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595" activeTab="3"/>
  </bookViews>
  <sheets>
    <sheet name="Silicato" sheetId="1" r:id="rId1"/>
    <sheet name="Perlita" sheetId="2" r:id="rId2"/>
    <sheet name="Lã de Rocha" sheetId="3" r:id="rId3"/>
    <sheet name="Tabela" sheetId="4" r:id="rId4"/>
  </sheets>
  <definedNames>
    <definedName name="_xlnm.Print_Area" localSheetId="2">'Lã de Rocha'!$A$1:$F$24</definedName>
    <definedName name="_xlnm.Print_Area" localSheetId="1">'Perlita'!$A$1:$E$24</definedName>
    <definedName name="_xlnm.Print_Area" localSheetId="0">'Silicato'!$A$1:$F$24</definedName>
    <definedName name="_xlnm.Print_Area" localSheetId="3">'Tabela'!$A$1:$E$17</definedName>
  </definedNames>
  <calcPr fullCalcOnLoad="1"/>
</workbook>
</file>

<file path=xl/sharedStrings.xml><?xml version="1.0" encoding="utf-8"?>
<sst xmlns="http://schemas.openxmlformats.org/spreadsheetml/2006/main" count="48" uniqueCount="23">
  <si>
    <t>ITEM</t>
  </si>
  <si>
    <t>DESCRIÇÃO</t>
  </si>
  <si>
    <t>MEDIÇÃO SILICATO</t>
  </si>
  <si>
    <t>SILICATO</t>
  </si>
  <si>
    <t>ALUMINIO CORRUGADO</t>
  </si>
  <si>
    <t>FRETE (35%)</t>
  </si>
  <si>
    <t>PERDA (15%)</t>
  </si>
  <si>
    <t xml:space="preserve">MÃO DE OBRA </t>
  </si>
  <si>
    <t xml:space="preserve">PREÇO UNITÁRIO M³ </t>
  </si>
  <si>
    <t xml:space="preserve">PREÇO TOTAL M³ </t>
  </si>
  <si>
    <t>MEDIÇÃO PERLITA</t>
  </si>
  <si>
    <t>PERLITA</t>
  </si>
  <si>
    <t>ALUMINIO LISO</t>
  </si>
  <si>
    <t>MEDIÇÃO LÃ DE ROCHA</t>
  </si>
  <si>
    <t>Lã de rocha</t>
  </si>
  <si>
    <t xml:space="preserve">CINTA </t>
  </si>
  <si>
    <t>SELO</t>
  </si>
  <si>
    <t>TOTAL</t>
  </si>
  <si>
    <t>PREÇO TOTAL M2</t>
  </si>
  <si>
    <t xml:space="preserve">PREÇO TOTAL M² </t>
  </si>
  <si>
    <t>Silicato</t>
  </si>
  <si>
    <t>Lã de Rocha</t>
  </si>
  <si>
    <t>Perlita expandida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</si>
</sst>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0.0"/>
    <numFmt numFmtId="198" formatCode="0.000"/>
    <numFmt numFmtId="199" formatCode="_(* #,##0.0_);_(* \(#,##0.0\);_(* &quot;-&quot;?_);_(@_)"/>
    <numFmt numFmtId="200" formatCode="_(* #,##0.000_);_(* \(#,##0.000\);_(* &quot;-&quot;??_);_(@_)"/>
    <numFmt numFmtId="201" formatCode="#\ ?/2"/>
    <numFmt numFmtId="202" formatCode="dd/mm/yy;@"/>
    <numFmt numFmtId="203" formatCode="[$-416]dddd\,\ d&quot; de &quot;mmmm&quot; de &quot;yyyy"/>
    <numFmt numFmtId="204" formatCode="0.00000"/>
    <numFmt numFmtId="205" formatCode="0.0000"/>
    <numFmt numFmtId="206" formatCode="&quot;R$ &quot;#,##0.00"/>
    <numFmt numFmtId="207" formatCode="_-[$R$-416]\ * #,##0.00_-;\-[$R$-416]\ * #,##0.00_-;_-[$R$-416]\ 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207" fontId="7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83" fontId="1" fillId="34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0" fillId="33" borderId="0" xfId="0" applyNumberFormat="1" applyFill="1" applyAlignment="1">
      <alignment vertical="center"/>
    </xf>
    <xf numFmtId="2" fontId="7" fillId="35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83" fontId="1" fillId="34" borderId="12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43" fontId="1" fillId="36" borderId="10" xfId="0" applyNumberFormat="1" applyFont="1" applyFill="1" applyBorder="1" applyAlignment="1">
      <alignment horizontal="left" vertical="center"/>
    </xf>
    <xf numFmtId="43" fontId="0" fillId="36" borderId="10" xfId="0" applyNumberFormat="1" applyFill="1" applyBorder="1" applyAlignment="1">
      <alignment vertical="center"/>
    </xf>
    <xf numFmtId="43" fontId="1" fillId="36" borderId="10" xfId="0" applyNumberFormat="1" applyFont="1" applyFill="1" applyBorder="1" applyAlignment="1">
      <alignment horizontal="center" vertical="center"/>
    </xf>
    <xf numFmtId="207" fontId="27" fillId="35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5"/>
  <sheetViews>
    <sheetView showGridLines="0" view="pageBreakPreview" zoomScale="150" zoomScaleSheetLayoutView="150" workbookViewId="0" topLeftCell="A7">
      <selection activeCell="C18" sqref="C18"/>
    </sheetView>
  </sheetViews>
  <sheetFormatPr defaultColWidth="9.140625" defaultRowHeight="12.75"/>
  <cols>
    <col min="1" max="1" width="5.57421875" style="1" customWidth="1"/>
    <col min="2" max="2" width="29.421875" style="1" customWidth="1"/>
    <col min="3" max="3" width="13.8515625" style="1" customWidth="1"/>
    <col min="4" max="4" width="14.00390625" style="1" bestFit="1" customWidth="1"/>
    <col min="5" max="5" width="13.00390625" style="1" customWidth="1"/>
    <col min="6" max="7" width="9.140625" style="1" customWidth="1"/>
    <col min="8" max="8" width="9.57421875" style="1" bestFit="1" customWidth="1"/>
    <col min="9" max="16384" width="9.140625" style="1" customWidth="1"/>
  </cols>
  <sheetData>
    <row r="1" s="5" customFormat="1" ht="12.75"/>
    <row r="2" s="5" customFormat="1" ht="12.75"/>
    <row r="3" s="5" customFormat="1" ht="12.75"/>
    <row r="4" spans="1:3" ht="14.25" customHeight="1">
      <c r="A4" s="6"/>
      <c r="B4" s="2"/>
      <c r="C4" s="2"/>
    </row>
    <row r="5" spans="1:4" ht="12.75">
      <c r="A5" s="16" t="s">
        <v>2</v>
      </c>
      <c r="B5" s="16"/>
      <c r="C5" s="16"/>
      <c r="D5" s="16"/>
    </row>
    <row r="6" spans="1:4" ht="6" customHeight="1">
      <c r="A6" s="3"/>
      <c r="B6" s="3"/>
      <c r="C6" s="3"/>
      <c r="D6" s="3"/>
    </row>
    <row r="7" spans="1:4" ht="6" customHeight="1">
      <c r="A7" s="3"/>
      <c r="B7" s="3"/>
      <c r="C7" s="3"/>
      <c r="D7" s="3"/>
    </row>
    <row r="8" spans="1:5" s="7" customFormat="1" ht="12.75" customHeight="1">
      <c r="A8" s="17" t="s">
        <v>0</v>
      </c>
      <c r="B8" s="17" t="s">
        <v>1</v>
      </c>
      <c r="C8" s="22" t="s">
        <v>8</v>
      </c>
      <c r="D8" s="25" t="s">
        <v>9</v>
      </c>
      <c r="E8" s="25" t="s">
        <v>18</v>
      </c>
    </row>
    <row r="9" spans="1:5" s="7" customFormat="1" ht="11.25">
      <c r="A9" s="17"/>
      <c r="B9" s="17"/>
      <c r="C9" s="23"/>
      <c r="D9" s="26"/>
      <c r="E9" s="26"/>
    </row>
    <row r="10" spans="1:5" s="7" customFormat="1" ht="18.75" customHeight="1">
      <c r="A10" s="17"/>
      <c r="B10" s="17"/>
      <c r="C10" s="24"/>
      <c r="D10" s="27"/>
      <c r="E10" s="27"/>
    </row>
    <row r="11" spans="1:5" s="7" customFormat="1" ht="18.75" customHeight="1">
      <c r="A11" s="4">
        <v>1</v>
      </c>
      <c r="B11" s="8" t="s">
        <v>3</v>
      </c>
      <c r="C11" s="15">
        <f>144.86*20</f>
        <v>2897.2000000000003</v>
      </c>
      <c r="D11" s="9">
        <f>C11*480</f>
        <v>1390656.0000000002</v>
      </c>
      <c r="E11" s="33"/>
    </row>
    <row r="12" spans="1:5" s="7" customFormat="1" ht="18.75" customHeight="1">
      <c r="A12" s="4">
        <v>2</v>
      </c>
      <c r="B12" s="8" t="s">
        <v>4</v>
      </c>
      <c r="C12" s="15">
        <f>26*20</f>
        <v>520</v>
      </c>
      <c r="D12" s="9">
        <f aca="true" t="shared" si="0" ref="D12:D17">C12*480</f>
        <v>249600</v>
      </c>
      <c r="E12" s="34"/>
    </row>
    <row r="13" spans="1:5" s="7" customFormat="1" ht="18.75" customHeight="1">
      <c r="A13" s="4">
        <v>3</v>
      </c>
      <c r="B13" s="8" t="s">
        <v>15</v>
      </c>
      <c r="C13" s="29">
        <f>((25.3/58)*3)*20</f>
        <v>26.17241379310345</v>
      </c>
      <c r="D13" s="9">
        <f t="shared" si="0"/>
        <v>12562.758620689656</v>
      </c>
      <c r="E13" s="34"/>
    </row>
    <row r="14" spans="1:5" s="7" customFormat="1" ht="18.75" customHeight="1">
      <c r="A14" s="4">
        <v>4</v>
      </c>
      <c r="B14" s="8" t="s">
        <v>16</v>
      </c>
      <c r="C14" s="29">
        <f>(0.12*3)*20</f>
        <v>7.199999999999999</v>
      </c>
      <c r="D14" s="9">
        <f t="shared" si="0"/>
        <v>3455.9999999999995</v>
      </c>
      <c r="E14" s="34"/>
    </row>
    <row r="15" spans="1:5" s="7" customFormat="1" ht="18.75" customHeight="1">
      <c r="A15" s="4">
        <v>5</v>
      </c>
      <c r="B15" s="8" t="s">
        <v>5</v>
      </c>
      <c r="C15" s="15">
        <f>(C11+C12)*0.35</f>
        <v>1196.02</v>
      </c>
      <c r="D15" s="9">
        <f t="shared" si="0"/>
        <v>574089.6</v>
      </c>
      <c r="E15" s="34"/>
    </row>
    <row r="16" spans="1:5" s="7" customFormat="1" ht="18.75" customHeight="1">
      <c r="A16" s="4">
        <v>6</v>
      </c>
      <c r="B16" s="8" t="s">
        <v>6</v>
      </c>
      <c r="C16" s="15">
        <f>(C11+C12)*0.15</f>
        <v>512.58</v>
      </c>
      <c r="D16" s="9">
        <f t="shared" si="0"/>
        <v>246038.40000000002</v>
      </c>
      <c r="E16" s="34"/>
    </row>
    <row r="17" spans="1:5" s="7" customFormat="1" ht="18.75" customHeight="1">
      <c r="A17" s="4">
        <v>7</v>
      </c>
      <c r="B17" s="8" t="s">
        <v>7</v>
      </c>
      <c r="C17" s="15">
        <f>190*20</f>
        <v>3800</v>
      </c>
      <c r="D17" s="9">
        <f t="shared" si="0"/>
        <v>1824000</v>
      </c>
      <c r="E17" s="34"/>
    </row>
    <row r="18" spans="1:5" s="10" customFormat="1" ht="21" customHeight="1">
      <c r="A18" s="30" t="s">
        <v>17</v>
      </c>
      <c r="B18" s="31"/>
      <c r="C18" s="32">
        <f>SUM(C11:C17,)*1.2</f>
        <v>10751.006896551724</v>
      </c>
      <c r="D18" s="11">
        <f>SUM(D11:D17,)*1.2</f>
        <v>5160483.310344827</v>
      </c>
      <c r="E18" s="35">
        <f>C18/20</f>
        <v>537.5503448275862</v>
      </c>
    </row>
    <row r="19" ht="6" customHeight="1"/>
    <row r="21" ht="12.75">
      <c r="A21" s="12"/>
    </row>
    <row r="22" ht="12.75"/>
    <row r="23" spans="1:4" ht="12.75">
      <c r="A23" s="19"/>
      <c r="B23" s="19"/>
      <c r="C23" s="19"/>
      <c r="D23" s="19"/>
    </row>
    <row r="24" ht="15.75" customHeight="1">
      <c r="A24" s="13"/>
    </row>
    <row r="25" spans="1:4" ht="18" customHeight="1">
      <c r="A25" s="20"/>
      <c r="B25" s="20"/>
      <c r="C25" s="20"/>
      <c r="D25" s="20"/>
    </row>
    <row r="26" spans="1:2" ht="14.25" customHeight="1">
      <c r="A26" s="14"/>
      <c r="B26" s="14"/>
    </row>
    <row r="29" spans="1:2" ht="12.75">
      <c r="A29" s="21"/>
      <c r="B29" s="21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</sheetData>
  <sheetProtection/>
  <mergeCells count="16">
    <mergeCell ref="A34:B34"/>
    <mergeCell ref="A35:B35"/>
    <mergeCell ref="A23:D23"/>
    <mergeCell ref="A25:D25"/>
    <mergeCell ref="A29:B29"/>
    <mergeCell ref="A30:B30"/>
    <mergeCell ref="A31:B31"/>
    <mergeCell ref="A32:B32"/>
    <mergeCell ref="B8:B10"/>
    <mergeCell ref="A33:B33"/>
    <mergeCell ref="C8:C10"/>
    <mergeCell ref="D8:D10"/>
    <mergeCell ref="A8:A10"/>
    <mergeCell ref="A18:B18"/>
    <mergeCell ref="E8:E10"/>
    <mergeCell ref="A5:D5"/>
  </mergeCells>
  <printOptions horizontalCentered="1"/>
  <pageMargins left="0.1968503937007874" right="0.2755905511811024" top="0.35433070866141736" bottom="0.15748031496062992" header="0.35433070866141736" footer="0.11811023622047245"/>
  <pageSetup fitToHeight="1" fitToWidth="1" horizontalDpi="300" verticalDpi="300" orientation="landscape" paperSize="9" r:id="rId3"/>
  <legacyDrawing r:id="rId2"/>
  <oleObjects>
    <oleObject progId="CorelDRAW.Graphic.13" shapeId="369700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5"/>
  <sheetViews>
    <sheetView showGridLines="0" view="pageBreakPreview" zoomScale="115" zoomScaleSheetLayoutView="115" workbookViewId="0" topLeftCell="A1">
      <selection activeCell="C18" sqref="C18"/>
    </sheetView>
  </sheetViews>
  <sheetFormatPr defaultColWidth="9.140625" defaultRowHeight="12.75"/>
  <cols>
    <col min="1" max="1" width="5.57421875" style="1" customWidth="1"/>
    <col min="2" max="2" width="29.421875" style="1" customWidth="1"/>
    <col min="3" max="3" width="14.140625" style="1" customWidth="1"/>
    <col min="4" max="4" width="14.00390625" style="1" bestFit="1" customWidth="1"/>
    <col min="5" max="5" width="13.28125" style="1" customWidth="1"/>
    <col min="6" max="7" width="9.140625" style="1" customWidth="1"/>
    <col min="8" max="8" width="9.57421875" style="1" bestFit="1" customWidth="1"/>
    <col min="9" max="16384" width="9.140625" style="1" customWidth="1"/>
  </cols>
  <sheetData>
    <row r="1" s="5" customFormat="1" ht="12.75"/>
    <row r="2" s="5" customFormat="1" ht="12.75"/>
    <row r="3" s="5" customFormat="1" ht="12.75"/>
    <row r="4" spans="1:3" ht="14.25" customHeight="1">
      <c r="A4" s="6"/>
      <c r="B4" s="2"/>
      <c r="C4" s="2"/>
    </row>
    <row r="5" spans="1:4" ht="12.75">
      <c r="A5" s="16" t="s">
        <v>10</v>
      </c>
      <c r="B5" s="16"/>
      <c r="C5" s="16"/>
      <c r="D5" s="16"/>
    </row>
    <row r="6" spans="1:4" ht="6" customHeight="1">
      <c r="A6" s="3"/>
      <c r="B6" s="3"/>
      <c r="C6" s="3"/>
      <c r="D6" s="3"/>
    </row>
    <row r="7" spans="1:4" ht="6" customHeight="1">
      <c r="A7" s="3"/>
      <c r="B7" s="3"/>
      <c r="C7" s="3"/>
      <c r="D7" s="3"/>
    </row>
    <row r="8" spans="1:5" s="7" customFormat="1" ht="12.75" customHeight="1">
      <c r="A8" s="17" t="s">
        <v>0</v>
      </c>
      <c r="B8" s="17" t="s">
        <v>1</v>
      </c>
      <c r="C8" s="22" t="s">
        <v>8</v>
      </c>
      <c r="D8" s="25" t="s">
        <v>9</v>
      </c>
      <c r="E8" s="25" t="s">
        <v>19</v>
      </c>
    </row>
    <row r="9" spans="1:5" s="7" customFormat="1" ht="11.25">
      <c r="A9" s="17"/>
      <c r="B9" s="17"/>
      <c r="C9" s="23"/>
      <c r="D9" s="26"/>
      <c r="E9" s="26"/>
    </row>
    <row r="10" spans="1:5" s="7" customFormat="1" ht="18.75" customHeight="1">
      <c r="A10" s="17"/>
      <c r="B10" s="17"/>
      <c r="C10" s="24"/>
      <c r="D10" s="27"/>
      <c r="E10" s="27"/>
    </row>
    <row r="11" spans="1:5" s="7" customFormat="1" ht="18.75" customHeight="1">
      <c r="A11" s="4">
        <v>1</v>
      </c>
      <c r="B11" s="8" t="s">
        <v>11</v>
      </c>
      <c r="C11" s="15">
        <f>88*20</f>
        <v>1760</v>
      </c>
      <c r="D11" s="9">
        <f>C11*480</f>
        <v>844800</v>
      </c>
      <c r="E11" s="33"/>
    </row>
    <row r="12" spans="1:5" s="7" customFormat="1" ht="18.75" customHeight="1">
      <c r="A12" s="4">
        <v>2</v>
      </c>
      <c r="B12" s="8" t="s">
        <v>4</v>
      </c>
      <c r="C12" s="15">
        <f>26*20</f>
        <v>520</v>
      </c>
      <c r="D12" s="9">
        <f>C12*480</f>
        <v>249600</v>
      </c>
      <c r="E12" s="34"/>
    </row>
    <row r="13" spans="1:5" s="7" customFormat="1" ht="18.75" customHeight="1">
      <c r="A13" s="4">
        <v>3</v>
      </c>
      <c r="B13" s="8" t="s">
        <v>15</v>
      </c>
      <c r="C13" s="29">
        <f>((25.3/58)*3)*20</f>
        <v>26.17241379310345</v>
      </c>
      <c r="D13" s="9">
        <f>C13*480</f>
        <v>12562.758620689656</v>
      </c>
      <c r="E13" s="34"/>
    </row>
    <row r="14" spans="1:5" s="7" customFormat="1" ht="18.75" customHeight="1">
      <c r="A14" s="4">
        <v>4</v>
      </c>
      <c r="B14" s="8" t="s">
        <v>16</v>
      </c>
      <c r="C14" s="29">
        <f>(0.12*3)*20</f>
        <v>7.199999999999999</v>
      </c>
      <c r="D14" s="9">
        <f>C14*480</f>
        <v>3455.9999999999995</v>
      </c>
      <c r="E14" s="34"/>
    </row>
    <row r="15" spans="1:5" s="7" customFormat="1" ht="18.75" customHeight="1">
      <c r="A15" s="4">
        <v>5</v>
      </c>
      <c r="B15" s="8" t="s">
        <v>5</v>
      </c>
      <c r="C15" s="15">
        <f>(C11+C12)*0.35</f>
        <v>798</v>
      </c>
      <c r="D15" s="9">
        <f>C15*480</f>
        <v>383040</v>
      </c>
      <c r="E15" s="34"/>
    </row>
    <row r="16" spans="1:5" s="7" customFormat="1" ht="18.75" customHeight="1">
      <c r="A16" s="4">
        <v>6</v>
      </c>
      <c r="B16" s="8" t="s">
        <v>6</v>
      </c>
      <c r="C16" s="15">
        <f>(C11+C12)*0.15</f>
        <v>342</v>
      </c>
      <c r="D16" s="9">
        <f>C16*480</f>
        <v>164160</v>
      </c>
      <c r="E16" s="34"/>
    </row>
    <row r="17" spans="1:5" s="7" customFormat="1" ht="18.75" customHeight="1">
      <c r="A17" s="4">
        <v>7</v>
      </c>
      <c r="B17" s="8" t="s">
        <v>7</v>
      </c>
      <c r="C17" s="15">
        <f>190*20</f>
        <v>3800</v>
      </c>
      <c r="D17" s="9">
        <f>C17*480</f>
        <v>1824000</v>
      </c>
      <c r="E17" s="34"/>
    </row>
    <row r="18" spans="1:6" s="10" customFormat="1" ht="21" customHeight="1">
      <c r="A18" s="30" t="s">
        <v>17</v>
      </c>
      <c r="B18" s="31"/>
      <c r="C18" s="11">
        <f>SUM(C11:C17,)*1.2</f>
        <v>8704.046896551723</v>
      </c>
      <c r="D18" s="11">
        <f>SUM(D11:D17,)*1.2</f>
        <v>4177942.5103448275</v>
      </c>
      <c r="E18" s="37">
        <f>C18/20</f>
        <v>435.20234482758616</v>
      </c>
      <c r="F18" s="28"/>
    </row>
    <row r="19" ht="6" customHeight="1"/>
    <row r="21" ht="12.75">
      <c r="A21" s="12"/>
    </row>
    <row r="22" ht="12.75"/>
    <row r="23" spans="1:4" ht="12.75">
      <c r="A23" s="19"/>
      <c r="B23" s="19"/>
      <c r="C23" s="19"/>
      <c r="D23" s="19"/>
    </row>
    <row r="24" ht="15.75" customHeight="1">
      <c r="A24" s="13"/>
    </row>
    <row r="25" spans="1:4" ht="18" customHeight="1">
      <c r="A25" s="20"/>
      <c r="B25" s="20"/>
      <c r="C25" s="20"/>
      <c r="D25" s="20"/>
    </row>
    <row r="26" spans="1:2" ht="14.25" customHeight="1">
      <c r="A26" s="14"/>
      <c r="B26" s="14"/>
    </row>
    <row r="29" spans="1:2" ht="12.75">
      <c r="A29" s="21"/>
      <c r="B29" s="21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</sheetData>
  <sheetProtection/>
  <mergeCells count="16">
    <mergeCell ref="A33:B33"/>
    <mergeCell ref="A34:B34"/>
    <mergeCell ref="A35:B35"/>
    <mergeCell ref="A18:B18"/>
    <mergeCell ref="E8:E10"/>
    <mergeCell ref="A23:D23"/>
    <mergeCell ref="A25:D25"/>
    <mergeCell ref="A29:B29"/>
    <mergeCell ref="A30:B30"/>
    <mergeCell ref="A31:B31"/>
    <mergeCell ref="A32:B32"/>
    <mergeCell ref="A5:D5"/>
    <mergeCell ref="A8:A10"/>
    <mergeCell ref="B8:B10"/>
    <mergeCell ref="C8:C10"/>
    <mergeCell ref="D8:D10"/>
  </mergeCells>
  <printOptions horizontalCentered="1"/>
  <pageMargins left="0.1968503937007874" right="0.2755905511811024" top="0.35433070866141736" bottom="0.15748031496062992" header="0.35433070866141736" footer="0.11811023622047245"/>
  <pageSetup fitToHeight="1" fitToWidth="1" horizontalDpi="300" verticalDpi="300" orientation="landscape" paperSize="9" r:id="rId3"/>
  <legacyDrawing r:id="rId2"/>
  <oleObjects>
    <oleObject progId="CorelDRAW.Graphic.13" shapeId="60399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5"/>
  <sheetViews>
    <sheetView showGridLines="0" view="pageBreakPreview" zoomScale="115" zoomScaleSheetLayoutView="115" workbookViewId="0" topLeftCell="A1">
      <selection activeCell="C18" sqref="C18"/>
    </sheetView>
  </sheetViews>
  <sheetFormatPr defaultColWidth="9.140625" defaultRowHeight="12.75"/>
  <cols>
    <col min="1" max="1" width="5.57421875" style="1" customWidth="1"/>
    <col min="2" max="2" width="29.421875" style="1" customWidth="1"/>
    <col min="3" max="3" width="13.00390625" style="1" customWidth="1"/>
    <col min="4" max="4" width="14.00390625" style="1" bestFit="1" customWidth="1"/>
    <col min="5" max="5" width="9.28125" style="1" bestFit="1" customWidth="1"/>
    <col min="6" max="7" width="9.140625" style="1" customWidth="1"/>
    <col min="8" max="8" width="9.57421875" style="1" bestFit="1" customWidth="1"/>
    <col min="9" max="16384" width="9.140625" style="1" customWidth="1"/>
  </cols>
  <sheetData>
    <row r="1" s="5" customFormat="1" ht="12.75"/>
    <row r="2" s="5" customFormat="1" ht="12.75"/>
    <row r="3" s="5" customFormat="1" ht="12.75"/>
    <row r="4" spans="1:3" ht="14.25" customHeight="1">
      <c r="A4" s="6"/>
      <c r="B4" s="2"/>
      <c r="C4" s="2"/>
    </row>
    <row r="5" spans="1:4" ht="12.75">
      <c r="A5" s="16" t="s">
        <v>13</v>
      </c>
      <c r="B5" s="16"/>
      <c r="C5" s="16"/>
      <c r="D5" s="16"/>
    </row>
    <row r="6" spans="1:4" ht="6" customHeight="1">
      <c r="A6" s="3"/>
      <c r="B6" s="3"/>
      <c r="C6" s="3"/>
      <c r="D6" s="3"/>
    </row>
    <row r="7" spans="1:4" ht="6" customHeight="1">
      <c r="A7" s="3"/>
      <c r="B7" s="3"/>
      <c r="C7" s="3"/>
      <c r="D7" s="3"/>
    </row>
    <row r="8" spans="1:5" s="7" customFormat="1" ht="12.75" customHeight="1">
      <c r="A8" s="17" t="s">
        <v>0</v>
      </c>
      <c r="B8" s="17" t="s">
        <v>1</v>
      </c>
      <c r="C8" s="22" t="s">
        <v>8</v>
      </c>
      <c r="D8" s="25" t="s">
        <v>9</v>
      </c>
      <c r="E8" s="25" t="s">
        <v>9</v>
      </c>
    </row>
    <row r="9" spans="1:5" s="7" customFormat="1" ht="11.25">
      <c r="A9" s="17"/>
      <c r="B9" s="17"/>
      <c r="C9" s="23"/>
      <c r="D9" s="26"/>
      <c r="E9" s="26"/>
    </row>
    <row r="10" spans="1:5" s="7" customFormat="1" ht="18.75" customHeight="1">
      <c r="A10" s="17"/>
      <c r="B10" s="17"/>
      <c r="C10" s="24"/>
      <c r="D10" s="27"/>
      <c r="E10" s="27"/>
    </row>
    <row r="11" spans="1:5" s="7" customFormat="1" ht="18.75" customHeight="1">
      <c r="A11" s="4">
        <v>1</v>
      </c>
      <c r="B11" s="8" t="s">
        <v>14</v>
      </c>
      <c r="C11" s="15">
        <f>88*20</f>
        <v>1760</v>
      </c>
      <c r="D11" s="9">
        <f>C11*480</f>
        <v>844800</v>
      </c>
      <c r="E11" s="33"/>
    </row>
    <row r="12" spans="1:5" s="7" customFormat="1" ht="18.75" customHeight="1">
      <c r="A12" s="4">
        <v>2</v>
      </c>
      <c r="B12" s="8" t="s">
        <v>12</v>
      </c>
      <c r="C12" s="15">
        <f>64*20</f>
        <v>1280</v>
      </c>
      <c r="D12" s="9">
        <f aca="true" t="shared" si="0" ref="D12:D17">C12*480</f>
        <v>614400</v>
      </c>
      <c r="E12" s="34"/>
    </row>
    <row r="13" spans="1:5" s="7" customFormat="1" ht="18.75" customHeight="1">
      <c r="A13" s="4">
        <v>3</v>
      </c>
      <c r="B13" s="8" t="s">
        <v>15</v>
      </c>
      <c r="C13" s="29">
        <f>((25.3/58)*2)*20</f>
        <v>17.448275862068968</v>
      </c>
      <c r="D13" s="9">
        <f t="shared" si="0"/>
        <v>8375.172413793105</v>
      </c>
      <c r="E13" s="34"/>
    </row>
    <row r="14" spans="1:5" s="7" customFormat="1" ht="18.75" customHeight="1">
      <c r="A14" s="4">
        <v>4</v>
      </c>
      <c r="B14" s="8" t="s">
        <v>16</v>
      </c>
      <c r="C14" s="29">
        <f>(0.12*2)*20</f>
        <v>4.8</v>
      </c>
      <c r="D14" s="9">
        <f t="shared" si="0"/>
        <v>2304</v>
      </c>
      <c r="E14" s="34"/>
    </row>
    <row r="15" spans="1:5" s="7" customFormat="1" ht="18.75" customHeight="1">
      <c r="A15" s="4">
        <v>5</v>
      </c>
      <c r="B15" s="8" t="s">
        <v>5</v>
      </c>
      <c r="C15" s="15">
        <f>(C11+C12)*0.35</f>
        <v>1064</v>
      </c>
      <c r="D15" s="9">
        <f t="shared" si="0"/>
        <v>510720</v>
      </c>
      <c r="E15" s="34"/>
    </row>
    <row r="16" spans="1:5" s="7" customFormat="1" ht="18.75" customHeight="1">
      <c r="A16" s="4">
        <v>66</v>
      </c>
      <c r="B16" s="8" t="s">
        <v>6</v>
      </c>
      <c r="C16" s="15">
        <f>(C11+C12)*0.15</f>
        <v>456</v>
      </c>
      <c r="D16" s="9">
        <f t="shared" si="0"/>
        <v>218880</v>
      </c>
      <c r="E16" s="34"/>
    </row>
    <row r="17" spans="1:5" s="7" customFormat="1" ht="18.75" customHeight="1">
      <c r="A17" s="4">
        <v>7</v>
      </c>
      <c r="B17" s="8" t="s">
        <v>7</v>
      </c>
      <c r="C17" s="15">
        <f>190*20</f>
        <v>3800</v>
      </c>
      <c r="D17" s="9">
        <f t="shared" si="0"/>
        <v>1824000</v>
      </c>
      <c r="E17" s="34"/>
    </row>
    <row r="18" spans="1:6" s="10" customFormat="1" ht="21" customHeight="1">
      <c r="A18" s="30" t="s">
        <v>17</v>
      </c>
      <c r="B18" s="31"/>
      <c r="C18" s="11">
        <f>SUM(C11:C17,)*1.15</f>
        <v>9639.585517241378</v>
      </c>
      <c r="D18" s="11">
        <f>SUM(D11:D17,)*1.15</f>
        <v>4627001.048275862</v>
      </c>
      <c r="E18" s="36">
        <f>C18/20</f>
        <v>481.9792758620689</v>
      </c>
      <c r="F18" s="28">
        <f>E18/20</f>
        <v>24.098963793103444</v>
      </c>
    </row>
    <row r="19" ht="6" customHeight="1"/>
    <row r="21" ht="12.75">
      <c r="A21" s="12"/>
    </row>
    <row r="22" ht="12.75"/>
    <row r="23" spans="1:4" ht="12.75">
      <c r="A23" s="19"/>
      <c r="B23" s="19"/>
      <c r="C23" s="19"/>
      <c r="D23" s="19"/>
    </row>
    <row r="24" ht="15.75" customHeight="1">
      <c r="A24" s="13"/>
    </row>
    <row r="25" spans="1:4" ht="18" customHeight="1">
      <c r="A25" s="20"/>
      <c r="B25" s="20"/>
      <c r="C25" s="20"/>
      <c r="D25" s="20"/>
    </row>
    <row r="26" spans="1:2" ht="14.25" customHeight="1">
      <c r="A26" s="14"/>
      <c r="B26" s="14"/>
    </row>
    <row r="29" spans="1:2" ht="12.75">
      <c r="A29" s="21"/>
      <c r="B29" s="21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</sheetData>
  <sheetProtection/>
  <mergeCells count="16">
    <mergeCell ref="A33:B33"/>
    <mergeCell ref="A34:B34"/>
    <mergeCell ref="A35:B35"/>
    <mergeCell ref="A18:B18"/>
    <mergeCell ref="E8:E10"/>
    <mergeCell ref="A23:D23"/>
    <mergeCell ref="A25:D25"/>
    <mergeCell ref="A29:B29"/>
    <mergeCell ref="A30:B30"/>
    <mergeCell ref="A31:B31"/>
    <mergeCell ref="A32:B32"/>
    <mergeCell ref="A5:D5"/>
    <mergeCell ref="A8:A10"/>
    <mergeCell ref="B8:B10"/>
    <mergeCell ref="C8:C10"/>
    <mergeCell ref="D8:D10"/>
  </mergeCells>
  <printOptions horizontalCentered="1"/>
  <pageMargins left="0.1968503937007874" right="0.2755905511811024" top="0.35433070866141736" bottom="0.15748031496062992" header="0.35433070866141736" footer="0.11811023622047245"/>
  <pageSetup fitToHeight="1" fitToWidth="1" horizontalDpi="300" verticalDpi="300" orientation="landscape" paperSize="9" r:id="rId3"/>
  <legacyDrawing r:id="rId2"/>
  <oleObjects>
    <oleObject progId="CorelDRAW.Graphic.13" shapeId="605083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28"/>
  <sheetViews>
    <sheetView showGridLines="0" tabSelected="1" view="pageBreakPreview" zoomScale="115" zoomScaleSheetLayoutView="115" workbookViewId="0" topLeftCell="A1">
      <selection activeCell="B6" sqref="B6:D11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29.421875" style="1" customWidth="1"/>
    <col min="4" max="4" width="13.003906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="5" customFormat="1" ht="12.75"/>
    <row r="2" s="5" customFormat="1" ht="12.75"/>
    <row r="3" s="5" customFormat="1" ht="12.75"/>
    <row r="4" spans="2:4" ht="14.25" customHeight="1">
      <c r="B4" s="6"/>
      <c r="C4" s="2"/>
      <c r="D4" s="2"/>
    </row>
    <row r="5" spans="2:4" ht="6" customHeight="1">
      <c r="B5" s="3"/>
      <c r="C5" s="3"/>
      <c r="D5" s="3"/>
    </row>
    <row r="6" spans="2:4" s="7" customFormat="1" ht="12.75" customHeight="1">
      <c r="B6" s="17" t="s">
        <v>0</v>
      </c>
      <c r="C6" s="17" t="s">
        <v>1</v>
      </c>
      <c r="D6" s="25" t="s">
        <v>8</v>
      </c>
    </row>
    <row r="7" spans="2:4" s="7" customFormat="1" ht="11.25">
      <c r="B7" s="17"/>
      <c r="C7" s="17"/>
      <c r="D7" s="26"/>
    </row>
    <row r="8" spans="2:4" s="7" customFormat="1" ht="18.75" customHeight="1">
      <c r="B8" s="17"/>
      <c r="C8" s="17"/>
      <c r="D8" s="27"/>
    </row>
    <row r="9" spans="2:4" s="7" customFormat="1" ht="18.75" customHeight="1">
      <c r="B9" s="4">
        <v>1</v>
      </c>
      <c r="C9" s="8" t="s">
        <v>20</v>
      </c>
      <c r="D9" s="38">
        <v>10751.006896551724</v>
      </c>
    </row>
    <row r="10" spans="2:4" s="7" customFormat="1" ht="18.75" customHeight="1">
      <c r="B10" s="4">
        <v>2</v>
      </c>
      <c r="C10" s="8" t="s">
        <v>22</v>
      </c>
      <c r="D10" s="38">
        <v>8704.046896551723</v>
      </c>
    </row>
    <row r="11" spans="2:4" s="7" customFormat="1" ht="18.75" customHeight="1">
      <c r="B11" s="4">
        <v>3</v>
      </c>
      <c r="C11" s="8" t="s">
        <v>21</v>
      </c>
      <c r="D11" s="38">
        <v>9639.585517241378</v>
      </c>
    </row>
    <row r="12" ht="6" customHeight="1"/>
    <row r="14" ht="12.75">
      <c r="B14" s="12"/>
    </row>
    <row r="15" ht="12.75"/>
    <row r="16" spans="2:4" ht="12.75">
      <c r="B16" s="19"/>
      <c r="C16" s="19"/>
      <c r="D16" s="19"/>
    </row>
    <row r="17" ht="15.75" customHeight="1">
      <c r="B17" s="13"/>
    </row>
    <row r="18" spans="2:4" ht="18" customHeight="1">
      <c r="B18" s="20"/>
      <c r="C18" s="20"/>
      <c r="D18" s="20"/>
    </row>
    <row r="19" spans="2:3" ht="14.25" customHeight="1">
      <c r="B19" s="14"/>
      <c r="C19" s="14"/>
    </row>
    <row r="22" spans="2:3" ht="12.75">
      <c r="B22" s="21"/>
      <c r="C22" s="21"/>
    </row>
    <row r="23" spans="2:3" ht="12.75">
      <c r="B23" s="18"/>
      <c r="C23" s="18"/>
    </row>
    <row r="24" spans="2:3" ht="12.75">
      <c r="B24" s="18"/>
      <c r="C24" s="18"/>
    </row>
    <row r="25" spans="2:3" ht="12.75">
      <c r="B25" s="18"/>
      <c r="C25" s="18"/>
    </row>
    <row r="26" spans="2:3" ht="12.75">
      <c r="B26" s="18"/>
      <c r="C26" s="18"/>
    </row>
    <row r="27" spans="2:3" ht="12.75">
      <c r="B27" s="18"/>
      <c r="C27" s="18"/>
    </row>
    <row r="28" spans="2:3" ht="12.75">
      <c r="B28" s="18"/>
      <c r="C28" s="18"/>
    </row>
  </sheetData>
  <sheetProtection/>
  <mergeCells count="12">
    <mergeCell ref="B25:C25"/>
    <mergeCell ref="B26:C26"/>
    <mergeCell ref="B27:C27"/>
    <mergeCell ref="B28:C28"/>
    <mergeCell ref="B16:D16"/>
    <mergeCell ref="B18:D18"/>
    <mergeCell ref="B22:C22"/>
    <mergeCell ref="B23:C23"/>
    <mergeCell ref="B24:C24"/>
    <mergeCell ref="B6:B8"/>
    <mergeCell ref="C6:C8"/>
    <mergeCell ref="D6:D8"/>
  </mergeCells>
  <printOptions horizontalCentered="1"/>
  <pageMargins left="0.1968503937007874" right="0.2755905511811024" top="0.35433070866141736" bottom="0.15748031496062992" header="0.35433070866141736" footer="0.11811023622047245"/>
  <pageSetup fitToHeight="1" fitToWidth="1" horizontalDpi="300" verticalDpi="300" orientation="landscape" paperSize="9" r:id="rId3"/>
  <legacyDrawing r:id="rId2"/>
  <oleObjects>
    <oleObject progId="CorelDRAW.Graphic.13" shapeId="66116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Mesquita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Obras para Risoterm</dc:title>
  <dc:subject/>
  <dc:creator>Gleydson França</dc:creator>
  <cp:keywords/>
  <dc:description/>
  <cp:lastModifiedBy>Larissa Mesquita</cp:lastModifiedBy>
  <cp:lastPrinted>2018-12-17T16:19:22Z</cp:lastPrinted>
  <dcterms:created xsi:type="dcterms:W3CDTF">1999-08-04T20:42:04Z</dcterms:created>
  <dcterms:modified xsi:type="dcterms:W3CDTF">2018-12-19T18:56:29Z</dcterms:modified>
  <cp:category/>
  <cp:version/>
  <cp:contentType/>
  <cp:contentStatus/>
</cp:coreProperties>
</file>