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isoterm - Gabriel\Desktop\ULTRACARGO\"/>
    </mc:Choice>
  </mc:AlternateContent>
  <xr:revisionPtr revIDLastSave="0" documentId="13_ncr:1_{5E5A2C48-DEEF-4A05-839D-CADDDD63EDEB}" xr6:coauthVersionLast="47" xr6:coauthVersionMax="47" xr10:uidLastSave="{00000000-0000-0000-0000-000000000000}"/>
  <bookViews>
    <workbookView xWindow="-120" yWindow="-120" windowWidth="29040" windowHeight="15720" firstSheet="1" activeTab="1" xr2:uid="{BC687A0B-DF48-4196-8078-5E625932A94B}"/>
  </bookViews>
  <sheets>
    <sheet name="AS" sheetId="4" state="hidden" r:id="rId1"/>
    <sheet name="_memória PU" sheetId="2" r:id="rId2"/>
    <sheet name="HH" sheetId="7" r:id="rId3"/>
    <sheet name="Planilha2" sheetId="8"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DA">[1]FONTE!$B$41:$B$293</definedName>
    <definedName name="____________dd1" hidden="1">{#N/A,#N/A,FALSE,"ET-CAPA";#N/A,#N/A,FALSE,"ET-PAG1";#N/A,#N/A,FALSE,"ET-PAG2";#N/A,#N/A,FALSE,"ET-PAG3";#N/A,#N/A,FALSE,"ET-PAG4";#N/A,#N/A,FALSE,"ET-PAG5"}</definedName>
    <definedName name="___________dd1" hidden="1">{#N/A,#N/A,FALSE,"ET-CAPA";#N/A,#N/A,FALSE,"ET-PAG1";#N/A,#N/A,FALSE,"ET-PAG2";#N/A,#N/A,FALSE,"ET-PAG3";#N/A,#N/A,FALSE,"ET-PAG4";#N/A,#N/A,FALSE,"ET-PAG5"}</definedName>
    <definedName name="__________dd1" hidden="1">{#N/A,#N/A,FALSE,"ET-CAPA";#N/A,#N/A,FALSE,"ET-PAG1";#N/A,#N/A,FALSE,"ET-PAG2";#N/A,#N/A,FALSE,"ET-PAG3";#N/A,#N/A,FALSE,"ET-PAG4";#N/A,#N/A,FALSE,"ET-PAG5"}</definedName>
    <definedName name="_________dd1" hidden="1">{#N/A,#N/A,FALSE,"ET-CAPA";#N/A,#N/A,FALSE,"ET-PAG1";#N/A,#N/A,FALSE,"ET-PAG2";#N/A,#N/A,FALSE,"ET-PAG3";#N/A,#N/A,FALSE,"ET-PAG4";#N/A,#N/A,FALSE,"ET-PAG5"}</definedName>
    <definedName name="________aux1">[2]Resumo!#REF!</definedName>
    <definedName name="________aux2">[2]Resumo!#REF!</definedName>
    <definedName name="________aux5">[2]Resumo!#REF!</definedName>
    <definedName name="________aux6">[2]Resumo!#REF!</definedName>
    <definedName name="________cab1">#REF!</definedName>
    <definedName name="________cab3">[3]PFAB!$1:$12</definedName>
    <definedName name="________cab4">[3]FERR!$1:$12</definedName>
    <definedName name="________cab5">[3]ISOL!$1:$12</definedName>
    <definedName name="________cab6">[3]ISOL!$1:$12</definedName>
    <definedName name="________cab7">#REF!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2">#REF!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dd1" hidden="1">{#N/A,#N/A,FALSE,"ET-CAPA";#N/A,#N/A,FALSE,"ET-PAG1";#N/A,#N/A,FALSE,"ET-PAG2";#N/A,#N/A,FALSE,"ET-PAG3";#N/A,#N/A,FALSE,"ET-PAG4";#N/A,#N/A,FALSE,"ET-PAG5"}</definedName>
    <definedName name="________iso1">[2]Resumo!#REF!</definedName>
    <definedName name="________iso11">[2]Resumo!#REF!</definedName>
    <definedName name="________iso2">[2]Resumo!#REF!</definedName>
    <definedName name="________iso5">[2]Resumo!#REF!</definedName>
    <definedName name="________iso6">[2]Resumo!#REF!</definedName>
    <definedName name="________iso8">[2]Resumo!#REF!</definedName>
    <definedName name="________mo2">[2]Resumo!$X$442</definedName>
    <definedName name="________mo3">[2]Resumo!$X$394</definedName>
    <definedName name="________mo5">[2]Resumo!$X$13</definedName>
    <definedName name="________mo6">[2]Resumo!$X$26</definedName>
    <definedName name="________mo7">[2]Resumo!$X$118</definedName>
    <definedName name="________mo9">[2]Resumo!$X$450</definedName>
    <definedName name="________rev1">[2]Resumo!#REF!</definedName>
    <definedName name="________rev11">[2]Resumo!#REF!</definedName>
    <definedName name="________rev2">[2]Resumo!#REF!</definedName>
    <definedName name="________rev5">[2]Resumo!#REF!</definedName>
    <definedName name="________rev6">[2]Resumo!#REF!</definedName>
    <definedName name="________rev8">[2]Resumo!#REF!</definedName>
    <definedName name="________TAB1">#REF!</definedName>
    <definedName name="________TAB2">#REF!</definedName>
    <definedName name="________TAB3">#REF!</definedName>
    <definedName name="_______aux1">[2]Resumo!#REF!</definedName>
    <definedName name="_______aux2">[2]Resumo!#REF!</definedName>
    <definedName name="_______aux5">[2]Resumo!#REF!</definedName>
    <definedName name="_______aux6">[2]Resumo!#REF!</definedName>
    <definedName name="_______aux8">[2]Resumo!#REF!</definedName>
    <definedName name="_______cab1">#REF!</definedName>
    <definedName name="_______cab2">#REF!</definedName>
    <definedName name="_______cab3">[3]PFAB!$1:$12</definedName>
    <definedName name="_______cab4">[3]FERR!$1:$12</definedName>
    <definedName name="_______cab5">[3]ISOL!$1:$12</definedName>
    <definedName name="_______cab6">[3]ISOL!$1:$12</definedName>
    <definedName name="_______cab7">#REF!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dd1" hidden="1">{#N/A,#N/A,FALSE,"ET-CAPA";#N/A,#N/A,FALSE,"ET-PAG1";#N/A,#N/A,FALSE,"ET-PAG2";#N/A,#N/A,FALSE,"ET-PAG3";#N/A,#N/A,FALSE,"ET-PAG4";#N/A,#N/A,FALSE,"ET-PAG5"}</definedName>
    <definedName name="_______iso1">[2]Resumo!#REF!</definedName>
    <definedName name="_______iso11">[2]Resumo!#REF!</definedName>
    <definedName name="_______iso2">[2]Resumo!#REF!</definedName>
    <definedName name="_______iso5">[2]Resumo!#REF!</definedName>
    <definedName name="_______iso6">[2]Resumo!#REF!</definedName>
    <definedName name="_______iso8">[2]Resumo!#REF!</definedName>
    <definedName name="_______mo2">[2]Resumo!$X$442</definedName>
    <definedName name="_______mo3">[2]Resumo!$X$394</definedName>
    <definedName name="_______mo5">[2]Resumo!$X$13</definedName>
    <definedName name="_______mo6">[2]Resumo!$X$26</definedName>
    <definedName name="_______mo7">[2]Resumo!$X$118</definedName>
    <definedName name="_______mo9">[2]Resumo!$X$450</definedName>
    <definedName name="_______rev1">[2]Resumo!#REF!</definedName>
    <definedName name="_______rev11">[2]Resumo!#REF!</definedName>
    <definedName name="_______rev2">[2]Resumo!#REF!</definedName>
    <definedName name="_______rev5">[2]Resumo!#REF!</definedName>
    <definedName name="_______rev6">[2]Resumo!#REF!</definedName>
    <definedName name="_______rev8">[2]Resumo!#REF!</definedName>
    <definedName name="_______TAB1">#REF!</definedName>
    <definedName name="_______TAB2">#REF!</definedName>
    <definedName name="_______TAB3">#REF!</definedName>
    <definedName name="______aux1" localSheetId="2">[2]Resumo!#REF!</definedName>
    <definedName name="______aux1">[2]Resumo!#REF!</definedName>
    <definedName name="______aux2" localSheetId="2">[2]Resumo!#REF!</definedName>
    <definedName name="______aux2">[2]Resumo!#REF!</definedName>
    <definedName name="______aux5">[2]Resumo!#REF!</definedName>
    <definedName name="______aux6">[2]Resumo!#REF!</definedName>
    <definedName name="______aux8">[2]Resumo!#REF!</definedName>
    <definedName name="______cab1" localSheetId="2">#REF!</definedName>
    <definedName name="______cab1">#REF!</definedName>
    <definedName name="______cab2">#REF!</definedName>
    <definedName name="______cab3">[3]PFAB!$1:$12</definedName>
    <definedName name="______cab4">[3]FERR!$1:$12</definedName>
    <definedName name="______cab5">[3]ISOL!$1:$12</definedName>
    <definedName name="______cab6">[3]ISOL!$1:$12</definedName>
    <definedName name="______cab7" localSheetId="2">#REF!</definedName>
    <definedName name="______cab7">#REF!</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2" localSheetId="2">#REF!</definedName>
    <definedName name="______DAT2">#REF!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dd1" hidden="1">{#N/A,#N/A,FALSE,"ET-CAPA";#N/A,#N/A,FALSE,"ET-PAG1";#N/A,#N/A,FALSE,"ET-PAG2";#N/A,#N/A,FALSE,"ET-PAG3";#N/A,#N/A,FALSE,"ET-PAG4";#N/A,#N/A,FALSE,"ET-PAG5"}</definedName>
    <definedName name="______iso1" localSheetId="2">[2]Resumo!#REF!</definedName>
    <definedName name="______iso1">[2]Resumo!#REF!</definedName>
    <definedName name="______iso11" localSheetId="2">[2]Resumo!#REF!</definedName>
    <definedName name="______iso11">[2]Resumo!#REF!</definedName>
    <definedName name="______iso2" localSheetId="2">[2]Resumo!#REF!</definedName>
    <definedName name="______iso2">[2]Resumo!#REF!</definedName>
    <definedName name="______iso5" localSheetId="2">[2]Resumo!#REF!</definedName>
    <definedName name="______iso5">[2]Resumo!#REF!</definedName>
    <definedName name="______iso6">[2]Resumo!#REF!</definedName>
    <definedName name="______iso8">[2]Resumo!#REF!</definedName>
    <definedName name="______mo2">[2]Resumo!$X$442</definedName>
    <definedName name="______mo3">[2]Resumo!$X$394</definedName>
    <definedName name="______mo5">[2]Resumo!$X$13</definedName>
    <definedName name="______mo6">[2]Resumo!$X$26</definedName>
    <definedName name="______mo7">[2]Resumo!$X$118</definedName>
    <definedName name="______mo9">[2]Resumo!$X$450</definedName>
    <definedName name="______rev1" localSheetId="2">[2]Resumo!#REF!</definedName>
    <definedName name="______rev1">[2]Resumo!#REF!</definedName>
    <definedName name="______rev11" localSheetId="2">[2]Resumo!#REF!</definedName>
    <definedName name="______rev11">[2]Resumo!#REF!</definedName>
    <definedName name="______rev2" localSheetId="2">[2]Resumo!#REF!</definedName>
    <definedName name="______rev2">[2]Resumo!#REF!</definedName>
    <definedName name="______rev5" localSheetId="2">[2]Resumo!#REF!</definedName>
    <definedName name="______rev5">[2]Resumo!#REF!</definedName>
    <definedName name="______rev6">[2]Resumo!#REF!</definedName>
    <definedName name="______rev8">[2]Resumo!#REF!</definedName>
    <definedName name="______TAB1" localSheetId="2">#REF!</definedName>
    <definedName name="______TAB1">#REF!</definedName>
    <definedName name="______TAB2" localSheetId="2">#REF!</definedName>
    <definedName name="______TAB2">#REF!</definedName>
    <definedName name="______TAB3" localSheetId="2">#REF!</definedName>
    <definedName name="______TAB3">#REF!</definedName>
    <definedName name="_____aux1">[2]Resumo!#REF!</definedName>
    <definedName name="_____aux2">[2]Resumo!#REF!</definedName>
    <definedName name="_____aux5">[2]Resumo!#REF!</definedName>
    <definedName name="_____aux6">[2]Resumo!#REF!</definedName>
    <definedName name="_____aux8">[2]Resumo!#REF!</definedName>
    <definedName name="_____cab1" localSheetId="2">#REF!</definedName>
    <definedName name="_____cab1">#REF!</definedName>
    <definedName name="_____cab2" localSheetId="2">#REF!</definedName>
    <definedName name="_____cab2">#REF!</definedName>
    <definedName name="_____cab3">[3]PFAB!$1:$12</definedName>
    <definedName name="_____cab4">[3]FERR!$1:$12</definedName>
    <definedName name="_____cab5">[3]ISOL!$1:$12</definedName>
    <definedName name="_____cab6">[3]ISOL!$1:$12</definedName>
    <definedName name="_____cab7" localSheetId="2">#REF!</definedName>
    <definedName name="_____cab7">#REF!</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2" localSheetId="2">#REF!</definedName>
    <definedName name="_____DAT2">#REF!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dd1" hidden="1">{#N/A,#N/A,FALSE,"ET-CAPA";#N/A,#N/A,FALSE,"ET-PAG1";#N/A,#N/A,FALSE,"ET-PAG2";#N/A,#N/A,FALSE,"ET-PAG3";#N/A,#N/A,FALSE,"ET-PAG4";#N/A,#N/A,FALSE,"ET-PAG5"}</definedName>
    <definedName name="_____ep1" hidden="1">{#N/A,#N/A,FALSE,"CONTROLE"}</definedName>
    <definedName name="_____iso1">[2]Resumo!#REF!</definedName>
    <definedName name="_____iso11">[2]Resumo!#REF!</definedName>
    <definedName name="_____iso2">[2]Resumo!#REF!</definedName>
    <definedName name="_____iso5">[2]Resumo!#REF!</definedName>
    <definedName name="_____iso6">[2]Resumo!#REF!</definedName>
    <definedName name="_____iso8">[2]Resumo!#REF!</definedName>
    <definedName name="_____mo2">[2]Resumo!$X$442</definedName>
    <definedName name="_____mo3">[2]Resumo!$X$394</definedName>
    <definedName name="_____mo5">[2]Resumo!$X$13</definedName>
    <definedName name="_____mo6">[2]Resumo!$X$26</definedName>
    <definedName name="_____mo7">[2]Resumo!$X$118</definedName>
    <definedName name="_____mo9">[2]Resumo!$X$450</definedName>
    <definedName name="_____rev1">[2]Resumo!#REF!</definedName>
    <definedName name="_____rev11">[2]Resumo!#REF!</definedName>
    <definedName name="_____rev2">[2]Resumo!#REF!</definedName>
    <definedName name="_____rev5">[2]Resumo!#REF!</definedName>
    <definedName name="_____rev6">[2]Resumo!#REF!</definedName>
    <definedName name="_____rev8">[2]Resumo!#REF!</definedName>
    <definedName name="_____TAB1" localSheetId="2">#REF!</definedName>
    <definedName name="_____TAB1">#REF!</definedName>
    <definedName name="_____TAB2" localSheetId="2">#REF!</definedName>
    <definedName name="_____TAB2">#REF!</definedName>
    <definedName name="_____TAB3" localSheetId="2">#REF!</definedName>
    <definedName name="_____TAB3">#REF!</definedName>
    <definedName name="____aux1" localSheetId="2">[2]Resumo!#REF!</definedName>
    <definedName name="____aux1">[2]Resumo!#REF!</definedName>
    <definedName name="____aux2">[2]Resumo!#REF!</definedName>
    <definedName name="____aux5">[2]Resumo!#REF!</definedName>
    <definedName name="____aux6">[2]Resumo!#REF!</definedName>
    <definedName name="____aux8">[2]Resumo!#REF!</definedName>
    <definedName name="____cab1" localSheetId="2">#REF!</definedName>
    <definedName name="____cab1">#REF!</definedName>
    <definedName name="____cab2" localSheetId="2">#REF!</definedName>
    <definedName name="____cab2">#REF!</definedName>
    <definedName name="____cab3">[3]PFAB!$1:$12</definedName>
    <definedName name="____cab4">[3]FERR!$1:$12</definedName>
    <definedName name="____cab5">[3]ISOL!$1:$12</definedName>
    <definedName name="____cab6">[3]ISOL!$1:$12</definedName>
    <definedName name="____cab7" localSheetId="2">#REF!</definedName>
    <definedName name="____cab7">#REF!</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2" localSheetId="2">#REF!</definedName>
    <definedName name="____DAT2">#REF!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dd1" hidden="1">{#N/A,#N/A,FALSE,"ET-CAPA";#N/A,#N/A,FALSE,"ET-PAG1";#N/A,#N/A,FALSE,"ET-PAG2";#N/A,#N/A,FALSE,"ET-PAG3";#N/A,#N/A,FALSE,"ET-PAG4";#N/A,#N/A,FALSE,"ET-PAG5"}</definedName>
    <definedName name="____iso1">[2]Resumo!#REF!</definedName>
    <definedName name="____iso11">[2]Resumo!#REF!</definedName>
    <definedName name="____iso2">[2]Resumo!#REF!</definedName>
    <definedName name="____iso5">[2]Resumo!#REF!</definedName>
    <definedName name="____iso6">[2]Resumo!#REF!</definedName>
    <definedName name="____iso8">[2]Resumo!#REF!</definedName>
    <definedName name="____mo2">[2]Resumo!$X$442</definedName>
    <definedName name="____mo3">[2]Resumo!$X$394</definedName>
    <definedName name="____mo5">[2]Resumo!$X$13</definedName>
    <definedName name="____mo6">[2]Resumo!$X$26</definedName>
    <definedName name="____mo7">[2]Resumo!$X$118</definedName>
    <definedName name="____mo9">[2]Resumo!$X$450</definedName>
    <definedName name="____rev1">[2]Resumo!#REF!</definedName>
    <definedName name="____rev11">[2]Resumo!#REF!</definedName>
    <definedName name="____rev2">[2]Resumo!#REF!</definedName>
    <definedName name="____rev5">[2]Resumo!#REF!</definedName>
    <definedName name="____rev6">[2]Resumo!#REF!</definedName>
    <definedName name="____rev8">[2]Resumo!#REF!</definedName>
    <definedName name="____TAB1" localSheetId="2">#REF!</definedName>
    <definedName name="____TAB1">#REF!</definedName>
    <definedName name="____TAB2" localSheetId="2">#REF!</definedName>
    <definedName name="____TAB2">#REF!</definedName>
    <definedName name="____TAB3" localSheetId="2">#REF!</definedName>
    <definedName name="____TAB3">#REF!</definedName>
    <definedName name="___aux1" localSheetId="2">[2]Resumo!#REF!</definedName>
    <definedName name="___aux1">[2]Resumo!#REF!</definedName>
    <definedName name="___aux2">[2]Resumo!#REF!</definedName>
    <definedName name="___aux5">[2]Resumo!#REF!</definedName>
    <definedName name="___aux6">[2]Resumo!#REF!</definedName>
    <definedName name="___aux8">[2]Resumo!#REF!</definedName>
    <definedName name="___cab1" localSheetId="2">#REF!</definedName>
    <definedName name="___cab1">#REF!</definedName>
    <definedName name="___cab2" localSheetId="2">#REF!</definedName>
    <definedName name="___cab2">#REF!</definedName>
    <definedName name="___cab3">[3]PFAB!$1:$12</definedName>
    <definedName name="___cab4">[3]FERR!$1:$12</definedName>
    <definedName name="___cab5">[3]ISOL!$1:$12</definedName>
    <definedName name="___cab6">[3]ISOL!$1:$12</definedName>
    <definedName name="___cab7" localSheetId="2">#REF!</definedName>
    <definedName name="___cab7">#REF!</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2" localSheetId="2">#REF!</definedName>
    <definedName name="___DAT2">#REF!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dd1" hidden="1">{#N/A,#N/A,FALSE,"ET-CAPA";#N/A,#N/A,FALSE,"ET-PAG1";#N/A,#N/A,FALSE,"ET-PAG2";#N/A,#N/A,FALSE,"ET-PAG3";#N/A,#N/A,FALSE,"ET-PAG4";#N/A,#N/A,FALSE,"ET-PAG5"}</definedName>
    <definedName name="___iso1">[2]Resumo!#REF!</definedName>
    <definedName name="___iso11">[2]Resumo!#REF!</definedName>
    <definedName name="___iso2">[2]Resumo!#REF!</definedName>
    <definedName name="___iso5">[2]Resumo!#REF!</definedName>
    <definedName name="___iso6">[2]Resumo!#REF!</definedName>
    <definedName name="___iso8">[2]Resumo!#REF!</definedName>
    <definedName name="___mo2">[2]Resumo!$X$442</definedName>
    <definedName name="___mo3">[2]Resumo!$X$394</definedName>
    <definedName name="___mo5">[2]Resumo!$X$13</definedName>
    <definedName name="___mo6">[2]Resumo!$X$26</definedName>
    <definedName name="___mo7">[2]Resumo!$X$118</definedName>
    <definedName name="___mo9">[2]Resumo!$X$450</definedName>
    <definedName name="___rev1">[2]Resumo!#REF!</definedName>
    <definedName name="___rev11">[2]Resumo!#REF!</definedName>
    <definedName name="___rev2">[2]Resumo!#REF!</definedName>
    <definedName name="___rev5">[2]Resumo!#REF!</definedName>
    <definedName name="___rev6">[2]Resumo!#REF!</definedName>
    <definedName name="___rev8">[2]Resumo!#REF!</definedName>
    <definedName name="___TAB1" localSheetId="2">#REF!</definedName>
    <definedName name="___TAB1">#REF!</definedName>
    <definedName name="___TAB2" localSheetId="2">#REF!</definedName>
    <definedName name="___TAB2">#REF!</definedName>
    <definedName name="___TAB3" localSheetId="2">#REF!</definedName>
    <definedName name="___TAB3">#REF!</definedName>
    <definedName name="__123Graph_A" hidden="1">[4]DADOS!#REF!</definedName>
    <definedName name="__123Graph_AACOLEUM" hidden="1">[4]DADOS!#REF!</definedName>
    <definedName name="__123Graph_AAMONIA" hidden="1">[4]DADOS!#REF!</definedName>
    <definedName name="__123Graph_ABENZENO" hidden="1">[4]DADOS!#REF!</definedName>
    <definedName name="__123Graph_ACHEXANONA" hidden="1">[4]DADOS!#REF!</definedName>
    <definedName name="__123Graph_AHIDROGENIO" hidden="1">[4]DADOS!#REF!</definedName>
    <definedName name="__123Graph_BACOLEUM" hidden="1">[4]DADOS!#REF!</definedName>
    <definedName name="__123Graph_BAMONIA" hidden="1">[4]DADOS!#REF!</definedName>
    <definedName name="__123Graph_BCHEXANONA" hidden="1">[4]DADOS!#REF!</definedName>
    <definedName name="__123Graph_DAMONIA" hidden="1">[4]DADOS!#REF!</definedName>
    <definedName name="__aux1">[2]Resumo!#REF!</definedName>
    <definedName name="__aux2">[2]Resumo!#REF!</definedName>
    <definedName name="__aux5">[2]Resumo!#REF!</definedName>
    <definedName name="__aux6">[2]Resumo!#REF!</definedName>
    <definedName name="__aux8">[2]Resumo!#REF!</definedName>
    <definedName name="__cab1" localSheetId="2">#REF!</definedName>
    <definedName name="__cab1">#REF!</definedName>
    <definedName name="__cab2" localSheetId="2">#REF!</definedName>
    <definedName name="__cab2">#REF!</definedName>
    <definedName name="__cab3">[3]PFAB!$1:$12</definedName>
    <definedName name="__cab4">[3]FERR!$1:$12</definedName>
    <definedName name="__cab5">[3]ISOL!$1:$12</definedName>
    <definedName name="__cab6">[3]ISOL!$1:$12</definedName>
    <definedName name="__cab7" localSheetId="2">#REF!</definedName>
    <definedName name="__cab7">#REF!</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2" localSheetId="2">#REF!</definedName>
    <definedName name="__DAT2">#REF!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dd1" hidden="1">{#N/A,#N/A,FALSE,"ET-CAPA";#N/A,#N/A,FALSE,"ET-PAG1";#N/A,#N/A,FALSE,"ET-PAG2";#N/A,#N/A,FALSE,"ET-PAG3";#N/A,#N/A,FALSE,"ET-PAG4";#N/A,#N/A,FALSE,"ET-PAG5"}</definedName>
    <definedName name="__ep1" hidden="1">{#N/A,#N/A,FALSE,"CONTROLE"}</definedName>
    <definedName name="__FT08" hidden="1">"3OYHDJRF05V1IN1D1R6C32J5E"</definedName>
    <definedName name="__iso1" localSheetId="2">[2]Resumo!#REF!</definedName>
    <definedName name="__iso1">[2]Resumo!#REF!</definedName>
    <definedName name="__iso11" localSheetId="2">[2]Resumo!#REF!</definedName>
    <definedName name="__iso11">[2]Resumo!#REF!</definedName>
    <definedName name="__iso2" localSheetId="2">[2]Resumo!#REF!</definedName>
    <definedName name="__iso2">[2]Resumo!#REF!</definedName>
    <definedName name="__iso5" localSheetId="2">[2]Resumo!#REF!</definedName>
    <definedName name="__iso5">[2]Resumo!#REF!</definedName>
    <definedName name="__iso6" localSheetId="2">[2]Resumo!#REF!</definedName>
    <definedName name="__iso6">[2]Resumo!#REF!</definedName>
    <definedName name="__iso8" localSheetId="2">[2]Resumo!#REF!</definedName>
    <definedName name="__iso8">[2]Resumo!#REF!</definedName>
    <definedName name="__mo2">[2]Resumo!$X$442</definedName>
    <definedName name="__mo3">[2]Resumo!$X$394</definedName>
    <definedName name="__mo5">[2]Resumo!$X$13</definedName>
    <definedName name="__mo6">[2]Resumo!$X$26</definedName>
    <definedName name="__mo7">[2]Resumo!$X$118</definedName>
    <definedName name="__mo9">[2]Resumo!$X$450</definedName>
    <definedName name="__rev1">[2]Resumo!#REF!</definedName>
    <definedName name="__rev11">[2]Resumo!#REF!</definedName>
    <definedName name="__rev2">[2]Resumo!#REF!</definedName>
    <definedName name="__rev5">[2]Resumo!#REF!</definedName>
    <definedName name="__rev6">[2]Resumo!#REF!</definedName>
    <definedName name="__rev8">[2]Resumo!#REF!</definedName>
    <definedName name="__TAB1" localSheetId="2">#REF!</definedName>
    <definedName name="__TAB1">#REF!</definedName>
    <definedName name="__TAB2" localSheetId="2">#REF!</definedName>
    <definedName name="__TAB2">#REF!</definedName>
    <definedName name="__TAB3" localSheetId="2">#REF!</definedName>
    <definedName name="__TAB3">#REF!</definedName>
    <definedName name="_aux1">[2]Resumo!#REF!</definedName>
    <definedName name="_aux2">[2]Resumo!#REF!</definedName>
    <definedName name="_aux5">[2]Resumo!#REF!</definedName>
    <definedName name="_aux6">[2]Resumo!#REF!</definedName>
    <definedName name="_aux8">[2]Resumo!#REF!</definedName>
    <definedName name="_cab1" localSheetId="2">#REF!</definedName>
    <definedName name="_cab1">#REF!</definedName>
    <definedName name="_cab2" localSheetId="2">#REF!</definedName>
    <definedName name="_cab2">#REF!</definedName>
    <definedName name="_cab3">[3]PFAB!$1:$12</definedName>
    <definedName name="_cab4">[3]FERR!$1:$12</definedName>
    <definedName name="_cab5">[3]ISOL!$1:$12</definedName>
    <definedName name="_cab6">[3]ISOL!$1:$12</definedName>
    <definedName name="_cab7" localSheetId="2">#REF!</definedName>
    <definedName name="_cab7">#REF!</definedName>
    <definedName name="_D258" hidden="1">{"Presentation",#N/A,FALSE,"Feb96 - ALL"}</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2" localSheetId="2">#REF!</definedName>
    <definedName name="_DAT2">#REF!</definedName>
    <definedName name="_DAT3" localSheetId="2">#REF!</definedName>
    <definedName name="_DAT3">#REF!</definedName>
    <definedName name="_DAT4" localSheetId="2">#REF!</definedName>
    <definedName name="_DAT4">#REF!</definedName>
    <definedName name="_DAT5" localSheetId="2">#REF!</definedName>
    <definedName name="_DAT5">#REF!</definedName>
    <definedName name="_DAT6" localSheetId="2">#REF!</definedName>
    <definedName name="_DAT6">#REF!</definedName>
    <definedName name="_DAT7" localSheetId="2">#REF!</definedName>
    <definedName name="_DAT7">#REF!</definedName>
    <definedName name="_DAT8" localSheetId="2">#REF!</definedName>
    <definedName name="_DAT8">#REF!</definedName>
    <definedName name="_DAT9" localSheetId="2">#REF!</definedName>
    <definedName name="_DAT9">#REF!</definedName>
    <definedName name="_dc1" hidden="1">{#N/A,#N/A,FALSE,"Chart";#N/A,#N/A,FALSE,"Overview";#N/A,#N/A,FALSE,"Overview_Acty";#N/A,#N/A,FALSE,"Inc97D";#N/A,#N/A,FALSE,"Rel_Inc97TD";#N/A,#N/A,FALSE,"Rel_Inc_97_NTD";#N/A,#N/A,FALSE,"Marketing";#N/A,#N/A,FALSE,"Pot_97"}</definedName>
    <definedName name="_dd1" hidden="1">{#N/A,#N/A,FALSE,"ET-CAPA";#N/A,#N/A,FALSE,"ET-PAG1";#N/A,#N/A,FALSE,"ET-PAG2";#N/A,#N/A,FALSE,"ET-PAG3";#N/A,#N/A,FALSE,"ET-PAG4";#N/A,#N/A,FALSE,"ET-PAG5"}</definedName>
    <definedName name="_Fill" localSheetId="2" hidden="1">#REF!</definedName>
    <definedName name="_Fill" hidden="1">#REF!</definedName>
    <definedName name="_xlnm._FilterDatabase" localSheetId="1" hidden="1">'_memória PU'!$B$2:$R$6</definedName>
    <definedName name="_FT08" hidden="1">"3OYHDJRF05V1IN1D1R6C32J5E"</definedName>
    <definedName name="_iso1" localSheetId="2">[2]Resumo!#REF!</definedName>
    <definedName name="_iso1">[2]Resumo!#REF!</definedName>
    <definedName name="_iso11" localSheetId="2">[2]Resumo!#REF!</definedName>
    <definedName name="_iso11">[2]Resumo!#REF!</definedName>
    <definedName name="_iso2" localSheetId="2">[2]Resumo!#REF!</definedName>
    <definedName name="_iso2">[2]Resumo!#REF!</definedName>
    <definedName name="_iso5" localSheetId="2">[2]Resumo!#REF!</definedName>
    <definedName name="_iso5">[2]Resumo!#REF!</definedName>
    <definedName name="_iso6" localSheetId="2">[2]Resumo!#REF!</definedName>
    <definedName name="_iso6">[2]Resumo!#REF!</definedName>
    <definedName name="_iso8" localSheetId="2">[2]Resumo!#REF!</definedName>
    <definedName name="_iso8">[2]Resumo!#REF!</definedName>
    <definedName name="_Key1" hidden="1">'[5]HPS Slit Coil (Centralia)'!#REF!</definedName>
    <definedName name="_Key2" hidden="1">'[5]HPS Slit Coil (Centralia)'!#REF!</definedName>
    <definedName name="_mo2">[2]Resumo!$X$442</definedName>
    <definedName name="_mo3">[2]Resumo!$X$394</definedName>
    <definedName name="_mo5">[2]Resumo!$X$13</definedName>
    <definedName name="_mo6">[2]Resumo!$X$26</definedName>
    <definedName name="_mo7">[2]Resumo!$X$118</definedName>
    <definedName name="_mo9">[2]Resumo!$X$450</definedName>
    <definedName name="_Order1" hidden="1">255</definedName>
    <definedName name="_Order2" hidden="1">255</definedName>
    <definedName name="_Parse_Out" hidden="1">'[5]HPS Slit Coil (Centralia)'!#REF!</definedName>
    <definedName name="_PE3" hidden="1">[4]DADOS!#REF!</definedName>
    <definedName name="_rev1">[2]Resumo!#REF!</definedName>
    <definedName name="_rev11">[2]Resumo!#REF!</definedName>
    <definedName name="_rev2">[2]Resumo!#REF!</definedName>
    <definedName name="_rev5">[2]Resumo!#REF!</definedName>
    <definedName name="_rev6">[2]Resumo!#REF!</definedName>
    <definedName name="_rev8">[2]Resumo!#REF!</definedName>
    <definedName name="_Sort" hidden="1">'[5]HPS Slit Coil (Centralia)'!#REF!</definedName>
    <definedName name="_TAB1" localSheetId="2">#REF!</definedName>
    <definedName name="_TAB1">#REF!</definedName>
    <definedName name="_TAB2" localSheetId="2">#REF!</definedName>
    <definedName name="_TAB2">#REF!</definedName>
    <definedName name="_TAB3" localSheetId="2">#REF!</definedName>
    <definedName name="_TAB3">#REF!</definedName>
    <definedName name="_x1" hidden="1">{#N/A,#N/A,FALSE,"Cover";#N/A,#N/A,FALSE,"Profits";#N/A,#N/A,FALSE,"ABS";#N/A,#N/A,FALSE,"TFLE Detail";#N/A,#N/A,FALSE,"TFLE Walk";#N/A,#N/A,FALSE,"Variable Cost";#N/A,#N/A,FALSE,"V.C. Walk"}</definedName>
    <definedName name="AAA" hidden="1">{#N/A,#N/A,FALSE,"ET-CAPA";#N/A,#N/A,FALSE,"ET-PAG1";#N/A,#N/A,FALSE,"ET-PAG2";#N/A,#N/A,FALSE,"ET-PAG3";#N/A,#N/A,FALSE,"ET-PAG4";#N/A,#N/A,FALSE,"ET-PAG5"}</definedName>
    <definedName name="aaaaaaaaaaaaaa" hidden="1">#REF!</definedName>
    <definedName name="AccessDatabase" hidden="1">"C:\PESSOAL\RICARDO\PROGRESS\DIVERSOS\EMPREIT.mdb"</definedName>
    <definedName name="aces11" localSheetId="2">[2]Resumo!#REF!</definedName>
    <definedName name="aces11">[2]Resumo!#REF!</definedName>
    <definedName name="Acompanhamento" hidden="1">"4424KAROPA72W2MUU1RYR1U1C"</definedName>
    <definedName name="ActionsList">'[6]14. Actions'!$A$6:$A$27</definedName>
    <definedName name="ada">[7]FONTE!$B$5:$B$47</definedName>
    <definedName name="afa">[8]FONTE!$B$300:$B$302</definedName>
    <definedName name="Área" localSheetId="2">#REF!</definedName>
    <definedName name="Área">#REF!</definedName>
    <definedName name="_xlnm.Print_Area" localSheetId="1">'_memória PU'!$A$1:$R$7</definedName>
    <definedName name="_xlnm.Print_Area" localSheetId="0">AS!$A$1:$AQ$59</definedName>
    <definedName name="Área_impressão_IM" localSheetId="2">#REF!</definedName>
    <definedName name="Área_impressão_IM">#REF!</definedName>
    <definedName name="area1" localSheetId="2">#REF!</definedName>
    <definedName name="area1">#REF!</definedName>
    <definedName name="as" hidden="1">{#N/A,#N/A,FALSE,"FATURAM";#N/A,#N/A,FALSE,"PrVnd"}</definedName>
    <definedName name="ASSIS" localSheetId="2">#REF!</definedName>
    <definedName name="ASSIS">#REF!</definedName>
    <definedName name="aux">[2]Resumo!#REF!</definedName>
    <definedName name="Avanço" hidden="1">{#N/A,#N/A,FALSE,"ET-CAPA";#N/A,#N/A,FALSE,"ET-PAG1";#N/A,#N/A,FALSE,"ET-PAG2";#N/A,#N/A,FALSE,"ET-PAG3";#N/A,#N/A,FALSE,"ET-PAG4";#N/A,#N/A,FALSE,"ET-PAG5"}</definedName>
    <definedName name="bb" hidden="1">{#N/A,#N/A,FALSE,"ET-CAPA";#N/A,#N/A,FALSE,"ET-PAG1";#N/A,#N/A,FALSE,"ET-PAG2";#N/A,#N/A,FALSE,"ET-PAG3";#N/A,#N/A,FALSE,"ET-PAG4";#N/A,#N/A,FALSE,"ET-PAG5"}</definedName>
    <definedName name="Bitola">'[9]TABELA PID'!$A$5:$A$247</definedName>
    <definedName name="BITOLAS">'[10]TABELA PID'!$A$4:$A$247</definedName>
    <definedName name="CAB" localSheetId="2">#REF!</definedName>
    <definedName name="CAB">#REF!</definedName>
    <definedName name="cabe">'[3]Avanço Físico Sem26'!$1:$11</definedName>
    <definedName name="cabeca">'[3]Rel.Desvios'!$1:$10</definedName>
    <definedName name="caf">[11]FONTE!$B$5:$B$52</definedName>
    <definedName name="casa" hidden="1">{#N/A,#N/A,FALSE,"FATURAM";#N/A,#N/A,FALSE,"PrVnd"}</definedName>
    <definedName name="concorrentes" hidden="1">{#N/A,#N/A,FALSE,"Cronograma";#N/A,#N/A,FALSE,"Cronogr. 2"}</definedName>
    <definedName name="COPIA" hidden="1">{#N/A,#N/A,FALSE,"CONTROLE"}</definedName>
    <definedName name="COPIA1" hidden="1">{#N/A,#N/A,FALSE,"CONTROLE"}</definedName>
    <definedName name="cpv">[12]CPV!$J$42</definedName>
    <definedName name="DA">[13]FONTE!$B$107:$B$112</definedName>
    <definedName name="dad">[14]FONTE!$B$87:$B$93</definedName>
    <definedName name="dada">[15]FONTE!$B$5:$B$51</definedName>
    <definedName name="daf">[8]FONTE!$B$38:$B$242</definedName>
    <definedName name="dd" hidden="1">{#N/A,#N/A,FALSE,"ET-CAPA";#N/A,#N/A,FALSE,"ET-PAG1";#N/A,#N/A,FALSE,"ET-PAG2";#N/A,#N/A,FALSE,"ET-PAG3";#N/A,#N/A,FALSE,"ET-PAG4";#N/A,#N/A,FALSE,"ET-PAG5"}</definedName>
    <definedName name="DDD" hidden="1">{#N/A,#N/A,FALSE,"ET-CAPA";#N/A,#N/A,FALSE,"ET-PAG1";#N/A,#N/A,FALSE,"ET-PAG2";#N/A,#N/A,FALSE,"ET-PAG3";#N/A,#N/A,FALSE,"ET-PAG4";#N/A,#N/A,FALSE,"ET-PAG5"}</definedName>
    <definedName name="ddddwa" hidden="1">#REF!</definedName>
    <definedName name="DES" hidden="1">#REF!</definedName>
    <definedName name="DESNIVEL" hidden="1">{#N/A,#N/A,FALSE,"RESUMO-BB1";#N/A,#N/A,FALSE,"MOD-A01-R - BB1";#N/A,#N/A,FALSE,"URB-BB1"}</definedName>
    <definedName name="dfdaf" hidden="1">15</definedName>
    <definedName name="dfse" hidden="1">#REF!</definedName>
    <definedName name="dfswq" hidden="1">{#N/A,#N/A,FALSE,"ET-CAPA";#N/A,#N/A,FALSE,"ET-PAG1";#N/A,#N/A,FALSE,"ET-PAG2";#N/A,#N/A,FALSE,"ET-PAG3";#N/A,#N/A,FALSE,"ET-PAG4";#N/A,#N/A,FALSE,"ET-PAG5"}</definedName>
    <definedName name="DIÂMETRO" localSheetId="2">'[10]TABELA PID'!$A$4:$B$247</definedName>
    <definedName name="DIÂMETRO">'[16]TABELA PID'!$A$4:$B$247</definedName>
    <definedName name="DIVISÃO">[17]FONTE!$B$4:$B$7</definedName>
    <definedName name="Dolar" localSheetId="2">#REF!</definedName>
    <definedName name="Dolar">#REF!</definedName>
    <definedName name="DolarCompra" localSheetId="2">#REF!</definedName>
    <definedName name="DolarCompra">#REF!</definedName>
    <definedName name="DolarVenda" localSheetId="2">#REF!</definedName>
    <definedName name="DolarVenda">#REF!</definedName>
    <definedName name="dsgsd" hidden="1">{#N/A,#N/A,FALSE,"Cronograma";#N/A,#N/A,FALSE,"Cronogr. 2"}</definedName>
    <definedName name="efef" hidden="1">#REF!</definedName>
    <definedName name="efgh">#N/A</definedName>
    <definedName name="Equipamentos" localSheetId="2" hidden="1">{#N/A,#N/A,FALSE,"CPV";#N/A,#N/A,FALSE,"Pareto";#N/A,#N/A,FALSE,"Gráficos"}</definedName>
    <definedName name="Equipamentos" hidden="1">{#N/A,#N/A,FALSE,"CPV";#N/A,#N/A,FALSE,"Pareto";#N/A,#N/A,FALSE,"Gráficos"}</definedName>
    <definedName name="EQUIPES">[17]FONTE!$B$141:$B$494</definedName>
    <definedName name="Eurocompra" localSheetId="2">#REF!</definedName>
    <definedName name="Eurocompra">#REF!</definedName>
    <definedName name="Eurovenda" localSheetId="2">#REF!</definedName>
    <definedName name="Eurovenda">#REF!</definedName>
    <definedName name="f_" hidden="1">{#N/A,#N/A,FALSE,"GERAL";#N/A,#N/A,FALSE,"012-96";#N/A,#N/A,FALSE,"018-96";#N/A,#N/A,FALSE,"027-96";#N/A,#N/A,FALSE,"059-96";#N/A,#N/A,FALSE,"076-96";#N/A,#N/A,FALSE,"019-97";#N/A,#N/A,FALSE,"021-97";#N/A,#N/A,FALSE,"022-97";#N/A,#N/A,FALSE,"028-97"}</definedName>
    <definedName name="fabio" hidden="1">{#N/A,#N/A,FALSE,"Cronograma";#N/A,#N/A,FALSE,"Cronogr. 2"}</definedName>
    <definedName name="Faturamento" localSheetId="2">#REF!</definedName>
    <definedName name="Faturamento">#REF!</definedName>
    <definedName name="fdaf">[18]FONTE!$B$132:$B$154</definedName>
    <definedName name="FFFFF" hidden="1">{#N/A,#N/A,FALSE,"ET-CAPA";#N/A,#N/A,FALSE,"ET-PAG1";#N/A,#N/A,FALSE,"ET-PAG2";#N/A,#N/A,FALSE,"ET-PAG3";#N/A,#N/A,FALSE,"ET-PAG4";#N/A,#N/A,FALSE,"ET-PAG5"}</definedName>
    <definedName name="ffffffffffffffffffffffffffffff" hidden="1">{#N/A,#N/A,FALSE,"ET-CAPA";#N/A,#N/A,FALSE,"ET-PAG1";#N/A,#N/A,FALSE,"ET-PAG2";#N/A,#N/A,FALSE,"ET-PAG3";#N/A,#N/A,FALSE,"ET-PAG4";#N/A,#N/A,FALSE,"ET-PAG5"}</definedName>
    <definedName name="FGGD" localSheetId="2">#REF!</definedName>
    <definedName name="FGGD">#REF!</definedName>
    <definedName name="FGSD" hidden="1">{#N/A,#N/A,FALSE,"ET-CAPA";#N/A,#N/A,FALSE,"ET-PAG1";#N/A,#N/A,FALSE,"ET-PAG2";#N/A,#N/A,FALSE,"ET-PAG3";#N/A,#N/A,FALSE,"ET-PAG4";#N/A,#N/A,FALSE,"ET-PAG5"}</definedName>
    <definedName name="fill" hidden="1">#REF!</definedName>
    <definedName name="Fill_" hidden="1">#REF!</definedName>
    <definedName name="gg" hidden="1">{#N/A,#N/A,FALSE,"ET-CAPA";#N/A,#N/A,FALSE,"ET-PAG1";#N/A,#N/A,FALSE,"ET-PAG2";#N/A,#N/A,FALSE,"ET-PAG3";#N/A,#N/A,FALSE,"ET-PAG4";#N/A,#N/A,FALSE,"ET-PAG5"}</definedName>
    <definedName name="gggg" hidden="1">{#N/A,#N/A,FALSE,"ET-CAPA";#N/A,#N/A,FALSE,"ET-PAG1";#N/A,#N/A,FALSE,"ET-PAG2";#N/A,#N/A,FALSE,"ET-PAG3";#N/A,#N/A,FALSE,"ET-PAG4";#N/A,#N/A,FALSE,"ET-PAG5"}</definedName>
    <definedName name="greal" hidden="1">{#N/A,#N/A,FALSE,"ET-CAPA";#N/A,#N/A,FALSE,"ET-PAG1";#N/A,#N/A,FALSE,"ET-PAG2";#N/A,#N/A,FALSE,"ET-PAG3";#N/A,#N/A,FALSE,"ET-PAG4";#N/A,#N/A,FALSE,"ET-PAG5"}</definedName>
    <definedName name="GRTE" hidden="1">{#N/A,#N/A,FALSE,"ET-CAPA";#N/A,#N/A,FALSE,"ET-PAG1";#N/A,#N/A,FALSE,"ET-PAG2";#N/A,#N/A,FALSE,"ET-PAG3";#N/A,#N/A,FALSE,"ET-PAG4";#N/A,#N/A,FALSE,"ET-PAG5"}</definedName>
    <definedName name="h" hidden="1">{#N/A,#N/A,FALSE,"ET-CAPA";#N/A,#N/A,FALSE,"ET-PAG1";#N/A,#N/A,FALSE,"ET-PAG2";#N/A,#N/A,FALSE,"ET-PAG3";#N/A,#N/A,FALSE,"ET-PAG4";#N/A,#N/A,FALSE,"ET-PAG5"}</definedName>
    <definedName name="HHH" hidden="1">{#N/A,#N/A,FALSE,"ET-CAPA";#N/A,#N/A,FALSE,"ET-PAG1";#N/A,#N/A,FALSE,"ET-PAG2";#N/A,#N/A,FALSE,"ET-PAG3";#N/A,#N/A,FALSE,"ET-PAG4";#N/A,#N/A,FALSE,"ET-PAG5"}</definedName>
    <definedName name="huhidgbiop" localSheetId="2">#REF!</definedName>
    <definedName name="huhidgbiop">#REF!</definedName>
    <definedName name="Inad" hidden="1">49</definedName>
    <definedName name="ISISISIS" hidden="1">{#N/A,#N/A,FALSE,"ET-CAPA";#N/A,#N/A,FALSE,"ET-PAG1";#N/A,#N/A,FALSE,"ET-PAG2";#N/A,#N/A,FALSE,"ET-PAG3";#N/A,#N/A,FALSE,"ET-PAG4";#N/A,#N/A,FALSE,"ET-PAG5"}</definedName>
    <definedName name="isol">[2]Resumo!#REF!</definedName>
    <definedName name="Jan" hidden="1">{#N/A,#N/A,FALSE,"FATURAM";#N/A,#N/A,FALSE,"PrVnd"}</definedName>
    <definedName name="JHJKHJ" localSheetId="2">#REF!</definedName>
    <definedName name="JHJKHJ">#REF!</definedName>
    <definedName name="jhkjkllj" localSheetId="2">#REF!</definedName>
    <definedName name="jhkjkllj">#REF!</definedName>
    <definedName name="JIK" localSheetId="2">#REF!</definedName>
    <definedName name="JIK">#REF!</definedName>
    <definedName name="jnjni" hidden="1">{#N/A,#N/A,FALSE,"ET-CAPA";#N/A,#N/A,FALSE,"ET-PAG1";#N/A,#N/A,FALSE,"ET-PAG2";#N/A,#N/A,FALSE,"ET-PAG3";#N/A,#N/A,FALSE,"ET-PAG4";#N/A,#N/A,FALSE,"ET-PAG5"}</definedName>
    <definedName name="JONAS" localSheetId="2">#REF!</definedName>
    <definedName name="JONAS">#REF!</definedName>
    <definedName name="jose" hidden="1">{#N/A,#N/A,FALSE,"ET-CAPA";#N/A,#N/A,FALSE,"ET-PAG1";#N/A,#N/A,FALSE,"ET-PAG2";#N/A,#N/A,FALSE,"ET-PAG3";#N/A,#N/A,FALSE,"ET-PAG4";#N/A,#N/A,FALSE,"ET-PAG5"}</definedName>
    <definedName name="joseinf" hidden="1">{#N/A,#N/A,FALSE,"ET-CAPA";#N/A,#N/A,FALSE,"ET-PAG1";#N/A,#N/A,FALSE,"ET-PAG2";#N/A,#N/A,FALSE,"ET-PAG3";#N/A,#N/A,FALSE,"ET-PAG4";#N/A,#N/A,FALSE,"ET-PAG5"}</definedName>
    <definedName name="JSJS" hidden="1">{#N/A,#N/A,FALSE,"ET-CAPA";#N/A,#N/A,FALSE,"ET-PAG1";#N/A,#N/A,FALSE,"ET-PAG2";#N/A,#N/A,FALSE,"ET-PAG3";#N/A,#N/A,FALSE,"ET-PAG4";#N/A,#N/A,FALSE,"ET-PAG5"}</definedName>
    <definedName name="jugbk" localSheetId="2">#REF!</definedName>
    <definedName name="jugbk">#REF!</definedName>
    <definedName name="juhko">#N/A</definedName>
    <definedName name="llp">'[6]13. Ceilings'!$B$4:$B$66</definedName>
    <definedName name="luciano" hidden="1">{#N/A,#N/A,FALSE,"ET-CAPA";#N/A,#N/A,FALSE,"ET-PAG1";#N/A,#N/A,FALSE,"ET-PAG2";#N/A,#N/A,FALSE,"ET-PAG3";#N/A,#N/A,FALSE,"ET-PAG4";#N/A,#N/A,FALSE,"ET-PAG5"}</definedName>
    <definedName name="mam">[2]Resumo!$S$2:$V$8</definedName>
    <definedName name="MAN">[2]Resumo!$S$2:$V$8</definedName>
    <definedName name="mão">[2]Resumo!$X$21</definedName>
    <definedName name="mão1">[2]Resumo!$X$286</definedName>
    <definedName name="mATERIAL" hidden="1">{#N/A,#N/A,FALSE,"ET-CAPA";#N/A,#N/A,FALSE,"ET-PAG1";#N/A,#N/A,FALSE,"ET-PAG2";#N/A,#N/A,FALSE,"ET-PAG3";#N/A,#N/A,FALSE,"ET-PAG4";#N/A,#N/A,FALSE,"ET-PAG5"}</definedName>
    <definedName name="mmm">[2]Resumo!$S$2:$V$8</definedName>
    <definedName name="mmmm" hidden="1">{#N/A,#N/A,FALSE,"ET-CAPA";#N/A,#N/A,FALSE,"ET-PAG1";#N/A,#N/A,FALSE,"ET-PAG2";#N/A,#N/A,FALSE,"ET-PAG3";#N/A,#N/A,FALSE,"ET-PAG4";#N/A,#N/A,FALSE,"ET-PAG5"}</definedName>
    <definedName name="MNGB" hidden="1">{#N/A,#N/A,FALSE,"ET-CAPA";#N/A,#N/A,FALSE,"ET-PAG1";#N/A,#N/A,FALSE,"ET-PAG2";#N/A,#N/A,FALSE,"ET-PAG3";#N/A,#N/A,FALSE,"ET-PAG4";#N/A,#N/A,FALSE,"ET-PAG5"}</definedName>
    <definedName name="MOBILIZAÇÃO" hidden="1">{#N/A,#N/A,FALSE,"Cronograma";#N/A,#N/A,FALSE,"Cronogr. 2"}</definedName>
    <definedName name="moi">[2]Resumo!$X$357</definedName>
    <definedName name="Months">'[6]7. Expenditure &amp; revenue (LLP)'!$T$1:$T$36</definedName>
    <definedName name="NA">#N/A</definedName>
    <definedName name="nak">[2]Resumo!#REF!</definedName>
    <definedName name="naka">[2]Resumo!#REF!</definedName>
    <definedName name="NÃO">#N/A</definedName>
    <definedName name="okok" hidden="1">{#N/A,#N/A,FALSE,"ET-CAPA";#N/A,#N/A,FALSE,"ET-PAG1";#N/A,#N/A,FALSE,"ET-PAG2";#N/A,#N/A,FALSE,"ET-PAG3";#N/A,#N/A,FALSE,"ET-PAG4";#N/A,#N/A,FALSE,"ET-PAG5"}</definedName>
    <definedName name="Opções" localSheetId="2">#REF!</definedName>
    <definedName name="Opções">#REF!</definedName>
    <definedName name="OSE">#N/A</definedName>
    <definedName name="P200LLP">'[6]2. Staff (LLP)'!$A$9:$A$208</definedName>
    <definedName name="PARETOATIV" localSheetId="2" hidden="1">{#N/A,#N/A,FALSE,"CPV";#N/A,#N/A,FALSE,"Pareto";#N/A,#N/A,FALSE,"Gráficos"}</definedName>
    <definedName name="PARETOATIV" hidden="1">{#N/A,#N/A,FALSE,"CPV";#N/A,#N/A,FALSE,"Pareto";#N/A,#N/A,FALSE,"Gráficos"}</definedName>
    <definedName name="PEDIDO" hidden="1">#REF!</definedName>
    <definedName name="PERÍODO">[17]FONTE!$B$624:$B$638</definedName>
    <definedName name="PG_agosto_2002">[2]Resumo!$A$7:$AA$326</definedName>
    <definedName name="PLAMOBRA" localSheetId="2">#REF!</definedName>
    <definedName name="PLAMOBRA">#REF!</definedName>
    <definedName name="plan1" hidden="1">{#N/A,#N/A,FALSE,"Cronograma";#N/A,#N/A,FALSE,"Cronogr. 2"}</definedName>
    <definedName name="planejado">[12]Planejado!$C$40</definedName>
    <definedName name="PLANTA_2">[17]FONTE!$C$25:$C$38</definedName>
    <definedName name="ppp" hidden="1">{#N/A,#N/A,FALSE,"ET-CAPA";#N/A,#N/A,FALSE,"ET-PAG1";#N/A,#N/A,FALSE,"ET-PAG2";#N/A,#N/A,FALSE,"ET-PAG3";#N/A,#N/A,FALSE,"ET-PAG4";#N/A,#N/A,FALSE,"ET-PAG5"}</definedName>
    <definedName name="PTC">'[6]11.Expenditure &amp; revenue(Third)'!$A$10:$A$31</definedName>
    <definedName name="q" hidden="1">{#N/A,#N/A,FALSE,"RESUMO-BB1";#N/A,#N/A,FALSE,"MOD-A01-R - BB1";#N/A,#N/A,FALSE,"URB-BB1"}</definedName>
    <definedName name="qqq" hidden="1">{#N/A,#N/A,FALSE,"ET-CAPA";#N/A,#N/A,FALSE,"ET-PAG1";#N/A,#N/A,FALSE,"ET-PAG2";#N/A,#N/A,FALSE,"ET-PAG3";#N/A,#N/A,FALSE,"ET-PAG4";#N/A,#N/A,FALSE,"ET-PAG5"}</definedName>
    <definedName name="ra" hidden="1">{#N/A,#N/A,FALSE,"FATURAM";#N/A,#N/A,FALSE,"PrVnd"}</definedName>
    <definedName name="Rates">'[6]13. Ceilings'!$B$4:$H$229</definedName>
    <definedName name="RDO" hidden="1">{#N/A,#N/A,FALSE,"ET-CAPA";#N/A,#N/A,FALSE,"ET-PAG1";#N/A,#N/A,FALSE,"ET-PAG2";#N/A,#N/A,FALSE,"ET-PAG3";#N/A,#N/A,FALSE,"ET-PAG4";#N/A,#N/A,FALSE,"ET-PAG5"}</definedName>
    <definedName name="Relat" hidden="1">{#N/A,#N/A,FALSE,"CONTROLE";#N/A,#N/A,FALSE,"CONTROLE"}</definedName>
    <definedName name="RESP._MILLS">[17]FONTE!$D$4:$D$69</definedName>
    <definedName name="rev">[2]Resumo!#REF!</definedName>
    <definedName name="rua" hidden="1">{#N/A,#N/A,FALSE,"FATURAM";#N/A,#N/A,FALSE,"PrVnd"}</definedName>
    <definedName name="sadad" hidden="1">{#N/A,#N/A,FALSE,"ET-CAPA";#N/A,#N/A,FALSE,"ET-PAG1";#N/A,#N/A,FALSE,"ET-PAG2";#N/A,#N/A,FALSE,"ET-PAG3";#N/A,#N/A,FALSE,"ET-PAG4";#N/A,#N/A,FALSE,"ET-PAG5"}</definedName>
    <definedName name="SAPBEXdnldView" hidden="1">"4AC7D4F9KEZI2GK6TCS5BTOOK"</definedName>
    <definedName name="SAPBEXrevision" hidden="1">37</definedName>
    <definedName name="SAPBEXsysID" hidden="1">"BP0"</definedName>
    <definedName name="SAPBEXwbID" hidden="1">"3NSC4KY9CECFOJ87CIAWGNM9E"</definedName>
    <definedName name="sds" hidden="1">#REF!</definedName>
    <definedName name="seee" hidden="1">{#N/A,#N/A,FALSE,"Cronograma";#N/A,#N/A,FALSE,"Cronogr. 2"}</definedName>
    <definedName name="SIM">#N/A</definedName>
    <definedName name="SSS">#N/A</definedName>
    <definedName name="sssss" hidden="1">{#N/A,#N/A,FALSE,"ET-CAPA";#N/A,#N/A,FALSE,"ET-PAG1";#N/A,#N/A,FALSE,"ET-PAG2";#N/A,#N/A,FALSE,"ET-PAG3";#N/A,#N/A,FALSE,"ET-PAG4";#N/A,#N/A,FALSE,"ET-PAG5"}</definedName>
    <definedName name="TAB" localSheetId="2">#REF!</definedName>
    <definedName name="TAB">#REF!</definedName>
    <definedName name="Tab_preco" localSheetId="2">#REF!</definedName>
    <definedName name="Tab_preco">#REF!</definedName>
    <definedName name="tabela">[19]Sheet2!$A$4:$B$12</definedName>
    <definedName name="TEST0" localSheetId="2">#REF!</definedName>
    <definedName name="TEST0">#REF!</definedName>
    <definedName name="TEST1" localSheetId="2">#REF!</definedName>
    <definedName name="TEST1">#REF!</definedName>
    <definedName name="teste1" hidden="1">{#N/A,#N/A,FALSE,"CONTROLE"}</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hird">'[6]13. Ceilings'!$B$67:$B$229</definedName>
    <definedName name="TIB" hidden="1">#REF!</definedName>
    <definedName name="TIPOISOLAMENTO" localSheetId="2">#REF!</definedName>
    <definedName name="TIPOISOLAMENTO">#REF!</definedName>
    <definedName name="_xlnm.Print_Titles" localSheetId="1">'_memória PU'!$2:$2</definedName>
    <definedName name="TM">[17]FONTE!$B$25:$B$33</definedName>
    <definedName name="tranaporte" hidden="1">{#N/A,#N/A,FALSE,"ET-CAPA";#N/A,#N/A,FALSE,"ET-PAG1";#N/A,#N/A,FALSE,"ET-PAG2";#N/A,#N/A,FALSE,"ET-PAG3";#N/A,#N/A,FALSE,"ET-PAG4";#N/A,#N/A,FALSE,"ET-PAG5"}</definedName>
    <definedName name="TRANSPORTE">[17]FONTE!$B$46:$B$51</definedName>
    <definedName name="TRANSPORTES">[20]FONTE!$B$129:$B$482</definedName>
    <definedName name="um" hidden="1">{#N/A,#N/A,FALSE,"Cronograma";#N/A,#N/A,FALSE,"Cronogr. 2"}</definedName>
    <definedName name="Upvc_2001" localSheetId="2">#REF!</definedName>
    <definedName name="Upvc_2001">#REF!</definedName>
    <definedName name="UPVC_99" localSheetId="2">#REF!</definedName>
    <definedName name="UPVC_99">#REF!</definedName>
    <definedName name="V.unit" localSheetId="2">#REF!</definedName>
    <definedName name="V.unit">#REF!</definedName>
    <definedName name="valorunitario" localSheetId="2">#REF!</definedName>
    <definedName name="valorunitario">#REF!</definedName>
    <definedName name="WAS" hidden="1">{#N/A,#N/A,FALSE,"ET-CAPA";#N/A,#N/A,FALSE,"ET-PAG1";#N/A,#N/A,FALSE,"ET-PAG2";#N/A,#N/A,FALSE,"ET-PAG3";#N/A,#N/A,FALSE,"ET-PAG4";#N/A,#N/A,FALSE,"ET-PAG5"}</definedName>
    <definedName name="World">'[6]13. Ceilings'!$B$4:$B$229</definedName>
    <definedName name="wrn.BB1." hidden="1">{#N/A,#N/A,FALSE,"RESUMO-BB1";#N/A,#N/A,FALSE,"MOD-A01-R - BB1";#N/A,#N/A,FALSE,"URB-BB1"}</definedName>
    <definedName name="wrn.BB2" hidden="1">{#N/A,#N/A,FALSE,"RESUMO-BB1";#N/A,#N/A,FALSE,"MOD-A01-R - BB1";#N/A,#N/A,FALSE,"URB-BB1"}</definedName>
    <definedName name="wrn.BETER." hidden="1">{#N/A,#N/A,FALSE,"BETER -1";#N/A,#N/A,FALSE,"BETER -2";#N/A,#N/A,FALSE,"BETER -3";#N/A,#N/A,FALSE,"BETER -urb";#N/A,#N/A,FALSE,"BETER -RESUMO"}</definedName>
    <definedName name="wrn.Caixa._.de._.Ferramentas." hidden="1">{#N/A,#N/A,FALSE,"Eletricista";#N/A,#N/A,FALSE,"Mec. Refrig.";#N/A,#N/A,FALSE,"Civil";#N/A,#N/A,FALSE,"Civ";#N/A,#N/A,FALSE,"Serralheiro";#N/A,#N/A,FALSE,"Encanador";#N/A,#N/A,FALSE,"Eletr.";#N/A,#N/A,FALSE,"EL";#N/A,#N/A,FALSE,"Mec.Refrig.";#N/A,#N/A,FALSE,"Serv. Civ.";#N/A,#N/A,FALSE,"MMO";#N/A,#N/A,FALSE,"EN - CA";#N/A,#N/A,FALSE,"EL - ELT";#N/A,#N/A,FALSE,"PE";#N/A,#N/A,FALSE,"CARP";#N/A,#N/A,FALSE,"TAPEC";#N/A,#N/A,FALSE,"FU";#N/A,#N/A,FALSE,"Mec. Manut.";#N/A,#N/A,FALSE,"SO";#N/A,#N/A,FALSE,"Marc."}</definedName>
    <definedName name="wrn.Caixa._.de._.Ferramentas._.Individuais." hidden="1">{#N/A,#N/A,FALSE,"Eletricista";#N/A,#N/A,FALSE,"Mecânico de Refrigeração";#N/A,#N/A,FALSE,"Obra civil";#N/A,#N/A,FALSE,"Serralheiro e Mecânico Montador";#N/A,#N/A,FALSE,"Encanador e Caldeireiro";#N/A,#N/A,FALSE,"Eletricista eletrônico";#N/A,#N/A,FALSE,"Pedreiro";#N/A,#N/A,FALSE,"Carpinteiro";#N/A,#N/A,FALSE,"Tapeceiro";#N/A,#N/A,FALSE,"Funileiro";#N/A,#N/A,FALSE,"Mecânico de Manutenção";#N/A,#N/A,FALSE,"Soldador";#N/A,#N/A,FALSE,"Marceneiro";#N/A,#N/A,FALSE,"Laminador"}</definedName>
    <definedName name="wrn.Cronograma." hidden="1">{#N/A,#N/A,FALSE,"Cronograma";#N/A,#N/A,FALSE,"Cronogr. 2"}</definedName>
    <definedName name="wrn.DESDOBRE." localSheetId="2" hidden="1">{#N/A,#N/A,FALSE,"CPV";#N/A,#N/A,FALSE,"Pareto";#N/A,#N/A,FALSE,"Gráficos"}</definedName>
    <definedName name="wrn.DESDOBRE." hidden="1">{#N/A,#N/A,FALSE,"CPV";#N/A,#N/A,FALSE,"Pareto";#N/A,#N/A,FALSE,"Gráficos"}</definedName>
    <definedName name="wrn.GERAL." hidden="1">{#N/A,#N/A,FALSE,"ET-CAPA";#N/A,#N/A,FALSE,"ET-PAG1";#N/A,#N/A,FALSE,"ET-PAG2";#N/A,#N/A,FALSE,"ET-PAG3";#N/A,#N/A,FALSE,"ET-PAG4";#N/A,#N/A,FALSE,"ET-PAG5"}</definedName>
    <definedName name="wrn.PENDENCIAS." hidden="1">{#N/A,#N/A,FALSE,"GERAL";#N/A,#N/A,FALSE,"012-96";#N/A,#N/A,FALSE,"018-96";#N/A,#N/A,FALSE,"027-96";#N/A,#N/A,FALSE,"059-96";#N/A,#N/A,FALSE,"076-96";#N/A,#N/A,FALSE,"019-97";#N/A,#N/A,FALSE,"021-97";#N/A,#N/A,FALSE,"022-97";#N/A,#N/A,FALSE,"028-97"}</definedName>
    <definedName name="wrn.rela1." hidden="1">{#N/A,#N/A,FALSE,"FATURAM";#N/A,#N/A,FALSE,"PrVnd"}</definedName>
    <definedName name="xa\d">[18]FONTE!$B$81:$B$87</definedName>
    <definedName name="Xuxu" hidden="1">{#N/A,#N/A,FALSE,"CONTROLE"}</definedName>
    <definedName name="xxx" localSheetId="2">#REF!</definedName>
    <definedName name="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7" l="1"/>
  <c r="O5" i="2"/>
  <c r="O4" i="2"/>
  <c r="O3" i="2"/>
  <c r="J5" i="2"/>
  <c r="L4" i="2"/>
  <c r="P4" i="2" l="1"/>
  <c r="R4" i="2" s="1"/>
  <c r="N4" i="2"/>
  <c r="AF34" i="4"/>
  <c r="AL34" i="4" s="1"/>
  <c r="AC33" i="4"/>
  <c r="AF31" i="4"/>
  <c r="AF33" i="4"/>
  <c r="AF32" i="4"/>
  <c r="AC32" i="4"/>
  <c r="AL32" i="4" s="1"/>
  <c r="AC31" i="4"/>
  <c r="AF37" i="4"/>
  <c r="AF36" i="4"/>
  <c r="AF35" i="4"/>
  <c r="AL30" i="4"/>
  <c r="AF30" i="4"/>
  <c r="AF29" i="4"/>
  <c r="AF28" i="4"/>
  <c r="AF27" i="4"/>
  <c r="AF26" i="4"/>
  <c r="AF25" i="4"/>
  <c r="AF24" i="4"/>
  <c r="AF23" i="4"/>
  <c r="AF22" i="4"/>
  <c r="AF17" i="4"/>
  <c r="AF18" i="4"/>
  <c r="AF19" i="4"/>
  <c r="AF20" i="4"/>
  <c r="AF21" i="4"/>
  <c r="AF16" i="4"/>
  <c r="AL33" i="4" l="1"/>
  <c r="AL29" i="4"/>
  <c r="AC29" i="4" s="1"/>
  <c r="AC27" i="4"/>
  <c r="AL28" i="4"/>
  <c r="AC28" i="4" s="1"/>
  <c r="AL31" i="4"/>
  <c r="AC30" i="4"/>
  <c r="M6" i="7"/>
  <c r="R9" i="2" s="1"/>
  <c r="AL27" i="4" l="1"/>
  <c r="AC26" i="4"/>
  <c r="AC25" i="4" l="1"/>
  <c r="AC24" i="4"/>
  <c r="AC23" i="4"/>
  <c r="AC22" i="4"/>
  <c r="AC16" i="4" l="1"/>
  <c r="AC17" i="4"/>
  <c r="AC18" i="4"/>
  <c r="L3" i="2"/>
  <c r="AC19" i="4" s="1"/>
  <c r="L5" i="2"/>
  <c r="N5" i="2" s="1"/>
  <c r="P5" i="2" l="1"/>
  <c r="R5" i="2" s="1"/>
  <c r="AC21" i="4"/>
  <c r="AC20" i="4"/>
  <c r="P3" i="2"/>
  <c r="R3" i="2" s="1"/>
  <c r="N3" i="2"/>
  <c r="AL18" i="4"/>
  <c r="R7" i="2" l="1"/>
  <c r="R11" i="2" s="1"/>
  <c r="AL38" i="4"/>
  <c r="P7" i="2" l="1"/>
  <c r="AL37" i="4" l="1"/>
  <c r="AC37" i="4" s="1"/>
  <c r="AL39" i="4" l="1"/>
  <c r="AL26" i="4"/>
  <c r="AL25" i="4"/>
  <c r="AL24" i="4"/>
  <c r="AL23" i="4"/>
  <c r="AL22" i="4"/>
  <c r="AL21" i="4"/>
  <c r="AL20" i="4"/>
  <c r="AL19" i="4"/>
  <c r="AL36" i="4" l="1"/>
  <c r="AC36" i="4" s="1"/>
  <c r="AL35" i="4"/>
  <c r="AC35" i="4" s="1"/>
  <c r="AL17" i="4" l="1"/>
  <c r="AL16" i="4" l="1"/>
  <c r="AL4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Risoterm - Gabriel</author>
  </authors>
  <commentList>
    <comment ref="J5" authorId="0" shapeId="0" xr:uid="{FE4969AB-53A1-4A09-BCA0-8B256AF33209}">
      <text>
        <r>
          <rPr>
            <b/>
            <sz val="9"/>
            <color indexed="81"/>
            <rFont val="Segoe UI"/>
            <family val="2"/>
          </rPr>
          <t>Risoterm - Gabriel:</t>
        </r>
        <r>
          <rPr>
            <sz val="9"/>
            <color indexed="81"/>
            <rFont val="Segoe UI"/>
            <family val="2"/>
          </rPr>
          <t xml:space="preserve">
CONSIDERADO DIAM DE 1,3
</t>
        </r>
      </text>
    </comment>
  </commentList>
</comments>
</file>

<file path=xl/sharedStrings.xml><?xml version="1.0" encoding="utf-8"?>
<sst xmlns="http://schemas.openxmlformats.org/spreadsheetml/2006/main" count="177" uniqueCount="136">
  <si>
    <t>TOTAL</t>
  </si>
  <si>
    <t>ÁREA</t>
  </si>
  <si>
    <t>ITEM</t>
  </si>
  <si>
    <t>PESO (KG)</t>
  </si>
  <si>
    <t>LARG.</t>
  </si>
  <si>
    <t>ALT.</t>
  </si>
  <si>
    <t>LOCAL</t>
  </si>
  <si>
    <t>ETAPA</t>
  </si>
  <si>
    <t>QTD</t>
  </si>
  <si>
    <t>VALOR ITEM</t>
  </si>
  <si>
    <t>% MD</t>
  </si>
  <si>
    <t>SUBTOTAL</t>
  </si>
  <si>
    <t>DECRIÇÃO</t>
  </si>
  <si>
    <t>DIAS</t>
  </si>
  <si>
    <t>FATOR</t>
  </si>
  <si>
    <t>AS - Autorização de Serviço</t>
  </si>
  <si>
    <t>AS</t>
  </si>
  <si>
    <t>DATA DE EMISSÃO</t>
  </si>
  <si>
    <t>CONTRATADA:</t>
  </si>
  <si>
    <t>Risoterm Isolantes Térmicos Ltda</t>
  </si>
  <si>
    <t>CONTRATO</t>
  </si>
  <si>
    <t>CNPJ:</t>
  </si>
  <si>
    <t>EMAIL:</t>
  </si>
  <si>
    <t>wilian@risoterm.com.br</t>
  </si>
  <si>
    <t>CONTATO:</t>
  </si>
  <si>
    <t>FONE:</t>
  </si>
  <si>
    <t>71 981867575</t>
  </si>
  <si>
    <t>DESCRIÇÃO DO SERVIÇO:</t>
  </si>
  <si>
    <t>Item</t>
  </si>
  <si>
    <t>Linha</t>
  </si>
  <si>
    <t>Descrição</t>
  </si>
  <si>
    <t>Un</t>
  </si>
  <si>
    <t>Quant.</t>
  </si>
  <si>
    <t>Valor Unit./Fator</t>
  </si>
  <si>
    <t xml:space="preserve">Total </t>
  </si>
  <si>
    <t>1</t>
  </si>
  <si>
    <t>2</t>
  </si>
  <si>
    <t>3</t>
  </si>
  <si>
    <t>4</t>
  </si>
  <si>
    <t>5</t>
  </si>
  <si>
    <t>7</t>
  </si>
  <si>
    <t>8</t>
  </si>
  <si>
    <t>9</t>
  </si>
  <si>
    <t>10</t>
  </si>
  <si>
    <t>11</t>
  </si>
  <si>
    <t>12</t>
  </si>
  <si>
    <t>13</t>
  </si>
  <si>
    <t>14</t>
  </si>
  <si>
    <t>15</t>
  </si>
  <si>
    <t>16</t>
  </si>
  <si>
    <t>17</t>
  </si>
  <si>
    <t>18</t>
  </si>
  <si>
    <t>19</t>
  </si>
  <si>
    <t>20</t>
  </si>
  <si>
    <t>OBSERVAÇÕES</t>
  </si>
  <si>
    <t>TOTAL DA "AS"</t>
  </si>
  <si>
    <t xml:space="preserve">  N°  </t>
  </si>
  <si>
    <t>APROVAÇÃO DA A.S</t>
  </si>
  <si>
    <t>ASS.:</t>
  </si>
  <si>
    <t>EMPRESA</t>
  </si>
  <si>
    <t>SOLICITANTE</t>
  </si>
  <si>
    <t>APROVADOR ACELEN</t>
  </si>
  <si>
    <t>Data: _____/_____/_____</t>
  </si>
  <si>
    <t>VALOR HN</t>
  </si>
  <si>
    <t>HORAS NORMAIS</t>
  </si>
  <si>
    <t>HE (1,5)</t>
  </si>
  <si>
    <t>HE (1,8)</t>
  </si>
  <si>
    <t>HE (2,5)</t>
  </si>
  <si>
    <t>HE (1,6)</t>
  </si>
  <si>
    <t>SUBTOTAL  HH</t>
  </si>
  <si>
    <t>SEQ</t>
  </si>
  <si>
    <t>DENS. (kg/m³)</t>
  </si>
  <si>
    <t>ESP</t>
  </si>
  <si>
    <t>VOL</t>
  </si>
  <si>
    <t>6</t>
  </si>
  <si>
    <t>REMOÇÃO DE MANTA</t>
  </si>
  <si>
    <t>APLICAÇÃO DE MASSA ANTICORROSIVA</t>
  </si>
  <si>
    <t>INSTALAÇÃO DE PAINEL FLEXÍVEL 64 KG/M³</t>
  </si>
  <si>
    <t>INSTALAÇÃO DE MANTA DE 96 KG/M³</t>
  </si>
  <si>
    <t>INSTALAÇÃO DE MANTA DE 128 KG/M³</t>
  </si>
  <si>
    <t>APLICAÇÃO DE COAT</t>
  </si>
  <si>
    <t>DIAM</t>
  </si>
  <si>
    <t>2.1</t>
  </si>
  <si>
    <t>3.1</t>
  </si>
  <si>
    <t>2.3</t>
  </si>
  <si>
    <t>3.16</t>
  </si>
  <si>
    <t>DEMOLIÇÃO DE CONCRETO REFRATÁRIO</t>
  </si>
  <si>
    <t>APLICAÇÃO DE CONCRETO REFRATÁRIO</t>
  </si>
  <si>
    <t>MONTAGEM DE TIJOLO REFRATÁRIO</t>
  </si>
  <si>
    <t>3.2</t>
  </si>
  <si>
    <t>DEMOLIÇÃO DE TIJOLO REFRATÁRIO</t>
  </si>
  <si>
    <t>3.5</t>
  </si>
  <si>
    <t>3.8</t>
  </si>
  <si>
    <t>SERVIÇO EM HH -FORNO B-3001</t>
  </si>
  <si>
    <t>COM.</t>
  </si>
  <si>
    <t>3.11</t>
  </si>
  <si>
    <t>3.13</t>
  </si>
  <si>
    <t>SUPERVISÃO</t>
  </si>
  <si>
    <t>m³</t>
  </si>
  <si>
    <t>KG</t>
  </si>
  <si>
    <t>DEMOLIÇÃO DE CONCRETO REFRATÁRIO - FIREPROOFING</t>
  </si>
  <si>
    <t>APLICAÇÃO DE CONCRETO REFRATÁRIO - FIREPROOFING</t>
  </si>
  <si>
    <t>-</t>
  </si>
  <si>
    <t>3.14</t>
  </si>
  <si>
    <t>HH</t>
  </si>
  <si>
    <t xml:space="preserve">SERVIÇOS DE REFRATARISTA </t>
  </si>
  <si>
    <t>SERVIÇOS DE OBSERVADOR DE SEGURANÇA</t>
  </si>
  <si>
    <t>SERVIÇOS DE SUPERVISÃO</t>
  </si>
  <si>
    <t>DIFERENÇA DE HE - SERVIÇOS DE REFRATÁRIO</t>
  </si>
  <si>
    <t>DIFERENÇA DE HE - ENCARREGADO</t>
  </si>
  <si>
    <t>DIFERENÇA DE HE - TÉCNICO DE SEGURANÇA</t>
  </si>
  <si>
    <t>5.4</t>
  </si>
  <si>
    <t>4.6</t>
  </si>
  <si>
    <t>4.1</t>
  </si>
  <si>
    <t>4.4</t>
  </si>
  <si>
    <t>4.2</t>
  </si>
  <si>
    <t>4.3</t>
  </si>
  <si>
    <t>PRÊMIO DE PARADA</t>
  </si>
  <si>
    <t>MOB. E DESMOB. DE COLABORADOR DE REVEST.O REFRATÁRIO</t>
  </si>
  <si>
    <t>1.1</t>
  </si>
  <si>
    <t>VGL</t>
  </si>
  <si>
    <t xml:space="preserve"> Larissa Mesquita / Wilian Fernandes </t>
  </si>
  <si>
    <t>REMOÇÃO E RECOMPOSIÇÃO DE ISOLAMENTO E REFRATÁRIO FORNO B-3001</t>
  </si>
  <si>
    <t>NÃO ESTÁ SENDO CONTEMPLADO O FORNECIMENTO DE MATERIAL PARA OS BLOCOS DOS QUEIMADORES</t>
  </si>
  <si>
    <t>CONCRETO PARA BVS</t>
  </si>
  <si>
    <t>CONCRETOPARA VISORES</t>
  </si>
  <si>
    <t>MASSA ANTICORROSIVA PARA BV'S e VISORES</t>
  </si>
  <si>
    <t>21</t>
  </si>
  <si>
    <t>22</t>
  </si>
  <si>
    <t>23</t>
  </si>
  <si>
    <t>GRAMPO RANHURADO</t>
  </si>
  <si>
    <t>24</t>
  </si>
  <si>
    <t>ECONOMIZADOR</t>
  </si>
  <si>
    <t>CORPO DO EQUIPAMENTO</t>
  </si>
  <si>
    <t>CONE</t>
  </si>
  <si>
    <t>HH SUP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</si>
</sst>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164" formatCode="0.000"/>
    <numFmt numFmtId="165" formatCode="_-[$R$-416]\ * #,##0.00_-;\-[$R$-416]\ * #,##0.00_-;_-[$R$-416]\ * &quot;-&quot;??_-;_-@_-"/>
    <numFmt numFmtId="166" formatCode="00000"/>
    <numFmt numFmtId="167" formatCode="_(* #,##0.00_);_(* \(#,##0.00\);_(* &quot;-&quot;??_);_(@_)"/>
    <numFmt numFmtId="168" formatCode="_(&quot;R$ &quot;* #,##0.00_);_(&quot;R$ &quot;* \(#,##0.00\);_(&quot;R$ &quot;* \-??_);_(@_)"/>
    <numFmt numFmtId="169" formatCode="0.0"/>
    <numFmt numFmtId="170" formatCode="#,##0.0_ ;\-#,##0.0\ "/>
    <numFmt numFmtId="171" formatCode="#,##0.00_ ;\-#,##0.00\ "/>
    <numFmt numFmtId="172" formatCode="&quot;AS Nº.: &quot;000&quot;/2024&quot;"/>
  </numFmts>
  <fonts count="35" x14ac:knownFonts="1">
    <font>
      <sz val="11"/>
      <color theme="1"/>
      <name val="Calibri"/>
      <family val="2"/>
      <scheme val="minor"/>
    </font>
    <font>
      <b/>
      <sz val="11"/>
      <color theme="1"/>
      <name val="Calibri"/>
      <family val="2"/>
      <scheme val="minor"/>
    </font>
    <font>
      <sz val="10"/>
      <color theme="1"/>
      <name val="Calibri"/>
      <family val="2"/>
      <scheme val="minor"/>
    </font>
    <font>
      <sz val="9"/>
      <color indexed="81"/>
      <name val="Segoe UI"/>
      <family val="2"/>
    </font>
    <font>
      <b/>
      <sz val="9"/>
      <color indexed="81"/>
      <name val="Segoe UI"/>
      <family val="2"/>
    </font>
    <font>
      <sz val="10"/>
      <name val="Calibri"/>
      <family val="2"/>
      <scheme val="minor"/>
    </font>
    <font>
      <sz val="8"/>
      <name val="Calibri"/>
      <family val="2"/>
      <scheme val="minor"/>
    </font>
    <font>
      <sz val="11"/>
      <color theme="1"/>
      <name val="Calibri"/>
      <family val="2"/>
      <scheme val="minor"/>
    </font>
    <font>
      <u/>
      <sz val="11"/>
      <color theme="10"/>
      <name val="Calibri"/>
      <family val="2"/>
      <scheme val="minor"/>
    </font>
    <font>
      <sz val="10"/>
      <name val="Arial"/>
      <family val="2"/>
    </font>
    <font>
      <sz val="10"/>
      <color indexed="18"/>
      <name val="Calibri"/>
      <family val="2"/>
      <scheme val="minor"/>
    </font>
    <font>
      <b/>
      <sz val="18"/>
      <color rgb="FF000080"/>
      <name val="Calibri"/>
      <family val="2"/>
      <scheme val="minor"/>
    </font>
    <font>
      <sz val="10"/>
      <color indexed="10"/>
      <name val="Calibri"/>
      <family val="2"/>
      <scheme val="minor"/>
    </font>
    <font>
      <b/>
      <sz val="11"/>
      <color indexed="18"/>
      <name val="Calibri"/>
      <family val="2"/>
      <scheme val="minor"/>
    </font>
    <font>
      <sz val="12"/>
      <color rgb="FF002060"/>
      <name val="Calibri"/>
      <family val="2"/>
      <scheme val="minor"/>
    </font>
    <font>
      <b/>
      <sz val="10"/>
      <name val="Arial"/>
      <family val="2"/>
    </font>
    <font>
      <b/>
      <sz val="9"/>
      <name val="Arial"/>
      <family val="2"/>
    </font>
    <font>
      <sz val="11"/>
      <name val="Arial Unicode MS"/>
      <family val="2"/>
    </font>
    <font>
      <sz val="10"/>
      <color indexed="18"/>
      <name val="Tahoma"/>
      <family val="2"/>
    </font>
    <font>
      <b/>
      <sz val="10"/>
      <color indexed="18"/>
      <name val="Calibri"/>
      <family val="2"/>
      <scheme val="minor"/>
    </font>
    <font>
      <sz val="10"/>
      <color rgb="FF002060"/>
      <name val="Calibri"/>
      <family val="2"/>
      <scheme val="minor"/>
    </font>
    <font>
      <u/>
      <sz val="10"/>
      <color theme="10"/>
      <name val="Arial"/>
      <family val="2"/>
    </font>
    <font>
      <u/>
      <sz val="11"/>
      <color rgb="FF002060"/>
      <name val="Calibri"/>
      <family val="2"/>
      <scheme val="minor"/>
    </font>
    <font>
      <sz val="9"/>
      <color rgb="FF002060"/>
      <name val="Calibri"/>
      <family val="2"/>
      <scheme val="minor"/>
    </font>
    <font>
      <b/>
      <sz val="10"/>
      <color rgb="FF002060"/>
      <name val="Calibri"/>
      <family val="2"/>
      <scheme val="minor"/>
    </font>
    <font>
      <sz val="8"/>
      <name val="Arial"/>
      <family val="2"/>
    </font>
    <font>
      <b/>
      <sz val="10"/>
      <color rgb="FF000080"/>
      <name val="Calibri"/>
      <family val="2"/>
    </font>
    <font>
      <sz val="10"/>
      <color rgb="FF000080"/>
      <name val="Calibri"/>
      <family val="2"/>
    </font>
    <font>
      <sz val="8"/>
      <color theme="3"/>
      <name val="Arial"/>
      <family val="2"/>
    </font>
    <font>
      <b/>
      <sz val="11"/>
      <color rgb="FF000080"/>
      <name val="Calibri"/>
      <family val="2"/>
    </font>
    <font>
      <sz val="10"/>
      <color indexed="8"/>
      <name val="Arial"/>
      <family val="2"/>
    </font>
    <font>
      <b/>
      <sz val="14"/>
      <color theme="1"/>
      <name val="Calibri"/>
      <family val="2"/>
      <scheme val="minor"/>
    </font>
    <font>
      <b/>
      <sz val="11"/>
      <name val="Calibri"/>
      <family val="2"/>
      <scheme val="minor"/>
    </font>
    <font>
      <b/>
      <sz val="11"/>
      <color rgb="FFFF0000"/>
      <name val="Calibri"/>
      <family val="2"/>
      <scheme val="minor"/>
    </font>
    <font>
      <b/>
      <sz val="9"/>
      <color rgb="FF00008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2F2F2"/>
        <bgColor rgb="FF000000"/>
      </patternFill>
    </fill>
    <fill>
      <patternFill patternType="solid">
        <fgColor theme="0" tint="-4.9989318521683403E-2"/>
        <bgColor rgb="FF000000"/>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thin">
        <color theme="0" tint="-0.14993743705557422"/>
      </left>
      <right style="thin">
        <color theme="0" tint="-0.14993743705557422"/>
      </right>
      <top style="thin">
        <color theme="0" tint="-0.1499374370555742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14996795556505021"/>
      </right>
      <top style="thin">
        <color theme="0" tint="-0.24994659260841701"/>
      </top>
      <bottom style="thin">
        <color theme="0" tint="-0.14996795556505021"/>
      </bottom>
      <diagonal/>
    </border>
    <border>
      <left style="thin">
        <color theme="0" tint="-0.14996795556505021"/>
      </left>
      <right style="thin">
        <color theme="0" tint="-0.24994659260841701"/>
      </right>
      <top style="thin">
        <color theme="0" tint="-0.24994659260841701"/>
      </top>
      <bottom style="thin">
        <color theme="0" tint="-0.1499679555650502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right style="hair">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style="thin">
        <color theme="0" tint="-0.24994659260841701"/>
      </top>
      <bottom/>
      <diagonal/>
    </border>
    <border>
      <left style="thin">
        <color theme="0" tint="-0.24994659260841701"/>
      </left>
      <right style="hair">
        <color theme="0" tint="-0.24994659260841701"/>
      </right>
      <top style="thin">
        <color theme="0" tint="-0.24994659260841701"/>
      </top>
      <bottom style="thin">
        <color theme="0" tint="-0.24994659260841701"/>
      </bottom>
      <diagonal/>
    </border>
    <border>
      <left style="hair">
        <color theme="0" tint="-0.24994659260841701"/>
      </left>
      <right style="hair">
        <color theme="0" tint="-0.24994659260841701"/>
      </right>
      <top style="thin">
        <color theme="0" tint="-0.24994659260841701"/>
      </top>
      <bottom style="thin">
        <color theme="0" tint="-0.24994659260841701"/>
      </bottom>
      <diagonal/>
    </border>
    <border>
      <left style="hair">
        <color theme="0" tint="-0.24994659260841701"/>
      </left>
      <right style="thin">
        <color theme="0" tint="-0.24994659260841701"/>
      </right>
      <top style="thin">
        <color theme="0" tint="-0.24994659260841701"/>
      </top>
      <bottom style="thin">
        <color theme="0" tint="-0.24994659260841701"/>
      </bottom>
      <diagonal/>
    </border>
  </borders>
  <cellStyleXfs count="13">
    <xf numFmtId="0" fontId="0" fillId="0" borderId="0"/>
    <xf numFmtId="9" fontId="7" fillId="0" borderId="0" applyFont="0" applyFill="0" applyBorder="0" applyAlignment="0" applyProtection="0"/>
    <xf numFmtId="44" fontId="7" fillId="0" borderId="0" applyFont="0" applyFill="0" applyBorder="0" applyAlignment="0" applyProtection="0"/>
    <xf numFmtId="0" fontId="9" fillId="0" borderId="0"/>
    <xf numFmtId="0" fontId="17" fillId="0" borderId="0"/>
    <xf numFmtId="0" fontId="21" fillId="0" borderId="0" applyNumberFormat="0" applyFill="0" applyBorder="0" applyAlignment="0" applyProtection="0"/>
    <xf numFmtId="167" fontId="9" fillId="0" borderId="0" applyFont="0" applyFill="0" applyBorder="0" applyAlignment="0" applyProtection="0"/>
    <xf numFmtId="168" fontId="9" fillId="0" borderId="0" applyFill="0" applyBorder="0" applyAlignment="0" applyProtection="0"/>
    <xf numFmtId="0" fontId="9" fillId="0" borderId="0"/>
    <xf numFmtId="0" fontId="8" fillId="0" borderId="0" applyNumberFormat="0" applyFill="0" applyBorder="0" applyAlignment="0" applyProtection="0"/>
    <xf numFmtId="9" fontId="9" fillId="0" borderId="0" applyFont="0" applyFill="0" applyBorder="0" applyAlignment="0" applyProtection="0"/>
    <xf numFmtId="9" fontId="9" fillId="0" borderId="0" applyFill="0" applyBorder="0" applyAlignment="0" applyProtection="0"/>
    <xf numFmtId="0" fontId="30" fillId="0" borderId="0">
      <alignment vertical="top"/>
    </xf>
  </cellStyleXfs>
  <cellXfs count="181">
    <xf numFmtId="0" fontId="0" fillId="0" borderId="0" xfId="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2" fontId="5" fillId="0" borderId="0" xfId="0" applyNumberFormat="1" applyFont="1" applyAlignment="1">
      <alignment horizontal="center" vertical="center"/>
    </xf>
    <xf numFmtId="164" fontId="5" fillId="0" borderId="0" xfId="0" applyNumberFormat="1" applyFont="1" applyAlignment="1">
      <alignment horizontal="center" vertical="center"/>
    </xf>
    <xf numFmtId="4" fontId="5" fillId="0" borderId="0" xfId="0" applyNumberFormat="1" applyFont="1" applyAlignment="1">
      <alignment horizontal="center" vertical="center"/>
    </xf>
    <xf numFmtId="4" fontId="0" fillId="0" borderId="0" xfId="0" applyNumberFormat="1" applyAlignment="1">
      <alignment horizontal="center" vertical="center"/>
    </xf>
    <xf numFmtId="165" fontId="0" fillId="0" borderId="0" xfId="0" applyNumberForma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9" fillId="0" borderId="0" xfId="3"/>
    <xf numFmtId="0" fontId="12" fillId="0" borderId="0" xfId="3" applyFont="1"/>
    <xf numFmtId="0" fontId="10" fillId="0" borderId="0" xfId="3" applyFont="1"/>
    <xf numFmtId="0" fontId="9" fillId="3" borderId="0" xfId="3" applyFill="1"/>
    <xf numFmtId="0" fontId="15" fillId="0" borderId="0" xfId="3" applyFont="1" applyAlignment="1">
      <alignment vertical="top" wrapText="1"/>
    </xf>
    <xf numFmtId="0" fontId="16" fillId="0" borderId="0" xfId="3" applyFont="1" applyAlignment="1">
      <alignment vertical="top" wrapText="1"/>
    </xf>
    <xf numFmtId="0" fontId="18" fillId="0" borderId="12" xfId="4" applyFont="1" applyBorder="1" applyAlignment="1">
      <alignment horizontal="center" vertical="center"/>
    </xf>
    <xf numFmtId="0" fontId="25" fillId="0" borderId="0" xfId="3" applyFont="1"/>
    <xf numFmtId="0" fontId="9" fillId="2" borderId="0" xfId="3" applyFill="1"/>
    <xf numFmtId="49" fontId="27" fillId="4" borderId="2" xfId="3" applyNumberFormat="1" applyFont="1" applyFill="1" applyBorder="1" applyAlignment="1">
      <alignment horizontal="center" vertical="center"/>
    </xf>
    <xf numFmtId="168" fontId="27" fillId="4" borderId="3" xfId="7" applyFont="1" applyFill="1" applyBorder="1" applyAlignment="1" applyProtection="1">
      <alignment horizontal="center" vertical="center"/>
    </xf>
    <xf numFmtId="168" fontId="27" fillId="4" borderId="4" xfId="7" applyFont="1" applyFill="1" applyBorder="1" applyAlignment="1" applyProtection="1">
      <alignment horizontal="center" vertical="center"/>
    </xf>
    <xf numFmtId="168" fontId="27" fillId="4" borderId="5" xfId="7" applyFont="1" applyFill="1" applyBorder="1" applyAlignment="1" applyProtection="1">
      <alignment horizontal="center" vertical="center"/>
    </xf>
    <xf numFmtId="0" fontId="28" fillId="0" borderId="0" xfId="3" applyFont="1" applyAlignment="1">
      <alignment horizontal="center" vertical="center"/>
    </xf>
    <xf numFmtId="0" fontId="27" fillId="0" borderId="7" xfId="3" applyFont="1" applyBorder="1" applyAlignment="1">
      <alignment horizontal="center" vertical="center"/>
    </xf>
    <xf numFmtId="0" fontId="27" fillId="0" borderId="7" xfId="3" applyFont="1" applyBorder="1" applyAlignment="1">
      <alignment horizontal="center"/>
    </xf>
    <xf numFmtId="49" fontId="27" fillId="0" borderId="7" xfId="3" applyNumberFormat="1" applyFont="1" applyBorder="1" applyAlignment="1">
      <alignment horizontal="center" vertical="center"/>
    </xf>
    <xf numFmtId="0" fontId="27" fillId="0" borderId="4" xfId="3" applyFont="1" applyBorder="1" applyAlignment="1">
      <alignment horizontal="center" vertical="center"/>
    </xf>
    <xf numFmtId="0" fontId="27" fillId="0" borderId="4" xfId="6" applyNumberFormat="1" applyFont="1" applyFill="1" applyBorder="1" applyAlignment="1" applyProtection="1">
      <alignment horizontal="center" vertical="center"/>
    </xf>
    <xf numFmtId="167" fontId="27" fillId="0" borderId="4" xfId="6" applyFont="1" applyFill="1" applyBorder="1" applyAlignment="1" applyProtection="1">
      <alignment horizontal="center" vertical="center"/>
    </xf>
    <xf numFmtId="169" fontId="27" fillId="0" borderId="0" xfId="3" applyNumberFormat="1" applyFont="1"/>
    <xf numFmtId="167" fontId="27" fillId="0" borderId="0" xfId="6" applyFont="1" applyFill="1" applyBorder="1" applyProtection="1"/>
    <xf numFmtId="0" fontId="29" fillId="0" borderId="7" xfId="3" applyFont="1" applyBorder="1" applyAlignment="1" applyProtection="1">
      <alignment vertical="top"/>
      <protection locked="0"/>
    </xf>
    <xf numFmtId="0" fontId="29" fillId="0" borderId="8" xfId="3" applyFont="1" applyBorder="1" applyAlignment="1" applyProtection="1">
      <alignment vertical="top"/>
      <protection locked="0"/>
    </xf>
    <xf numFmtId="0" fontId="29" fillId="0" borderId="13" xfId="3" applyFont="1" applyBorder="1" applyAlignment="1" applyProtection="1">
      <alignment vertical="top"/>
      <protection locked="0"/>
    </xf>
    <xf numFmtId="0" fontId="29" fillId="0" borderId="0" xfId="3" applyFont="1" applyAlignment="1" applyProtection="1">
      <alignment vertical="top"/>
      <protection locked="0"/>
    </xf>
    <xf numFmtId="0" fontId="29" fillId="0" borderId="14" xfId="3" applyFont="1" applyBorder="1" applyAlignment="1" applyProtection="1">
      <alignment vertical="top"/>
      <protection locked="0"/>
    </xf>
    <xf numFmtId="0" fontId="10" fillId="7" borderId="13" xfId="3" applyFont="1" applyFill="1" applyBorder="1"/>
    <xf numFmtId="0" fontId="10" fillId="7" borderId="0" xfId="3" applyFont="1" applyFill="1"/>
    <xf numFmtId="0" fontId="19" fillId="7" borderId="0" xfId="3" applyFont="1" applyFill="1"/>
    <xf numFmtId="0" fontId="10" fillId="7" borderId="14" xfId="3" applyFont="1" applyFill="1" applyBorder="1"/>
    <xf numFmtId="0" fontId="10" fillId="7" borderId="9" xfId="3" applyFont="1" applyFill="1" applyBorder="1"/>
    <xf numFmtId="0" fontId="10" fillId="7" borderId="10" xfId="3" applyFont="1" applyFill="1" applyBorder="1"/>
    <xf numFmtId="167" fontId="10" fillId="7" borderId="10" xfId="6" applyFont="1" applyFill="1" applyBorder="1" applyAlignment="1" applyProtection="1">
      <alignment horizontal="center" vertical="center"/>
    </xf>
    <xf numFmtId="167" fontId="10" fillId="7" borderId="10" xfId="6" applyFont="1" applyFill="1" applyBorder="1" applyAlignment="1" applyProtection="1">
      <alignment horizontal="right" vertical="center"/>
    </xf>
    <xf numFmtId="167" fontId="12" fillId="7" borderId="10" xfId="6" applyFont="1" applyFill="1" applyBorder="1" applyAlignment="1" applyProtection="1">
      <alignment horizontal="right" vertical="center"/>
    </xf>
    <xf numFmtId="0" fontId="10" fillId="7" borderId="11" xfId="3" applyFont="1" applyFill="1" applyBorder="1"/>
    <xf numFmtId="44" fontId="9" fillId="0" borderId="0" xfId="2" applyFont="1"/>
    <xf numFmtId="44" fontId="9" fillId="0" borderId="0" xfId="3" applyNumberFormat="1"/>
    <xf numFmtId="0" fontId="2" fillId="0" borderId="0" xfId="0" applyFont="1" applyAlignment="1">
      <alignment vertical="center"/>
    </xf>
    <xf numFmtId="169" fontId="2" fillId="0" borderId="0" xfId="0" applyNumberFormat="1" applyFont="1" applyAlignment="1">
      <alignment horizontal="center" vertical="center"/>
    </xf>
    <xf numFmtId="44" fontId="2" fillId="0" borderId="0" xfId="2" applyFont="1" applyBorder="1" applyAlignment="1">
      <alignment vertical="center"/>
    </xf>
    <xf numFmtId="170" fontId="2" fillId="0" borderId="0" xfId="2" applyNumberFormat="1" applyFont="1" applyBorder="1" applyAlignment="1">
      <alignment horizontal="center" vertical="center"/>
    </xf>
    <xf numFmtId="44" fontId="2" fillId="0" borderId="0" xfId="0" applyNumberFormat="1" applyFont="1" applyAlignment="1">
      <alignment vertical="center"/>
    </xf>
    <xf numFmtId="0" fontId="1" fillId="0" borderId="20" xfId="0" applyFont="1" applyBorder="1" applyAlignment="1">
      <alignment vertical="center"/>
    </xf>
    <xf numFmtId="0" fontId="2" fillId="0" borderId="22" xfId="0" applyFont="1" applyBorder="1" applyAlignment="1">
      <alignment horizontal="center" vertical="center"/>
    </xf>
    <xf numFmtId="0" fontId="5" fillId="0" borderId="22" xfId="0" applyFont="1" applyBorder="1" applyAlignment="1">
      <alignment horizontal="center" vertical="center"/>
    </xf>
    <xf numFmtId="169" fontId="2" fillId="0" borderId="22" xfId="0" applyNumberFormat="1" applyFont="1" applyBorder="1" applyAlignment="1">
      <alignment horizontal="center" vertical="center"/>
    </xf>
    <xf numFmtId="44" fontId="2" fillId="0" borderId="22" xfId="2" applyFont="1" applyFill="1"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44" fontId="2" fillId="0" borderId="25" xfId="0" applyNumberFormat="1" applyFont="1" applyBorder="1" applyAlignment="1">
      <alignment vertical="center"/>
    </xf>
    <xf numFmtId="44" fontId="1" fillId="0" borderId="21" xfId="0" applyNumberFormat="1" applyFont="1" applyBorder="1" applyAlignment="1">
      <alignment vertical="center"/>
    </xf>
    <xf numFmtId="0" fontId="2" fillId="0" borderId="26" xfId="0" applyFont="1" applyBorder="1" applyAlignment="1">
      <alignment horizontal="center" vertical="center"/>
    </xf>
    <xf numFmtId="0" fontId="2" fillId="0" borderId="26" xfId="0" applyFont="1" applyBorder="1" applyAlignment="1">
      <alignment horizontal="left" vertical="center"/>
    </xf>
    <xf numFmtId="2" fontId="5" fillId="0" borderId="26" xfId="0" applyNumberFormat="1" applyFont="1" applyBorder="1" applyAlignment="1">
      <alignment horizontal="center" vertical="center"/>
    </xf>
    <xf numFmtId="164" fontId="5" fillId="0" borderId="26" xfId="0" applyNumberFormat="1" applyFont="1" applyBorder="1" applyAlignment="1">
      <alignment horizontal="center" vertical="center"/>
    </xf>
    <xf numFmtId="4" fontId="5" fillId="0" borderId="26" xfId="0" applyNumberFormat="1" applyFont="1" applyBorder="1" applyAlignment="1">
      <alignment horizontal="center" vertical="center"/>
    </xf>
    <xf numFmtId="4" fontId="0" fillId="0" borderId="26" xfId="0" applyNumberFormat="1" applyBorder="1" applyAlignment="1">
      <alignment horizontal="center" vertical="center"/>
    </xf>
    <xf numFmtId="165" fontId="0" fillId="0" borderId="26" xfId="0" applyNumberFormat="1" applyBorder="1" applyAlignment="1">
      <alignment horizontal="center" vertical="center"/>
    </xf>
    <xf numFmtId="9" fontId="7" fillId="0" borderId="26" xfId="1" applyFont="1" applyFill="1" applyBorder="1" applyAlignment="1">
      <alignment horizontal="center" vertical="center"/>
    </xf>
    <xf numFmtId="165" fontId="0" fillId="0" borderId="26" xfId="0" applyNumberFormat="1" applyBorder="1" applyAlignment="1">
      <alignment vertical="center"/>
    </xf>
    <xf numFmtId="9" fontId="9" fillId="0" borderId="0" xfId="1" applyFont="1"/>
    <xf numFmtId="0" fontId="25" fillId="0" borderId="0" xfId="3" applyFont="1" applyAlignment="1">
      <alignment horizontal="center"/>
    </xf>
    <xf numFmtId="44" fontId="0" fillId="0" borderId="0" xfId="2" applyFont="1"/>
    <xf numFmtId="171" fontId="2" fillId="0" borderId="22" xfId="2" applyNumberFormat="1" applyFont="1" applyFill="1" applyBorder="1" applyAlignment="1">
      <alignment horizontal="center" vertical="center"/>
    </xf>
    <xf numFmtId="0" fontId="1" fillId="0" borderId="0" xfId="0" applyFont="1"/>
    <xf numFmtId="0" fontId="18" fillId="0" borderId="3" xfId="4" applyFont="1" applyBorder="1" applyAlignment="1">
      <alignment horizontal="center" vertical="center"/>
    </xf>
    <xf numFmtId="0" fontId="18" fillId="0" borderId="4" xfId="4" applyFont="1" applyBorder="1" applyAlignment="1">
      <alignment horizontal="center" vertical="center"/>
    </xf>
    <xf numFmtId="0" fontId="18" fillId="0" borderId="5" xfId="4" applyFont="1" applyBorder="1" applyAlignment="1">
      <alignment horizontal="center" vertical="center"/>
    </xf>
    <xf numFmtId="0" fontId="34" fillId="0" borderId="6" xfId="3" applyFont="1" applyBorder="1" applyAlignment="1" applyProtection="1">
      <alignment vertical="top"/>
      <protection locked="0"/>
    </xf>
    <xf numFmtId="44" fontId="0" fillId="0" borderId="0" xfId="0" applyNumberFormat="1"/>
    <xf numFmtId="0" fontId="2"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vertical="center"/>
    </xf>
    <xf numFmtId="0" fontId="2" fillId="0" borderId="3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horizontal="right"/>
    </xf>
    <xf numFmtId="0" fontId="32" fillId="0" borderId="1" xfId="0" applyFont="1" applyBorder="1" applyAlignment="1">
      <alignment horizontal="center" vertical="center"/>
    </xf>
    <xf numFmtId="165" fontId="32" fillId="0" borderId="0" xfId="0" applyNumberFormat="1" applyFont="1" applyAlignment="1">
      <alignment horizontal="center" vertical="center"/>
    </xf>
    <xf numFmtId="9" fontId="32" fillId="0" borderId="0" xfId="1" applyFont="1" applyFill="1" applyAlignment="1">
      <alignment horizontal="center" vertical="center"/>
    </xf>
    <xf numFmtId="0" fontId="1" fillId="0" borderId="0" xfId="0" applyFont="1" applyAlignment="1">
      <alignment horizontal="right"/>
    </xf>
    <xf numFmtId="0" fontId="33" fillId="8" borderId="0" xfId="0" applyFont="1" applyFill="1" applyAlignment="1">
      <alignment horizontal="right"/>
    </xf>
    <xf numFmtId="0" fontId="33" fillId="8" borderId="0" xfId="0" applyFont="1" applyFill="1"/>
    <xf numFmtId="44" fontId="33" fillId="8" borderId="0" xfId="0" applyNumberFormat="1" applyFont="1" applyFill="1"/>
    <xf numFmtId="0" fontId="32" fillId="0" borderId="0" xfId="0" applyFont="1" applyAlignment="1">
      <alignment horizontal="right" vertical="center"/>
    </xf>
    <xf numFmtId="0" fontId="27" fillId="0" borderId="3" xfId="3" applyFont="1" applyBorder="1" applyAlignment="1" applyProtection="1">
      <alignment horizontal="left" vertical="center"/>
      <protection locked="0"/>
    </xf>
    <xf numFmtId="0" fontId="27" fillId="0" borderId="4" xfId="3" applyFont="1" applyBorder="1" applyAlignment="1" applyProtection="1">
      <alignment horizontal="left" vertical="center"/>
      <protection locked="0"/>
    </xf>
    <xf numFmtId="0" fontId="27" fillId="0" borderId="5" xfId="3" applyFont="1" applyBorder="1" applyAlignment="1" applyProtection="1">
      <alignment horizontal="left" vertical="center"/>
      <protection locked="0"/>
    </xf>
    <xf numFmtId="0" fontId="27" fillId="0" borderId="3" xfId="3" applyFont="1" applyBorder="1" applyAlignment="1" applyProtection="1">
      <alignment horizontal="center" vertical="center"/>
      <protection locked="0"/>
    </xf>
    <xf numFmtId="0" fontId="27" fillId="0" borderId="4" xfId="3" applyFont="1" applyBorder="1" applyAlignment="1" applyProtection="1">
      <alignment horizontal="center" vertical="center"/>
      <protection locked="0"/>
    </xf>
    <xf numFmtId="0" fontId="27" fillId="0" borderId="5" xfId="3" applyFont="1" applyBorder="1" applyAlignment="1" applyProtection="1">
      <alignment horizontal="center" vertical="center"/>
      <protection locked="0"/>
    </xf>
    <xf numFmtId="0" fontId="27" fillId="0" borderId="3" xfId="6" applyNumberFormat="1" applyFont="1" applyFill="1" applyBorder="1" applyAlignment="1" applyProtection="1">
      <alignment horizontal="center" vertical="center"/>
      <protection locked="0"/>
    </xf>
    <xf numFmtId="0" fontId="27" fillId="0" borderId="4" xfId="6" applyNumberFormat="1" applyFont="1" applyFill="1" applyBorder="1" applyAlignment="1" applyProtection="1">
      <alignment horizontal="center" vertical="center"/>
      <protection locked="0"/>
    </xf>
    <xf numFmtId="0" fontId="27" fillId="0" borderId="5" xfId="6" applyNumberFormat="1" applyFont="1" applyFill="1" applyBorder="1" applyAlignment="1" applyProtection="1">
      <alignment horizontal="center" vertical="center"/>
      <protection locked="0"/>
    </xf>
    <xf numFmtId="167" fontId="27" fillId="0" borderId="3" xfId="6" applyFont="1" applyFill="1" applyBorder="1" applyAlignment="1" applyProtection="1">
      <alignment horizontal="center" vertical="center"/>
      <protection locked="0"/>
    </xf>
    <xf numFmtId="167" fontId="27" fillId="0" borderId="4" xfId="6" applyFont="1" applyFill="1" applyBorder="1" applyAlignment="1" applyProtection="1">
      <alignment horizontal="center" vertical="center"/>
      <protection locked="0"/>
    </xf>
    <xf numFmtId="167" fontId="27" fillId="0" borderId="5" xfId="6" applyFont="1" applyFill="1" applyBorder="1" applyAlignment="1" applyProtection="1">
      <alignment horizontal="center" vertical="center"/>
      <protection locked="0"/>
    </xf>
    <xf numFmtId="168" fontId="27" fillId="4" borderId="3" xfId="7" applyFont="1" applyFill="1" applyBorder="1" applyAlignment="1" applyProtection="1">
      <alignment horizontal="center" vertical="center"/>
    </xf>
    <xf numFmtId="168" fontId="27" fillId="4" borderId="4" xfId="7" applyFont="1" applyFill="1" applyBorder="1" applyAlignment="1" applyProtection="1">
      <alignment horizontal="center" vertical="center"/>
    </xf>
    <xf numFmtId="168" fontId="27" fillId="4" borderId="5" xfId="7" applyFont="1" applyFill="1" applyBorder="1" applyAlignment="1" applyProtection="1">
      <alignment horizontal="center" vertical="center"/>
    </xf>
    <xf numFmtId="2" fontId="27" fillId="0" borderId="3" xfId="6" applyNumberFormat="1" applyFont="1" applyFill="1" applyBorder="1" applyAlignment="1" applyProtection="1">
      <alignment horizontal="center" vertical="center"/>
      <protection locked="0"/>
    </xf>
    <xf numFmtId="2" fontId="27" fillId="0" borderId="4" xfId="6" applyNumberFormat="1" applyFont="1" applyFill="1" applyBorder="1" applyAlignment="1" applyProtection="1">
      <alignment horizontal="center" vertical="center"/>
      <protection locked="0"/>
    </xf>
    <xf numFmtId="2" fontId="27" fillId="0" borderId="5" xfId="6" applyNumberFormat="1" applyFont="1" applyFill="1" applyBorder="1" applyAlignment="1" applyProtection="1">
      <alignment horizontal="center" vertical="center"/>
      <protection locked="0"/>
    </xf>
    <xf numFmtId="0" fontId="18" fillId="0" borderId="3" xfId="4" applyFont="1" applyBorder="1" applyAlignment="1">
      <alignment horizontal="center" vertical="center"/>
    </xf>
    <xf numFmtId="0" fontId="18" fillId="0" borderId="5" xfId="4" applyFont="1" applyBorder="1" applyAlignment="1">
      <alignment horizontal="center" vertical="center"/>
    </xf>
    <xf numFmtId="0" fontId="10" fillId="0" borderId="2" xfId="3" applyFont="1" applyBorder="1" applyAlignment="1">
      <alignment horizontal="center"/>
    </xf>
    <xf numFmtId="0" fontId="11" fillId="0" borderId="3" xfId="3" applyFont="1" applyBorder="1" applyAlignment="1">
      <alignment horizontal="center" vertical="center" wrapText="1" readingOrder="1"/>
    </xf>
    <xf numFmtId="0" fontId="11" fillId="0" borderId="4" xfId="3" applyFont="1" applyBorder="1" applyAlignment="1">
      <alignment horizontal="center" vertical="center" wrapText="1" readingOrder="1"/>
    </xf>
    <xf numFmtId="0" fontId="11" fillId="0" borderId="5" xfId="3" applyFont="1" applyBorder="1" applyAlignment="1">
      <alignment horizontal="center" vertical="center" wrapText="1" readingOrder="1"/>
    </xf>
    <xf numFmtId="0" fontId="13" fillId="2" borderId="6"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9" xfId="3" applyFont="1" applyFill="1" applyBorder="1" applyAlignment="1">
      <alignment horizontal="center" vertical="center"/>
    </xf>
    <xf numFmtId="0" fontId="13" fillId="2" borderId="10" xfId="3" applyFont="1" applyFill="1" applyBorder="1" applyAlignment="1">
      <alignment horizontal="center" vertical="center"/>
    </xf>
    <xf numFmtId="0" fontId="13" fillId="2" borderId="11" xfId="3" applyFont="1" applyFill="1" applyBorder="1" applyAlignment="1">
      <alignment horizontal="center" vertical="center"/>
    </xf>
    <xf numFmtId="0" fontId="13" fillId="2" borderId="2" xfId="3" applyFont="1" applyFill="1" applyBorder="1" applyAlignment="1">
      <alignment horizontal="center" vertical="center"/>
    </xf>
    <xf numFmtId="172" fontId="14" fillId="0" borderId="6" xfId="3" applyNumberFormat="1" applyFont="1" applyBorder="1" applyAlignment="1" applyProtection="1">
      <alignment horizontal="center" vertical="center"/>
      <protection locked="0"/>
    </xf>
    <xf numFmtId="172" fontId="14" fillId="0" borderId="7" xfId="3" applyNumberFormat="1" applyFont="1" applyBorder="1" applyAlignment="1" applyProtection="1">
      <alignment horizontal="center" vertical="center"/>
      <protection locked="0"/>
    </xf>
    <xf numFmtId="172" fontId="14" fillId="0" borderId="8" xfId="3" applyNumberFormat="1" applyFont="1" applyBorder="1" applyAlignment="1" applyProtection="1">
      <alignment horizontal="center" vertical="center"/>
      <protection locked="0"/>
    </xf>
    <xf numFmtId="172" fontId="14" fillId="0" borderId="9" xfId="3" applyNumberFormat="1" applyFont="1" applyBorder="1" applyAlignment="1" applyProtection="1">
      <alignment horizontal="center" vertical="center"/>
      <protection locked="0"/>
    </xf>
    <xf numFmtId="172" fontId="14" fillId="0" borderId="10" xfId="3" applyNumberFormat="1" applyFont="1" applyBorder="1" applyAlignment="1" applyProtection="1">
      <alignment horizontal="center" vertical="center"/>
      <protection locked="0"/>
    </xf>
    <xf numFmtId="172" fontId="14" fillId="0" borderId="11" xfId="3" applyNumberFormat="1" applyFont="1" applyBorder="1" applyAlignment="1" applyProtection="1">
      <alignment horizontal="center" vertical="center"/>
      <protection locked="0"/>
    </xf>
    <xf numFmtId="14" fontId="14" fillId="0" borderId="6" xfId="3" applyNumberFormat="1" applyFont="1" applyBorder="1" applyAlignment="1" applyProtection="1">
      <alignment horizontal="center" vertical="center"/>
      <protection locked="0"/>
    </xf>
    <xf numFmtId="14" fontId="14" fillId="0" borderId="7" xfId="3" applyNumberFormat="1" applyFont="1" applyBorder="1" applyAlignment="1" applyProtection="1">
      <alignment horizontal="center" vertical="center"/>
      <protection locked="0"/>
    </xf>
    <xf numFmtId="14" fontId="14" fillId="0" borderId="8" xfId="3" applyNumberFormat="1" applyFont="1" applyBorder="1" applyAlignment="1" applyProtection="1">
      <alignment horizontal="center" vertical="center"/>
      <protection locked="0"/>
    </xf>
    <xf numFmtId="14" fontId="14" fillId="0" borderId="9" xfId="3" applyNumberFormat="1" applyFont="1" applyBorder="1" applyAlignment="1" applyProtection="1">
      <alignment horizontal="center" vertical="center"/>
      <protection locked="0"/>
    </xf>
    <xf numFmtId="14" fontId="14" fillId="0" borderId="10" xfId="3" applyNumberFormat="1" applyFont="1" applyBorder="1" applyAlignment="1" applyProtection="1">
      <alignment horizontal="center" vertical="center"/>
      <protection locked="0"/>
    </xf>
    <xf numFmtId="14" fontId="14" fillId="0" borderId="11" xfId="3" applyNumberFormat="1" applyFont="1" applyBorder="1" applyAlignment="1" applyProtection="1">
      <alignment horizontal="center" vertical="center"/>
      <protection locked="0"/>
    </xf>
    <xf numFmtId="0" fontId="24" fillId="2" borderId="2" xfId="3" applyFont="1" applyFill="1" applyBorder="1" applyAlignment="1">
      <alignment horizontal="center" vertical="center"/>
    </xf>
    <xf numFmtId="0" fontId="20" fillId="0" borderId="2" xfId="3" applyFont="1" applyBorder="1" applyAlignment="1" applyProtection="1">
      <alignment horizontal="center" vertical="center"/>
      <protection locked="0"/>
    </xf>
    <xf numFmtId="0" fontId="19" fillId="2" borderId="2" xfId="3" applyFont="1" applyFill="1" applyBorder="1" applyAlignment="1">
      <alignment horizontal="center" vertical="center"/>
    </xf>
    <xf numFmtId="0" fontId="24" fillId="2" borderId="3" xfId="3" applyFont="1" applyFill="1" applyBorder="1" applyAlignment="1">
      <alignment horizontal="center" vertical="center" wrapText="1"/>
    </xf>
    <xf numFmtId="0" fontId="24" fillId="2" borderId="4" xfId="3" applyFont="1" applyFill="1" applyBorder="1" applyAlignment="1">
      <alignment horizontal="center" vertical="center" wrapText="1"/>
    </xf>
    <xf numFmtId="0" fontId="20" fillId="2" borderId="4" xfId="3" applyFont="1" applyFill="1" applyBorder="1" applyAlignment="1" applyProtection="1">
      <alignment horizontal="left" vertical="top" wrapText="1"/>
      <protection locked="0"/>
    </xf>
    <xf numFmtId="0" fontId="20" fillId="2" borderId="5" xfId="3" applyFont="1" applyFill="1" applyBorder="1" applyAlignment="1" applyProtection="1">
      <alignment horizontal="left" vertical="top" wrapText="1"/>
      <protection locked="0"/>
    </xf>
    <xf numFmtId="0" fontId="20" fillId="0" borderId="2" xfId="3" applyFont="1" applyBorder="1" applyAlignment="1" applyProtection="1">
      <alignment horizontal="left" vertical="center"/>
      <protection locked="0"/>
    </xf>
    <xf numFmtId="166" fontId="20" fillId="0" borderId="2" xfId="3" applyNumberFormat="1" applyFont="1" applyBorder="1" applyAlignment="1" applyProtection="1">
      <alignment horizontal="center" vertical="center"/>
      <protection locked="0"/>
    </xf>
    <xf numFmtId="0" fontId="22" fillId="0" borderId="2" xfId="5" applyFont="1" applyBorder="1" applyAlignment="1" applyProtection="1">
      <alignment horizontal="center" vertical="center"/>
      <protection locked="0"/>
    </xf>
    <xf numFmtId="0" fontId="23" fillId="0" borderId="2" xfId="3" applyFont="1" applyBorder="1" applyAlignment="1" applyProtection="1">
      <alignment horizontal="center" vertical="center"/>
      <protection locked="0"/>
    </xf>
    <xf numFmtId="0" fontId="26" fillId="2" borderId="3" xfId="3" applyFont="1" applyFill="1" applyBorder="1" applyAlignment="1">
      <alignment horizontal="center" vertical="center"/>
    </xf>
    <xf numFmtId="0" fontId="26" fillId="2" borderId="4" xfId="3" applyFont="1" applyFill="1" applyBorder="1" applyAlignment="1">
      <alignment horizontal="center" vertical="center"/>
    </xf>
    <xf numFmtId="0" fontId="26" fillId="2" borderId="5" xfId="3" applyFont="1" applyFill="1" applyBorder="1" applyAlignment="1">
      <alignment horizontal="center" vertical="center"/>
    </xf>
    <xf numFmtId="49" fontId="18" fillId="0" borderId="3" xfId="4" applyNumberFormat="1" applyFont="1" applyBorder="1" applyAlignment="1">
      <alignment horizontal="center" vertical="center"/>
    </xf>
    <xf numFmtId="49" fontId="18" fillId="0" borderId="5" xfId="4" applyNumberFormat="1" applyFont="1" applyBorder="1" applyAlignment="1">
      <alignment horizontal="center" vertical="center"/>
    </xf>
    <xf numFmtId="0" fontId="18" fillId="0" borderId="4" xfId="4" applyFont="1" applyBorder="1" applyAlignment="1">
      <alignment horizontal="center" vertical="center"/>
    </xf>
    <xf numFmtId="164" fontId="27" fillId="0" borderId="3" xfId="6" applyNumberFormat="1" applyFont="1" applyFill="1" applyBorder="1" applyAlignment="1" applyProtection="1">
      <alignment horizontal="center" vertical="center"/>
      <protection locked="0"/>
    </xf>
    <xf numFmtId="164" fontId="27" fillId="0" borderId="4" xfId="6" applyNumberFormat="1" applyFont="1" applyFill="1" applyBorder="1" applyAlignment="1" applyProtection="1">
      <alignment horizontal="center" vertical="center"/>
      <protection locked="0"/>
    </xf>
    <xf numFmtId="164" fontId="27" fillId="0" borderId="5" xfId="6" applyNumberFormat="1" applyFont="1" applyFill="1" applyBorder="1" applyAlignment="1" applyProtection="1">
      <alignment horizontal="center" vertical="center"/>
      <protection locked="0"/>
    </xf>
    <xf numFmtId="169" fontId="26" fillId="5" borderId="3" xfId="3" applyNumberFormat="1" applyFont="1" applyFill="1" applyBorder="1" applyAlignment="1">
      <alignment horizontal="center" vertical="center"/>
    </xf>
    <xf numFmtId="169" fontId="26" fillId="5" borderId="4" xfId="3" applyNumberFormat="1" applyFont="1" applyFill="1" applyBorder="1" applyAlignment="1">
      <alignment horizontal="center" vertical="center"/>
    </xf>
    <xf numFmtId="169" fontId="26" fillId="5" borderId="5" xfId="3" applyNumberFormat="1" applyFont="1" applyFill="1" applyBorder="1" applyAlignment="1">
      <alignment horizontal="center" vertical="center"/>
    </xf>
    <xf numFmtId="169" fontId="26" fillId="5" borderId="2" xfId="3" applyNumberFormat="1" applyFont="1" applyFill="1" applyBorder="1" applyAlignment="1">
      <alignment horizontal="center" vertical="center"/>
    </xf>
    <xf numFmtId="168" fontId="27" fillId="4" borderId="2" xfId="7" applyFont="1" applyFill="1" applyBorder="1" applyAlignment="1" applyProtection="1">
      <alignment horizontal="center" vertical="center"/>
    </xf>
    <xf numFmtId="0" fontId="29" fillId="6" borderId="9" xfId="3" applyFont="1" applyFill="1" applyBorder="1" applyAlignment="1" applyProtection="1">
      <alignment horizontal="left" vertical="center"/>
      <protection locked="0"/>
    </xf>
    <xf numFmtId="0" fontId="29" fillId="6" borderId="10" xfId="3" applyFont="1" applyFill="1" applyBorder="1" applyAlignment="1" applyProtection="1">
      <alignment horizontal="left" vertical="center"/>
      <protection locked="0"/>
    </xf>
    <xf numFmtId="0" fontId="29" fillId="6" borderId="11" xfId="3" applyFont="1" applyFill="1" applyBorder="1" applyAlignment="1" applyProtection="1">
      <alignment horizontal="left" vertical="center"/>
      <protection locked="0"/>
    </xf>
    <xf numFmtId="0" fontId="19" fillId="6" borderId="6" xfId="3" applyFont="1" applyFill="1" applyBorder="1" applyAlignment="1">
      <alignment horizontal="center" vertical="center"/>
    </xf>
    <xf numFmtId="0" fontId="19" fillId="6" borderId="7" xfId="3" applyFont="1" applyFill="1" applyBorder="1" applyAlignment="1">
      <alignment horizontal="center" vertical="center"/>
    </xf>
    <xf numFmtId="0" fontId="19" fillId="6" borderId="8" xfId="3" applyFont="1" applyFill="1" applyBorder="1" applyAlignment="1">
      <alignment horizontal="center" vertical="center"/>
    </xf>
    <xf numFmtId="0" fontId="19" fillId="7" borderId="0" xfId="3" applyFont="1" applyFill="1" applyAlignment="1">
      <alignment horizontal="center"/>
    </xf>
    <xf numFmtId="0" fontId="10" fillId="7" borderId="0" xfId="3" applyFont="1" applyFill="1" applyAlignment="1">
      <alignment horizontal="left"/>
    </xf>
    <xf numFmtId="0" fontId="10" fillId="7" borderId="0" xfId="3" applyFont="1" applyFill="1" applyAlignment="1">
      <alignment horizontal="center"/>
    </xf>
    <xf numFmtId="0" fontId="10" fillId="7" borderId="15" xfId="3" applyFont="1" applyFill="1" applyBorder="1" applyAlignment="1">
      <alignment horizontal="left"/>
    </xf>
    <xf numFmtId="0" fontId="19" fillId="7" borderId="16" xfId="3" applyFont="1" applyFill="1" applyBorder="1" applyAlignment="1">
      <alignment horizontal="center"/>
    </xf>
    <xf numFmtId="0" fontId="31" fillId="2" borderId="18" xfId="0" applyFont="1" applyFill="1" applyBorder="1" applyAlignment="1">
      <alignment horizontal="center" vertical="center"/>
    </xf>
    <xf numFmtId="0" fontId="31" fillId="2" borderId="19" xfId="0" applyFont="1" applyFill="1" applyBorder="1" applyAlignment="1">
      <alignment horizontal="center" vertical="center"/>
    </xf>
    <xf numFmtId="0" fontId="31" fillId="2" borderId="17" xfId="0" applyFont="1" applyFill="1" applyBorder="1" applyAlignment="1">
      <alignment horizontal="center" vertical="center"/>
    </xf>
  </cellXfs>
  <cellStyles count="13">
    <cellStyle name="Hiperlink 2" xfId="5" xr:uid="{D94B280D-D467-444D-86C4-E330D575C8BF}"/>
    <cellStyle name="Hiperlink 3" xfId="9" xr:uid="{CED5EB6F-D7D0-43E7-A074-A59098177E61}"/>
    <cellStyle name="Moeda" xfId="2" builtinId="4"/>
    <cellStyle name="Moeda 2 2" xfId="7" xr:uid="{60FF7E6D-8088-4FD7-AA95-D7B2A2068E29}"/>
    <cellStyle name="Normal" xfId="0" builtinId="0"/>
    <cellStyle name="Normal 2" xfId="3" xr:uid="{31CB73B1-8F52-4A69-A4FE-4588BF7F89AB}"/>
    <cellStyle name="Normal 3" xfId="12" xr:uid="{55E8580C-CB0E-4AC0-B843-76103BF0ADA7}"/>
    <cellStyle name="Normal 3 2" xfId="8" xr:uid="{C7D8E98D-365A-45EC-B56F-13221FB85E17}"/>
    <cellStyle name="Normal_Boletim de Medição 2009 rev1" xfId="4" xr:uid="{6447D501-6F2F-40D3-BEF3-7824F2AB0C6E}"/>
    <cellStyle name="Porcentagem" xfId="1" builtinId="5"/>
    <cellStyle name="Porcentagem 3" xfId="10" xr:uid="{238B5AF3-4568-4E64-9FD0-890649388F8E}"/>
    <cellStyle name="Porcentagem 5" xfId="11" xr:uid="{37DC7EED-8A29-4293-A133-EE981479E524}"/>
    <cellStyle name="Vírgula 2" xfId="6" xr:uid="{38929FAA-5AE3-4F98-91D1-A1864341FB30}"/>
  </cellStyles>
  <dxfs count="0"/>
  <tableStyles count="0" defaultTableStyle="TableStyleMedium2" defaultPivotStyle="PivotStyleLight16"/>
  <colors>
    <mruColors>
      <color rgb="FFDAE3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142875</xdr:colOff>
          <xdr:row>0</xdr:row>
          <xdr:rowOff>0</xdr:rowOff>
        </xdr:from>
        <xdr:to>
          <xdr:col>6</xdr:col>
          <xdr:colOff>66675</xdr:colOff>
          <xdr:row>0</xdr:row>
          <xdr:rowOff>257175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214312</xdr:colOff>
      <xdr:row>0</xdr:row>
      <xdr:rowOff>145207</xdr:rowOff>
    </xdr:from>
    <xdr:ext cx="5668816" cy="342786"/>
    <xdr:sp macro="" textlink="">
      <xdr:nvSpPr>
        <xdr:cNvPr id="3" name="Retângulo 2">
          <a:extLst>
            <a:ext uri="{FF2B5EF4-FFF2-40B4-BE49-F238E27FC236}">
              <a16:creationId xmlns:a16="http://schemas.microsoft.com/office/drawing/2014/main" id="{00000000-0008-0000-0100-000003000000}"/>
            </a:ext>
          </a:extLst>
        </xdr:cNvPr>
        <xdr:cNvSpPr/>
      </xdr:nvSpPr>
      <xdr:spPr>
        <a:xfrm>
          <a:off x="7298531" y="145207"/>
          <a:ext cx="5668816" cy="342786"/>
        </a:xfrm>
        <a:prstGeom prst="rect">
          <a:avLst/>
        </a:prstGeom>
        <a:noFill/>
      </xdr:spPr>
      <xdr:txBody>
        <a:bodyPr wrap="square" lIns="91440" tIns="45720" rIns="91440" bIns="45720">
          <a:spAutoFit/>
        </a:bodyPr>
        <a:lstStyle/>
        <a:p>
          <a:pPr algn="ctr"/>
          <a:r>
            <a:rPr lang="pt-BR" sz="1600" b="1" cap="none" spc="0">
              <a:ln w="0"/>
              <a:solidFill>
                <a:schemeClr val="tx1"/>
              </a:solidFill>
              <a:effectLst>
                <a:outerShdw blurRad="38100" dist="19050" dir="2700000" algn="tl" rotWithShape="0">
                  <a:schemeClr val="dk1">
                    <a:alpha val="40000"/>
                  </a:schemeClr>
                </a:outerShdw>
              </a:effectLst>
            </a:rPr>
            <a:t>LEVANTAMENTO </a:t>
          </a:r>
        </a:p>
      </xdr:txBody>
    </xdr:sp>
    <xdr:clientData/>
  </xdr:oneCellAnchor>
  <mc:AlternateContent xmlns:mc="http://schemas.openxmlformats.org/markup-compatibility/2006">
    <mc:Choice xmlns:a14="http://schemas.microsoft.com/office/drawing/2010/main" Requires="a14">
      <xdr:twoCellAnchor>
        <xdr:from>
          <xdr:col>0</xdr:col>
          <xdr:colOff>85725</xdr:colOff>
          <xdr:row>0</xdr:row>
          <xdr:rowOff>123825</xdr:rowOff>
        </xdr:from>
        <xdr:to>
          <xdr:col>2</xdr:col>
          <xdr:colOff>123825</xdr:colOff>
          <xdr:row>0</xdr:row>
          <xdr:rowOff>447675</xdr:rowOff>
        </xdr:to>
        <xdr:sp macro="" textlink="">
          <xdr:nvSpPr>
            <xdr:cNvPr id="2178" name="Object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15240</xdr:rowOff>
    </xdr:from>
    <xdr:to>
      <xdr:col>1</xdr:col>
      <xdr:colOff>266700</xdr:colOff>
      <xdr:row>0</xdr:row>
      <xdr:rowOff>281940</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5240"/>
          <a:ext cx="8001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427702</xdr:colOff>
      <xdr:row>9</xdr:row>
      <xdr:rowOff>22675</xdr:rowOff>
    </xdr:from>
    <xdr:ext cx="5794343" cy="2346540"/>
    <xdr:sp macro="" textlink="">
      <xdr:nvSpPr>
        <xdr:cNvPr id="2" name="Retângulo 1">
          <a:extLst>
            <a:ext uri="{FF2B5EF4-FFF2-40B4-BE49-F238E27FC236}">
              <a16:creationId xmlns:a16="http://schemas.microsoft.com/office/drawing/2014/main" id="{00000000-0008-0000-0300-000002000000}"/>
            </a:ext>
          </a:extLst>
        </xdr:cNvPr>
        <xdr:cNvSpPr/>
      </xdr:nvSpPr>
      <xdr:spPr>
        <a:xfrm>
          <a:off x="1646902" y="1737175"/>
          <a:ext cx="5794343" cy="2346540"/>
        </a:xfrm>
        <a:prstGeom prst="rect">
          <a:avLst/>
        </a:prstGeom>
        <a:noFill/>
      </xdr:spPr>
      <xdr:txBody>
        <a:bodyPr wrap="none" lIns="91440" tIns="45720" rIns="91440" bIns="45720">
          <a:spAutoFit/>
        </a:bodyPr>
        <a:lstStyle/>
        <a:p>
          <a:pPr algn="ctr"/>
          <a:r>
            <a:rPr lang="pt-BR" sz="7200" b="0" cap="none" spc="0">
              <a:ln w="0"/>
              <a:solidFill>
                <a:schemeClr val="tx1"/>
              </a:solidFill>
              <a:effectLst>
                <a:outerShdw blurRad="38100" dist="19050" dir="2700000" algn="tl" rotWithShape="0">
                  <a:schemeClr val="dk1">
                    <a:alpha val="40000"/>
                  </a:schemeClr>
                </a:outerShdw>
              </a:effectLst>
            </a:rPr>
            <a:t>FORNO B-3001</a:t>
          </a:r>
        </a:p>
        <a:p>
          <a:pPr algn="ctr"/>
          <a:endParaRPr lang="pt-BR" sz="7200" b="0" cap="none" spc="0">
            <a:ln w="0"/>
            <a:solidFill>
              <a:schemeClr val="tx1"/>
            </a:solidFill>
            <a:effectLst>
              <a:outerShdw blurRad="38100" dist="19050" dir="2700000" algn="tl" rotWithShape="0">
                <a:schemeClr val="dk1">
                  <a:alpha val="40000"/>
                </a:schemeClr>
              </a:outerShdw>
            </a:effectLst>
          </a:endParaRPr>
        </a:p>
      </xdr:txBody>
    </xdr:sp>
    <xdr:clientData/>
  </xdr:oneCellAnchor>
  <mc:AlternateContent xmlns:mc="http://schemas.openxmlformats.org/markup-compatibility/2006">
    <mc:Choice xmlns:a14="http://schemas.microsoft.com/office/drawing/2010/main" Requires="a14">
      <xdr:twoCellAnchor>
        <xdr:from>
          <xdr:col>0</xdr:col>
          <xdr:colOff>104775</xdr:colOff>
          <xdr:row>0</xdr:row>
          <xdr:rowOff>142875</xdr:rowOff>
        </xdr:from>
        <xdr:to>
          <xdr:col>2</xdr:col>
          <xdr:colOff>295275</xdr:colOff>
          <xdr:row>3</xdr:row>
          <xdr:rowOff>9525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driano/Documents/00_Priner/2018.09.17/2018.11_Novembro/02_2018.11_DHT%20Andaime_2018.11.24_46000098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RISOTERM\DOW\PARADA%20DE%20MANUTEN&#199;&#195;O\PARADA%20GERAL%20-%202020\ADD'ON%20PL%20C\C&#225;lculo%20&#225;rea%20de%20eq.%20Pl-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skba06/rede/Users/altemc01/Documents/01%20MillsSI%20BKM/00_Controle%20Integrado_PROG&amp;RDO&amp;BM_2016.06.JUN_medi&#231;&#227;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rie01002/Fabio%20Alarcon/Documents%20and%20Settings/TRIE01002/Meus%20documentos/F&#225;bio/Planejamento/Medi&#231;&#227;o/01%20Janeiro/Documents%20and%20Settings/REGAP/Meus%20documentos/Medi&#231;&#227;o/PLANEJ/PLANEJAMENTO/FINANCEI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00_Monsertec/1.1_Q1/55_BMs/2020.11/2020.11_DHT_Andaime_4600019864_AFC.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01_CTL.AND.ROT_BM%20ATUAL_2017.06.30_TCZI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00_Controle%20Integrado_PROG&amp;RDO&amp;BM_2016.06.JUN%20%20REV%20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Risoterm%20Wilian/Desktop/ACELEN/file:/E:/RISOTERM/DOW/PARADA%20DE%20MANUTEN&#199;&#195;O/PARADA%20GERAL%20-%202020/ADD'ON%20PL%20C/C&#225;lculo%20&#225;rea%20de%20eq.%20Pl-C.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Braskem\06-AS\2023\AS-088-2023%20-PARADA%20DEP%20-%20P-1106%20%20%20-%20(ISOLAMENTO)%20REV.01.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Users/altemc01/Documents/01%20MillsSI%20BKM/05_BMs/01.2017_Janeiro/01_Controle%20de%20Andaimes_2017.01%20JAN_ROTINA_.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lanilha%20Evid&#234;nc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le04002/Meus%20documentos/Documents%20and%20Settings/TRIE01002/Meus%20documentos/F&#225;bio/Clorosoda/Avan&#231;o%20Geral/Mapa%20Resumo/02%20Fevereiro/Resumo%20Geral%2027-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onsertec/Desktop/OLEFINAS%20JOHNNY/07-JULHO/ISOLAMENTO/2020.11_DHT_ISOLAMENTO_4600019864_BMF_REV.01%20JUNHO%20FORNOS.ROTINA.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98-rog&#233;rio/c/Meus%20documentos/Promon-Concremat/Planilhas/Planejamento/Plan.%20Sem26/CPC/EAP%20C.Plan%20-%20Padr&#227;o%20Alunorte%20-%20Semana%20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cam33/gr_unpo_pc_ba$/BPS/Arvore/UDNN/Cpl/PrjCama&#231;ariCaprolactam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apghnsp02/fmol/CBES/1600-1699/1675%20Hubbell%20Service%20Center%20Steel/Data/Analysis/Hubbell%20Stl%20Master%20Data%20File%2015Aug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uncars/AppData/Local/Microsoft/Windows/Temporary%20Internet%20Files/Content.Outlook/D3WLMVXJ/MOCK_KA2_SP/MOCK_PROPOSAL_KA2_CROSS_SECTORAL/LLP_BEST_PRACTICES_KA2_KA3/KA2_LEARNIT/543305-budge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skba06/rede/Users/altemc01/Documents/01%20MillsSI%20BKM/00_Controle%20Integrado_PROG&amp;RDO&amp;BM_2016.02.FEV.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adriac28/Documents/Priner_UNIB/05_BMs/2018.08_Agosto/02_2018.08_DHT%20Andaime_2018.08.22_46000098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isoterm%20Wilian/Desktop/TRABALHANDO/UCS/Pre&#769;via%20ORC.%20Parada%20Manutenc&#807;a&#771;o%20UCS_Rev-03%20-%20REPLANEJAM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TE"/>
      <sheetName val="EQUIPE"/>
      <sheetName val="RES.1"/>
      <sheetName val="DHT (2)"/>
      <sheetName val="DHT"/>
      <sheetName val="RESUMO"/>
    </sheetNames>
    <sheetDataSet>
      <sheetData sheetId="0">
        <row r="41">
          <cell r="B41" t="str">
            <v>#DIG.</v>
          </cell>
        </row>
        <row r="42">
          <cell r="B42" t="str">
            <v>APOIO</v>
          </cell>
        </row>
        <row r="43">
          <cell r="B43" t="str">
            <v>APOIO A-300</v>
          </cell>
        </row>
        <row r="44">
          <cell r="B44" t="str">
            <v>PAR. A-300</v>
          </cell>
        </row>
        <row r="45">
          <cell r="B45" t="str">
            <v>PAR. A-300_HH</v>
          </cell>
        </row>
        <row r="46">
          <cell r="B46" t="str">
            <v>BA-4102</v>
          </cell>
        </row>
        <row r="47">
          <cell r="B47" t="str">
            <v>BA-4102_HH</v>
          </cell>
        </row>
        <row r="48">
          <cell r="B48" t="str">
            <v>APOIO ADM</v>
          </cell>
        </row>
        <row r="49">
          <cell r="B49" t="str">
            <v>APOIO À CIVIL</v>
          </cell>
        </row>
        <row r="50">
          <cell r="B50" t="str">
            <v>APOIO CIVIL UO-II</v>
          </cell>
        </row>
        <row r="51">
          <cell r="B51" t="str">
            <v>ASE</v>
          </cell>
        </row>
        <row r="52">
          <cell r="B52" t="str">
            <v>BA-1103</v>
          </cell>
        </row>
        <row r="53">
          <cell r="B53" t="str">
            <v>BA-1101</v>
          </cell>
        </row>
        <row r="54">
          <cell r="B54" t="str">
            <v>BA-1101_HH</v>
          </cell>
        </row>
        <row r="55">
          <cell r="B55" t="str">
            <v>CENTRAL CAMAÇARI</v>
          </cell>
        </row>
        <row r="56">
          <cell r="B56" t="str">
            <v>DA-2351 B</v>
          </cell>
        </row>
        <row r="57">
          <cell r="B57" t="str">
            <v>DA-4406</v>
          </cell>
        </row>
        <row r="58">
          <cell r="B58" t="str">
            <v>DA-5208</v>
          </cell>
        </row>
        <row r="59">
          <cell r="B59" t="str">
            <v>DA-5258</v>
          </cell>
        </row>
        <row r="60">
          <cell r="B60" t="str">
            <v>A-2300</v>
          </cell>
        </row>
        <row r="61">
          <cell r="B61" t="str">
            <v>DEP</v>
          </cell>
        </row>
        <row r="62">
          <cell r="B62" t="str">
            <v>DTG</v>
          </cell>
        </row>
        <row r="63">
          <cell r="B63" t="str">
            <v>DTG FORNOS</v>
          </cell>
        </row>
        <row r="64">
          <cell r="B64" t="str">
            <v>DTG REC´s 2017</v>
          </cell>
        </row>
        <row r="65">
          <cell r="B65" t="str">
            <v>DTG REC´s 2018</v>
          </cell>
        </row>
        <row r="66">
          <cell r="B66" t="str">
            <v>DTG TIB</v>
          </cell>
        </row>
        <row r="67">
          <cell r="B67" t="str">
            <v>DTG UA</v>
          </cell>
        </row>
        <row r="68">
          <cell r="B68" t="str">
            <v>DTG UA-III</v>
          </cell>
        </row>
        <row r="69">
          <cell r="B69" t="str">
            <v>DTG UO</v>
          </cell>
        </row>
        <row r="70">
          <cell r="B70" t="str">
            <v>DTP ( FIBRAS )</v>
          </cell>
        </row>
        <row r="71">
          <cell r="B71" t="str">
            <v>EA-4501 A</v>
          </cell>
        </row>
        <row r="72">
          <cell r="B72" t="str">
            <v>EF-1900 B</v>
          </cell>
        </row>
        <row r="73">
          <cell r="B73" t="str">
            <v>EF-1900 I</v>
          </cell>
        </row>
        <row r="74">
          <cell r="B74" t="str">
            <v>EF-1900A</v>
          </cell>
        </row>
        <row r="75">
          <cell r="B75" t="str">
            <v>EF-1900B</v>
          </cell>
        </row>
        <row r="76">
          <cell r="B76" t="str">
            <v>EQUIPE TELHADO</v>
          </cell>
        </row>
        <row r="77">
          <cell r="B77" t="str">
            <v>EXTRA</v>
          </cell>
        </row>
        <row r="78">
          <cell r="B78" t="str">
            <v>FB-952 A</v>
          </cell>
        </row>
        <row r="79">
          <cell r="B79" t="str">
            <v>FB-951 D</v>
          </cell>
        </row>
        <row r="80">
          <cell r="B80" t="str">
            <v>FB-952 A_MM</v>
          </cell>
        </row>
        <row r="81">
          <cell r="B81" t="str">
            <v>FB-952 B</v>
          </cell>
        </row>
        <row r="82">
          <cell r="B82" t="str">
            <v>FB-967</v>
          </cell>
        </row>
        <row r="83">
          <cell r="B83" t="str">
            <v>FB-966</v>
          </cell>
        </row>
        <row r="84">
          <cell r="B84" t="str">
            <v>FB-1002 X</v>
          </cell>
        </row>
        <row r="85">
          <cell r="B85" t="str">
            <v>FB-4061</v>
          </cell>
        </row>
        <row r="86">
          <cell r="B86" t="str">
            <v>FB-4061_HH</v>
          </cell>
        </row>
        <row r="87">
          <cell r="B87" t="str">
            <v>FORNOS</v>
          </cell>
        </row>
        <row r="88">
          <cell r="B88" t="str">
            <v>GPA UA I</v>
          </cell>
        </row>
        <row r="89">
          <cell r="B89" t="str">
            <v>GPA UA II</v>
          </cell>
        </row>
        <row r="90">
          <cell r="B90" t="str">
            <v>GPA UO I</v>
          </cell>
        </row>
        <row r="91">
          <cell r="B91" t="str">
            <v>GPA UO II</v>
          </cell>
        </row>
        <row r="92">
          <cell r="B92" t="str">
            <v>GPA UTE</v>
          </cell>
        </row>
        <row r="93">
          <cell r="B93" t="str">
            <v>GV-5301 D</v>
          </cell>
        </row>
        <row r="94">
          <cell r="B94" t="str">
            <v>GV-5301 H_HH</v>
          </cell>
        </row>
        <row r="95">
          <cell r="B95" t="str">
            <v>GV-5301 D_HH</v>
          </cell>
        </row>
        <row r="96">
          <cell r="B96" t="str">
            <v>GV-5301 E</v>
          </cell>
        </row>
        <row r="97">
          <cell r="B97" t="str">
            <v>GV-5301 E_HH</v>
          </cell>
        </row>
        <row r="98">
          <cell r="B98" t="str">
            <v>GV-5301 H</v>
          </cell>
        </row>
        <row r="99">
          <cell r="B99" t="str">
            <v>INSP. CATÓDICA UO-I</v>
          </cell>
        </row>
        <row r="100">
          <cell r="B100" t="str">
            <v>INS-PARADA</v>
          </cell>
        </row>
        <row r="101">
          <cell r="B101" t="str">
            <v>INSPEÇÃO</v>
          </cell>
        </row>
        <row r="102">
          <cell r="B102" t="str">
            <v>INSPEÇÃO PRÉ-PARADA</v>
          </cell>
        </row>
        <row r="103">
          <cell r="B103" t="str">
            <v>ISOL. A-1000</v>
          </cell>
        </row>
        <row r="104">
          <cell r="B104" t="str">
            <v>LAB. UA-I</v>
          </cell>
        </row>
        <row r="105">
          <cell r="B105" t="str">
            <v>LINHA DE FACILIDADES</v>
          </cell>
        </row>
        <row r="106">
          <cell r="B106" t="str">
            <v>LINHA DE FW</v>
          </cell>
        </row>
        <row r="107">
          <cell r="B107" t="str">
            <v>LINHA DE V-15 EXTERNO</v>
          </cell>
        </row>
        <row r="108">
          <cell r="B108" t="str">
            <v>LINHA DE V-15 INTERNO</v>
          </cell>
        </row>
        <row r="109">
          <cell r="B109" t="str">
            <v>MB-5301G</v>
          </cell>
        </row>
        <row r="110">
          <cell r="B110" t="str">
            <v>NOTAS GM - EA-1142</v>
          </cell>
        </row>
        <row r="111">
          <cell r="B111" t="str">
            <v>NOTAS Z-3</v>
          </cell>
        </row>
        <row r="112">
          <cell r="B112" t="str">
            <v>PAR. UA-II 2018_HH</v>
          </cell>
        </row>
        <row r="113">
          <cell r="B113" t="str">
            <v>PARADA</v>
          </cell>
        </row>
        <row r="114">
          <cell r="B114" t="str">
            <v>PARADA (PJ)</v>
          </cell>
        </row>
        <row r="115">
          <cell r="B115" t="str">
            <v>PARADA UA-II 2018</v>
          </cell>
        </row>
        <row r="116">
          <cell r="B116" t="str">
            <v>PE-3</v>
          </cell>
        </row>
        <row r="117">
          <cell r="B117" t="str">
            <v>PIT STOP</v>
          </cell>
        </row>
        <row r="118">
          <cell r="B118" t="str">
            <v>PIT STOP A-350</v>
          </cell>
        </row>
        <row r="119">
          <cell r="B119" t="str">
            <v>PIT STOP A-5100</v>
          </cell>
        </row>
        <row r="120">
          <cell r="B120" t="str">
            <v>PIT STOP A-5200</v>
          </cell>
        </row>
        <row r="121">
          <cell r="B121" t="str">
            <v>PJ - A-1000</v>
          </cell>
        </row>
        <row r="122">
          <cell r="B122" t="str">
            <v>PJ - EA-4417</v>
          </cell>
        </row>
        <row r="123">
          <cell r="B123" t="str">
            <v>PJ A-1900</v>
          </cell>
        </row>
        <row r="124">
          <cell r="B124" t="str">
            <v>PJ A-300</v>
          </cell>
        </row>
        <row r="125">
          <cell r="B125" t="str">
            <v>PJ-EA-1501 A/B</v>
          </cell>
        </row>
        <row r="126">
          <cell r="B126" t="str">
            <v>PJ-EA-4417 A/B</v>
          </cell>
        </row>
        <row r="127">
          <cell r="B127" t="str">
            <v>PQ B-01</v>
          </cell>
        </row>
        <row r="128">
          <cell r="B128" t="str">
            <v>PQ B-02</v>
          </cell>
        </row>
        <row r="129">
          <cell r="B129" t="str">
            <v>PRÉ-PARADA</v>
          </cell>
        </row>
        <row r="130">
          <cell r="B130" t="str">
            <v>PROJ. A-1000</v>
          </cell>
        </row>
        <row r="131">
          <cell r="B131" t="str">
            <v>PT-10</v>
          </cell>
        </row>
        <row r="132">
          <cell r="B132" t="str">
            <v>REC´s 2017 FW/UA</v>
          </cell>
        </row>
        <row r="133">
          <cell r="B133" t="str">
            <v>REC´s 2017 FW/UO</v>
          </cell>
        </row>
        <row r="134">
          <cell r="B134" t="str">
            <v>REC´s 2017 TIB</v>
          </cell>
        </row>
        <row r="135">
          <cell r="B135" t="str">
            <v>REC´s 2017 UA-I</v>
          </cell>
        </row>
        <row r="136">
          <cell r="B136" t="str">
            <v>REC´s 2017 UA-II</v>
          </cell>
        </row>
        <row r="137">
          <cell r="B137" t="str">
            <v>REC´s 2017 UO</v>
          </cell>
        </row>
        <row r="138">
          <cell r="B138" t="str">
            <v>REC´s 2017 UA</v>
          </cell>
        </row>
        <row r="139">
          <cell r="B139" t="str">
            <v>REC´s 2017 UO-I</v>
          </cell>
        </row>
        <row r="140">
          <cell r="B140" t="str">
            <v>REC´s 2017 UO-II</v>
          </cell>
        </row>
        <row r="141">
          <cell r="B141" t="str">
            <v>REC´s 2017 UTE</v>
          </cell>
        </row>
        <row r="142">
          <cell r="B142" t="str">
            <v>REC´S ESPECIAIS</v>
          </cell>
        </row>
        <row r="143">
          <cell r="B143" t="str">
            <v>REC´s UO</v>
          </cell>
        </row>
        <row r="144">
          <cell r="B144" t="str">
            <v>REC´s UO I</v>
          </cell>
        </row>
        <row r="145">
          <cell r="B145" t="str">
            <v>REC-311335</v>
          </cell>
        </row>
        <row r="146">
          <cell r="B146" t="str">
            <v>REC-313736</v>
          </cell>
        </row>
        <row r="147">
          <cell r="B147" t="str">
            <v>RECs 2017</v>
          </cell>
        </row>
        <row r="148">
          <cell r="B148" t="str">
            <v>RECs UA II (ROT.)</v>
          </cell>
        </row>
        <row r="149">
          <cell r="B149" t="str">
            <v>REFEITÓRIO CENTRAL</v>
          </cell>
        </row>
        <row r="150">
          <cell r="B150" t="str">
            <v>REGENERAÇÃO</v>
          </cell>
        </row>
        <row r="151">
          <cell r="B151" t="str">
            <v>RMA 1</v>
          </cell>
        </row>
        <row r="152">
          <cell r="B152" t="str">
            <v>RMA 5</v>
          </cell>
        </row>
        <row r="153">
          <cell r="B153" t="str">
            <v>RMA 7</v>
          </cell>
        </row>
        <row r="154">
          <cell r="B154" t="str">
            <v>RMA HD</v>
          </cell>
        </row>
        <row r="155">
          <cell r="B155" t="str">
            <v>RMA HDC</v>
          </cell>
        </row>
        <row r="156">
          <cell r="B156" t="str">
            <v>RMA 7D</v>
          </cell>
        </row>
        <row r="157">
          <cell r="B157" t="str">
            <v>RMA 8</v>
          </cell>
        </row>
        <row r="158">
          <cell r="B158" t="str">
            <v>RMA 9</v>
          </cell>
        </row>
        <row r="159">
          <cell r="B159" t="str">
            <v>RMA 9 E</v>
          </cell>
        </row>
        <row r="160">
          <cell r="B160" t="str">
            <v>RMA 9 I</v>
          </cell>
        </row>
        <row r="161">
          <cell r="B161" t="str">
            <v>RMA 9 M</v>
          </cell>
        </row>
        <row r="162">
          <cell r="B162" t="str">
            <v>SF-6</v>
          </cell>
        </row>
        <row r="163">
          <cell r="B163" t="str">
            <v>STEAM TRACE</v>
          </cell>
        </row>
        <row r="164">
          <cell r="B164" t="str">
            <v>TANCAGEM</v>
          </cell>
        </row>
        <row r="165">
          <cell r="B165" t="str">
            <v>TECHBIOS</v>
          </cell>
        </row>
        <row r="166">
          <cell r="B166" t="str">
            <v>TG-5301 B</v>
          </cell>
        </row>
        <row r="167">
          <cell r="B167" t="str">
            <v>TG-5301-D</v>
          </cell>
        </row>
        <row r="168">
          <cell r="B168" t="str">
            <v>TROCADORES UO-I</v>
          </cell>
        </row>
        <row r="169">
          <cell r="B169" t="str">
            <v>TURNO DESLOCADO</v>
          </cell>
        </row>
        <row r="170">
          <cell r="B170" t="str">
            <v>TURNO PARADA</v>
          </cell>
        </row>
        <row r="171">
          <cell r="B171" t="str">
            <v>VAZAMENTOS UO-II</v>
          </cell>
        </row>
        <row r="172">
          <cell r="B172" t="str">
            <v>VENT´S &amp; DRENOS</v>
          </cell>
        </row>
        <row r="173">
          <cell r="B173" t="str">
            <v>FB-1029</v>
          </cell>
        </row>
        <row r="174">
          <cell r="B174" t="str">
            <v>PAR. REGUL. UA-I</v>
          </cell>
        </row>
        <row r="175">
          <cell r="B175" t="str">
            <v>REGENER. A-2300</v>
          </cell>
        </row>
        <row r="176">
          <cell r="B176" t="str">
            <v>PAR. REGUL. UA-I_HH</v>
          </cell>
        </row>
        <row r="177">
          <cell r="B177" t="str">
            <v>BKM ALAGOAS</v>
          </cell>
        </row>
        <row r="178">
          <cell r="B178" t="str">
            <v>DA-5201a04</v>
          </cell>
        </row>
        <row r="179">
          <cell r="B179" t="str">
            <v>INSP. UO-I PAR.2019</v>
          </cell>
        </row>
        <row r="180">
          <cell r="B180" t="str">
            <v>INSP. UTE PAR.2019</v>
          </cell>
        </row>
        <row r="181">
          <cell r="B181" t="str">
            <v>INSP. UA-I PAR.2019</v>
          </cell>
        </row>
        <row r="182">
          <cell r="B182" t="str">
            <v>INSP. TIB PAR.2019</v>
          </cell>
        </row>
        <row r="183">
          <cell r="B183" t="str">
            <v>FB-970</v>
          </cell>
        </row>
        <row r="184">
          <cell r="B184" t="str">
            <v>FB-2051 B</v>
          </cell>
        </row>
        <row r="185">
          <cell r="B185" t="str">
            <v>FB-1006</v>
          </cell>
        </row>
        <row r="186">
          <cell r="B186" t="str">
            <v>FB-1006_HH</v>
          </cell>
        </row>
        <row r="187">
          <cell r="B187" t="str">
            <v>P-5301 C</v>
          </cell>
        </row>
        <row r="188">
          <cell r="B188" t="str">
            <v>P-5302 C</v>
          </cell>
        </row>
        <row r="189">
          <cell r="B189" t="str">
            <v>BA-4110</v>
          </cell>
        </row>
        <row r="190">
          <cell r="B190" t="str">
            <v>BA-4110_HH</v>
          </cell>
        </row>
        <row r="191">
          <cell r="B191" t="str">
            <v>BLACKOUT</v>
          </cell>
        </row>
        <row r="192">
          <cell r="B192" t="str">
            <v>EXTRA INSPEÇÃO</v>
          </cell>
        </row>
        <row r="193">
          <cell r="B193" t="str">
            <v>P-02B&amp;C</v>
          </cell>
        </row>
        <row r="194">
          <cell r="B194" t="str">
            <v>TUB. HID. SUL</v>
          </cell>
        </row>
        <row r="195">
          <cell r="B195" t="str">
            <v>D-5301A1&amp;A2</v>
          </cell>
        </row>
        <row r="196">
          <cell r="B196" t="str">
            <v>VAZAMENTOS UO-I</v>
          </cell>
        </row>
        <row r="197">
          <cell r="B197" t="str">
            <v>GB-5301</v>
          </cell>
        </row>
        <row r="198">
          <cell r="B198" t="str">
            <v>PLANO PINT. UTE</v>
          </cell>
        </row>
        <row r="199">
          <cell r="B199" t="str">
            <v>PLANO PINT. TUB. 9C</v>
          </cell>
        </row>
        <row r="200">
          <cell r="B200" t="str">
            <v>TUB. 9C (CALDEIRARIA)</v>
          </cell>
        </row>
        <row r="201">
          <cell r="B201" t="str">
            <v>TUB. 32C 2017 - DTG</v>
          </cell>
        </row>
        <row r="202">
          <cell r="B202" t="str">
            <v>BA-4101</v>
          </cell>
        </row>
        <row r="203">
          <cell r="B203" t="str">
            <v>BA-4101_HH</v>
          </cell>
        </row>
        <row r="204">
          <cell r="B204" t="str">
            <v>BA-1108</v>
          </cell>
        </row>
        <row r="205">
          <cell r="B205" t="str">
            <v>BA-1108_HH</v>
          </cell>
        </row>
        <row r="206">
          <cell r="B206" t="str">
            <v>BA-4106</v>
          </cell>
        </row>
        <row r="207">
          <cell r="B207" t="str">
            <v>BA-4106_HH</v>
          </cell>
        </row>
        <row r="208">
          <cell r="B208" t="str">
            <v>SSMA</v>
          </cell>
        </row>
        <row r="209">
          <cell r="B209" t="str">
            <v>PJ DEP - BA-4101</v>
          </cell>
        </row>
        <row r="210">
          <cell r="B210" t="str">
            <v>REC´s 2018 TIB</v>
          </cell>
        </row>
        <row r="211">
          <cell r="B211" t="str">
            <v>REC´s 2018 UO</v>
          </cell>
        </row>
        <row r="212">
          <cell r="B212" t="str">
            <v>REC´s 2018 UA</v>
          </cell>
        </row>
        <row r="213">
          <cell r="B213" t="str">
            <v>REC´s 2018 UTE</v>
          </cell>
        </row>
        <row r="214">
          <cell r="B214" t="str">
            <v>MB-5302A</v>
          </cell>
        </row>
        <row r="215">
          <cell r="B215" t="str">
            <v>PJ-0601157 (BA-4101)</v>
          </cell>
        </row>
        <row r="216">
          <cell r="B216" t="str">
            <v>PJ-0601157</v>
          </cell>
        </row>
        <row r="217">
          <cell r="B217" t="str">
            <v>PJ-0601133</v>
          </cell>
        </row>
        <row r="218">
          <cell r="B218" t="str">
            <v>PJ-0601179 (A-2300)</v>
          </cell>
        </row>
        <row r="219">
          <cell r="B219" t="str">
            <v>PJ-0601179 (A-2300)_HH</v>
          </cell>
        </row>
        <row r="220">
          <cell r="B220" t="str">
            <v>PJ-0601179 (A-300)</v>
          </cell>
        </row>
        <row r="221">
          <cell r="B221" t="str">
            <v>PJ-0600663 (SE-21)</v>
          </cell>
        </row>
        <row r="222">
          <cell r="B222" t="str">
            <v>PJ-06001147 (ILHA 6/9)_HH</v>
          </cell>
        </row>
        <row r="223">
          <cell r="B223" t="str">
            <v>PJ-06001147 (ILHA 6/9)</v>
          </cell>
        </row>
        <row r="224">
          <cell r="B224" t="str">
            <v>PJ-0600603 (FB's PTE)</v>
          </cell>
        </row>
        <row r="225">
          <cell r="B225" t="str">
            <v>PJ-0600603 (FB's PTE)_HH</v>
          </cell>
        </row>
        <row r="226">
          <cell r="B226" t="str">
            <v>PJ-0601175 (TEGAL)</v>
          </cell>
        </row>
        <row r="227">
          <cell r="B227" t="str">
            <v>PJ-0601175 (TEGAL)_HH</v>
          </cell>
        </row>
        <row r="228">
          <cell r="B228" t="str">
            <v>PJ-0601035 (TEGAL)</v>
          </cell>
        </row>
        <row r="229">
          <cell r="B229" t="str">
            <v>PJ-0600952 (UTE)</v>
          </cell>
        </row>
        <row r="230">
          <cell r="B230" t="str">
            <v>PJ-0601717 (UTE)</v>
          </cell>
        </row>
        <row r="231">
          <cell r="B231" t="str">
            <v>PJ-0601717 (UTE)_HH</v>
          </cell>
        </row>
        <row r="232">
          <cell r="B232" t="str">
            <v>PJ-0601019 (A-2350)</v>
          </cell>
        </row>
        <row r="233">
          <cell r="B233" t="str">
            <v>PJ-0601019 (A-2350)_HH</v>
          </cell>
        </row>
        <row r="234">
          <cell r="B234" t="str">
            <v>PJ-0601158</v>
          </cell>
        </row>
        <row r="235">
          <cell r="B235" t="str">
            <v>PJ-0600478 (A-2300)</v>
          </cell>
        </row>
        <row r="236">
          <cell r="B236" t="str">
            <v>PJ-0600478 (A-2300)_HH</v>
          </cell>
        </row>
        <row r="237">
          <cell r="B237" t="str">
            <v>PJ-0600603 (FB-973)</v>
          </cell>
        </row>
        <row r="238">
          <cell r="B238" t="str">
            <v>PJ-0600596</v>
          </cell>
        </row>
        <row r="239">
          <cell r="B239" t="str">
            <v>PJ-0600596_HH</v>
          </cell>
        </row>
        <row r="240">
          <cell r="B240" t="str">
            <v>PJ-0601509</v>
          </cell>
        </row>
        <row r="241">
          <cell r="B241" t="str">
            <v>PJ-0601509_HH</v>
          </cell>
        </row>
        <row r="242">
          <cell r="B242" t="str">
            <v>PJ-0601262</v>
          </cell>
        </row>
        <row r="243">
          <cell r="B243" t="str">
            <v>PJ-0601820</v>
          </cell>
        </row>
        <row r="244">
          <cell r="B244" t="str">
            <v>PJ-0601820_HH</v>
          </cell>
        </row>
        <row r="245">
          <cell r="B245" t="str">
            <v>PJ-0601172</v>
          </cell>
        </row>
        <row r="246">
          <cell r="B246" t="str">
            <v>PJ-0601432</v>
          </cell>
        </row>
        <row r="247">
          <cell r="B247" t="str">
            <v>PJ-0601432_HH</v>
          </cell>
        </row>
        <row r="248">
          <cell r="B248" t="str">
            <v>PJ-0601415</v>
          </cell>
        </row>
        <row r="249">
          <cell r="B249" t="str">
            <v>GV-5301 B</v>
          </cell>
        </row>
        <row r="250">
          <cell r="B250" t="str">
            <v>GV-5301 B_HH</v>
          </cell>
        </row>
        <row r="251">
          <cell r="B251" t="str">
            <v>PJ-0600782 (DA-4104)</v>
          </cell>
        </row>
        <row r="252">
          <cell r="B252" t="str">
            <v>DTG A-1000</v>
          </cell>
        </row>
        <row r="253">
          <cell r="B253" t="str">
            <v>DTG A-1000_HH</v>
          </cell>
        </row>
        <row r="254">
          <cell r="B254" t="str">
            <v>A-350</v>
          </cell>
        </row>
        <row r="255">
          <cell r="B255" t="str">
            <v>PLANTÃO</v>
          </cell>
        </row>
        <row r="256">
          <cell r="B256" t="str">
            <v>DA-4103</v>
          </cell>
        </row>
        <row r="257">
          <cell r="B257" t="str">
            <v>CXS CD/OD</v>
          </cell>
        </row>
        <row r="258">
          <cell r="B258" t="str">
            <v>ELÉTRICA</v>
          </cell>
        </row>
        <row r="259">
          <cell r="B259" t="str">
            <v>PAR. A-350</v>
          </cell>
        </row>
        <row r="260">
          <cell r="B260" t="str">
            <v>PAR. A-350_HH</v>
          </cell>
        </row>
        <row r="261">
          <cell r="B261" t="str">
            <v>FB-1009</v>
          </cell>
        </row>
        <row r="262">
          <cell r="B262" t="str">
            <v>FB-973</v>
          </cell>
        </row>
        <row r="263">
          <cell r="B263" t="str">
            <v>FB-1009_HH</v>
          </cell>
        </row>
        <row r="264">
          <cell r="B264" t="str">
            <v>FB-963 A</v>
          </cell>
        </row>
        <row r="265">
          <cell r="B265" t="str">
            <v>FB-963 A_HH</v>
          </cell>
        </row>
        <row r="266">
          <cell r="B266" t="str">
            <v>LINHA FW</v>
          </cell>
        </row>
        <row r="267">
          <cell r="B267" t="str">
            <v>BA-1104 (BARREIRAS)</v>
          </cell>
        </row>
        <row r="268">
          <cell r="B268" t="str">
            <v>BA-4102 (BARREIRAS)</v>
          </cell>
        </row>
        <row r="269">
          <cell r="B269" t="str">
            <v>LINHA DE 20"&amp;60"</v>
          </cell>
        </row>
        <row r="270">
          <cell r="B270" t="str">
            <v>LH DE CI (GV-5301 D)</v>
          </cell>
        </row>
        <row r="271">
          <cell r="B271" t="str">
            <v>UA-III</v>
          </cell>
        </row>
        <row r="272">
          <cell r="B272" t="str">
            <v>ADEQUAÇÃO A-350</v>
          </cell>
        </row>
        <row r="273">
          <cell r="B273" t="str">
            <v>GBM-1940-AX</v>
          </cell>
        </row>
        <row r="274">
          <cell r="B274" t="str">
            <v>PJ_PR-15002_ISOL.</v>
          </cell>
        </row>
        <row r="275">
          <cell r="B275" t="str">
            <v>PJ_A-1000_ISOL.</v>
          </cell>
        </row>
        <row r="276">
          <cell r="B276" t="str">
            <v>FB-1052</v>
          </cell>
        </row>
        <row r="277">
          <cell r="B277" t="str">
            <v>BA-1112 (BARREIRAS)</v>
          </cell>
        </row>
        <row r="278">
          <cell r="B278" t="str">
            <v>BANDEIJAMENTO A-1060</v>
          </cell>
        </row>
        <row r="279">
          <cell r="B279" t="str">
            <v>GBT-1201</v>
          </cell>
        </row>
        <row r="280">
          <cell r="B280" t="str">
            <v>BA-1106_HH</v>
          </cell>
        </row>
        <row r="281">
          <cell r="B281" t="str">
            <v>BA-1106</v>
          </cell>
        </row>
        <row r="282">
          <cell r="B282" t="str">
            <v>GV-5301 C</v>
          </cell>
        </row>
        <row r="283">
          <cell r="B283" t="str">
            <v>GV-5301 A</v>
          </cell>
        </row>
        <row r="284">
          <cell r="B284" t="str">
            <v>GV-5301 A_HH</v>
          </cell>
        </row>
        <row r="285">
          <cell r="B285" t="str">
            <v>GARANTIA</v>
          </cell>
        </row>
        <row r="286">
          <cell r="B286" t="str">
            <v>GI-4101 A</v>
          </cell>
        </row>
        <row r="287">
          <cell r="B287" t="str">
            <v>GI-4101 A_HH</v>
          </cell>
        </row>
        <row r="288">
          <cell r="B288" t="str">
            <v>EF-25201 - TEGAL</v>
          </cell>
        </row>
        <row r="289">
          <cell r="B289" t="str">
            <v>FB-1003 X</v>
          </cell>
        </row>
        <row r="290">
          <cell r="B290" t="str">
            <v>FB-961 D</v>
          </cell>
        </row>
        <row r="291">
          <cell r="B291" t="str">
            <v>TEGAL_DTG</v>
          </cell>
        </row>
        <row r="292">
          <cell r="B292" t="str">
            <v>P-5302 A</v>
          </cell>
        </row>
        <row r="293">
          <cell r="B293"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PID"/>
      <sheetName val="CD-315C"/>
      <sheetName val="CD-402"/>
      <sheetName val="CE-202"/>
      <sheetName val="CE-300"/>
      <sheetName val="CE-351"/>
      <sheetName val="CE-402"/>
      <sheetName val="CD-217 "/>
      <sheetName val="CD-265"/>
      <sheetName val="CEV-404 "/>
      <sheetName val="CEV-401"/>
      <sheetName val="CD-303 "/>
      <sheetName val="CVL-401A"/>
    </sheetNames>
    <sheetDataSet>
      <sheetData sheetId="0" refreshError="1">
        <row r="4">
          <cell r="A4">
            <v>0</v>
          </cell>
          <cell r="B4">
            <v>0</v>
          </cell>
        </row>
        <row r="5">
          <cell r="A5" t="str">
            <v>1/2 X 25</v>
          </cell>
          <cell r="B5">
            <v>0.26</v>
          </cell>
        </row>
        <row r="6">
          <cell r="A6" t="str">
            <v>1/2 X 38</v>
          </cell>
          <cell r="B6">
            <v>0.33</v>
          </cell>
        </row>
        <row r="7">
          <cell r="A7" t="str">
            <v>1/2 X 50</v>
          </cell>
          <cell r="B7">
            <v>0.41</v>
          </cell>
        </row>
        <row r="8">
          <cell r="A8" t="str">
            <v>1/2 X 63</v>
          </cell>
          <cell r="B8">
            <v>0.49</v>
          </cell>
        </row>
        <row r="9">
          <cell r="A9" t="str">
            <v>1/2 X 75</v>
          </cell>
          <cell r="B9">
            <v>0.56999999999999995</v>
          </cell>
        </row>
        <row r="10">
          <cell r="A10" t="str">
            <v>1/2 X 83</v>
          </cell>
          <cell r="B10">
            <v>0.65</v>
          </cell>
        </row>
        <row r="11">
          <cell r="A11" t="str">
            <v>1/2 X 100</v>
          </cell>
          <cell r="B11">
            <v>0.73</v>
          </cell>
        </row>
        <row r="12">
          <cell r="A12" t="str">
            <v>1/2 X 115</v>
          </cell>
          <cell r="B12">
            <v>0.81</v>
          </cell>
        </row>
        <row r="13">
          <cell r="A13" t="str">
            <v>1/2 X 125</v>
          </cell>
          <cell r="B13">
            <v>0.88</v>
          </cell>
        </row>
        <row r="14">
          <cell r="A14" t="str">
            <v>3/4 X 25</v>
          </cell>
          <cell r="B14">
            <v>0.27</v>
          </cell>
        </row>
        <row r="15">
          <cell r="A15" t="str">
            <v>3/4 X 38</v>
          </cell>
          <cell r="B15">
            <v>0.35</v>
          </cell>
        </row>
        <row r="16">
          <cell r="A16" t="str">
            <v>3/4 X 50</v>
          </cell>
          <cell r="B16">
            <v>0.43</v>
          </cell>
        </row>
        <row r="17">
          <cell r="A17" t="str">
            <v>3/4 X 63</v>
          </cell>
          <cell r="B17">
            <v>0.51</v>
          </cell>
        </row>
        <row r="18">
          <cell r="A18" t="str">
            <v>3/4 X 75</v>
          </cell>
          <cell r="B18">
            <v>0.59</v>
          </cell>
        </row>
        <row r="19">
          <cell r="A19" t="str">
            <v>3/4 X 83</v>
          </cell>
          <cell r="B19">
            <v>0.66</v>
          </cell>
        </row>
        <row r="20">
          <cell r="A20" t="str">
            <v>3/4 X 100</v>
          </cell>
          <cell r="B20">
            <v>0.74</v>
          </cell>
        </row>
        <row r="21">
          <cell r="A21" t="str">
            <v>3/4 X 115</v>
          </cell>
          <cell r="B21">
            <v>0.82</v>
          </cell>
        </row>
        <row r="22">
          <cell r="A22" t="str">
            <v>3/4 X 125</v>
          </cell>
          <cell r="B22">
            <v>0.9</v>
          </cell>
        </row>
        <row r="23">
          <cell r="A23" t="str">
            <v>1 X 25</v>
          </cell>
          <cell r="B23">
            <v>0.28999999999999998</v>
          </cell>
        </row>
        <row r="24">
          <cell r="A24" t="str">
            <v>1 X 38</v>
          </cell>
          <cell r="B24">
            <v>0.37</v>
          </cell>
        </row>
        <row r="25">
          <cell r="A25" t="str">
            <v>1 X 50</v>
          </cell>
          <cell r="B25">
            <v>0.45</v>
          </cell>
        </row>
        <row r="26">
          <cell r="A26" t="str">
            <v>1 X 63</v>
          </cell>
          <cell r="B26">
            <v>0.53</v>
          </cell>
        </row>
        <row r="27">
          <cell r="A27" t="str">
            <v>1 X 75</v>
          </cell>
          <cell r="B27">
            <v>0.61</v>
          </cell>
        </row>
        <row r="28">
          <cell r="A28" t="str">
            <v>1 X 83</v>
          </cell>
          <cell r="B28">
            <v>0.69</v>
          </cell>
        </row>
        <row r="29">
          <cell r="A29" t="str">
            <v>1 X 100</v>
          </cell>
          <cell r="B29">
            <v>0.76</v>
          </cell>
        </row>
        <row r="30">
          <cell r="A30" t="str">
            <v>1 X 115</v>
          </cell>
          <cell r="B30">
            <v>0.84</v>
          </cell>
        </row>
        <row r="31">
          <cell r="A31" t="str">
            <v>1 X 125</v>
          </cell>
          <cell r="B31">
            <v>0.92</v>
          </cell>
        </row>
        <row r="32">
          <cell r="A32" t="str">
            <v>1 1/2 X 25</v>
          </cell>
          <cell r="B32">
            <v>0.34</v>
          </cell>
        </row>
        <row r="33">
          <cell r="A33" t="str">
            <v>1 1/2 X 38</v>
          </cell>
          <cell r="B33">
            <v>0.42</v>
          </cell>
        </row>
        <row r="34">
          <cell r="A34" t="str">
            <v>1 1/2 X 50</v>
          </cell>
          <cell r="B34">
            <v>0.5</v>
          </cell>
        </row>
        <row r="35">
          <cell r="A35" t="str">
            <v>1 1/2 X 63</v>
          </cell>
          <cell r="B35">
            <v>0.57999999999999996</v>
          </cell>
        </row>
        <row r="36">
          <cell r="A36" t="str">
            <v>1 1/2 X 75</v>
          </cell>
          <cell r="B36">
            <v>0.65</v>
          </cell>
        </row>
        <row r="37">
          <cell r="A37" t="str">
            <v>1 1/2 X 83</v>
          </cell>
          <cell r="B37">
            <v>0.73</v>
          </cell>
        </row>
        <row r="38">
          <cell r="A38" t="str">
            <v>1 1/2 X 100</v>
          </cell>
          <cell r="B38">
            <v>0.81</v>
          </cell>
        </row>
        <row r="39">
          <cell r="A39" t="str">
            <v>1 1/2 X 115</v>
          </cell>
          <cell r="B39">
            <v>0.89</v>
          </cell>
        </row>
        <row r="40">
          <cell r="A40" t="str">
            <v>1 1/2X 125</v>
          </cell>
          <cell r="B40">
            <v>0.97</v>
          </cell>
        </row>
        <row r="41">
          <cell r="A41" t="str">
            <v>2 X 25</v>
          </cell>
          <cell r="B41">
            <v>0.38</v>
          </cell>
        </row>
        <row r="42">
          <cell r="A42" t="str">
            <v>2 X 38</v>
          </cell>
          <cell r="B42">
            <v>0.46</v>
          </cell>
        </row>
        <row r="43">
          <cell r="A43" t="str">
            <v>2 X 50</v>
          </cell>
          <cell r="B43">
            <v>0.54</v>
          </cell>
        </row>
        <row r="44">
          <cell r="A44" t="str">
            <v>2 X 63</v>
          </cell>
          <cell r="B44">
            <v>0.61</v>
          </cell>
        </row>
        <row r="45">
          <cell r="A45" t="str">
            <v>2 X 75</v>
          </cell>
          <cell r="B45">
            <v>0.69</v>
          </cell>
        </row>
        <row r="46">
          <cell r="A46" t="str">
            <v>2 X 83</v>
          </cell>
          <cell r="B46">
            <v>0.77</v>
          </cell>
        </row>
        <row r="47">
          <cell r="A47" t="str">
            <v>2 X 100</v>
          </cell>
          <cell r="B47">
            <v>0.85</v>
          </cell>
        </row>
        <row r="48">
          <cell r="A48" t="str">
            <v>2 X 115</v>
          </cell>
          <cell r="B48">
            <v>0.93</v>
          </cell>
        </row>
        <row r="49">
          <cell r="A49" t="str">
            <v>2X 125</v>
          </cell>
          <cell r="B49">
            <v>1.01</v>
          </cell>
        </row>
        <row r="50">
          <cell r="A50" t="str">
            <v>2 1/2 X 25</v>
          </cell>
          <cell r="B50">
            <v>0.42</v>
          </cell>
        </row>
        <row r="51">
          <cell r="A51" t="str">
            <v>2 1/2 X 38</v>
          </cell>
          <cell r="B51">
            <v>0.5</v>
          </cell>
        </row>
        <row r="52">
          <cell r="A52" t="str">
            <v>2 1/2 X 50</v>
          </cell>
          <cell r="B52">
            <v>0.56999999999999995</v>
          </cell>
        </row>
        <row r="53">
          <cell r="A53" t="str">
            <v>2 1/2 X 63</v>
          </cell>
          <cell r="B53">
            <v>0.65</v>
          </cell>
        </row>
        <row r="54">
          <cell r="A54" t="str">
            <v>2 1/2 X 75</v>
          </cell>
          <cell r="B54">
            <v>0.73</v>
          </cell>
        </row>
        <row r="55">
          <cell r="A55" t="str">
            <v>2 1/2 X 83</v>
          </cell>
          <cell r="B55">
            <v>0.81</v>
          </cell>
        </row>
        <row r="56">
          <cell r="A56" t="str">
            <v>2 1/2X 100</v>
          </cell>
          <cell r="B56">
            <v>0.89</v>
          </cell>
        </row>
        <row r="57">
          <cell r="A57" t="str">
            <v>2 1/2 X 115</v>
          </cell>
          <cell r="B57">
            <v>0.97</v>
          </cell>
        </row>
        <row r="58">
          <cell r="A58" t="str">
            <v>2 1/2 X 125</v>
          </cell>
          <cell r="B58">
            <v>1.05</v>
          </cell>
        </row>
        <row r="59">
          <cell r="A59" t="str">
            <v>3 X 25</v>
          </cell>
          <cell r="B59">
            <v>0.47</v>
          </cell>
        </row>
        <row r="60">
          <cell r="A60" t="str">
            <v>3 X 38</v>
          </cell>
          <cell r="B60">
            <v>0.55000000000000004</v>
          </cell>
        </row>
        <row r="61">
          <cell r="A61" t="str">
            <v>3 X 50</v>
          </cell>
          <cell r="B61">
            <v>0.62</v>
          </cell>
        </row>
        <row r="62">
          <cell r="A62" t="str">
            <v>3 X 63</v>
          </cell>
          <cell r="B62">
            <v>0.7</v>
          </cell>
        </row>
        <row r="63">
          <cell r="A63" t="str">
            <v>3 X 75</v>
          </cell>
          <cell r="B63">
            <v>0.78</v>
          </cell>
        </row>
        <row r="64">
          <cell r="A64" t="str">
            <v>3 X 83</v>
          </cell>
          <cell r="B64">
            <v>0.86</v>
          </cell>
        </row>
        <row r="65">
          <cell r="A65" t="str">
            <v>3 X 100</v>
          </cell>
          <cell r="B65">
            <v>0.94</v>
          </cell>
        </row>
        <row r="66">
          <cell r="A66" t="str">
            <v>3 X 115</v>
          </cell>
          <cell r="B66">
            <v>1.02</v>
          </cell>
        </row>
        <row r="67">
          <cell r="A67" t="str">
            <v>3 X 125</v>
          </cell>
          <cell r="B67">
            <v>1.1000000000000001</v>
          </cell>
        </row>
        <row r="68">
          <cell r="A68" t="str">
            <v>4 X 25</v>
          </cell>
          <cell r="B68">
            <v>0.55000000000000004</v>
          </cell>
        </row>
        <row r="69">
          <cell r="A69" t="str">
            <v>4 X 38</v>
          </cell>
          <cell r="B69">
            <v>0.63</v>
          </cell>
        </row>
        <row r="70">
          <cell r="A70" t="str">
            <v>4 X 50</v>
          </cell>
          <cell r="B70">
            <v>0.71</v>
          </cell>
        </row>
        <row r="71">
          <cell r="A71" t="str">
            <v>4 X 63</v>
          </cell>
          <cell r="B71">
            <v>0.79</v>
          </cell>
        </row>
        <row r="72">
          <cell r="A72" t="str">
            <v>4 X 75</v>
          </cell>
          <cell r="B72">
            <v>0.87</v>
          </cell>
        </row>
        <row r="73">
          <cell r="A73" t="str">
            <v>4 X 83</v>
          </cell>
          <cell r="B73">
            <v>0.95</v>
          </cell>
        </row>
        <row r="74">
          <cell r="A74" t="str">
            <v>4 X 100</v>
          </cell>
          <cell r="B74">
            <v>1.03</v>
          </cell>
        </row>
        <row r="75">
          <cell r="A75" t="str">
            <v>4 X 115</v>
          </cell>
          <cell r="B75">
            <v>1.1000000000000001</v>
          </cell>
        </row>
        <row r="76">
          <cell r="A76" t="str">
            <v>4 X 125</v>
          </cell>
          <cell r="B76">
            <v>1.18</v>
          </cell>
        </row>
        <row r="77">
          <cell r="A77" t="str">
            <v>6 X 25</v>
          </cell>
          <cell r="B77">
            <v>0.55000000000000004</v>
          </cell>
        </row>
        <row r="78">
          <cell r="A78" t="str">
            <v>6 X 38</v>
          </cell>
          <cell r="B78">
            <v>0.72</v>
          </cell>
        </row>
        <row r="79">
          <cell r="A79" t="str">
            <v>6 X 50</v>
          </cell>
          <cell r="B79">
            <v>0.8</v>
          </cell>
        </row>
        <row r="80">
          <cell r="A80" t="str">
            <v>6 X 63</v>
          </cell>
          <cell r="B80">
            <v>0.87</v>
          </cell>
        </row>
        <row r="81">
          <cell r="A81" t="str">
            <v>6 X 75</v>
          </cell>
          <cell r="B81">
            <v>0.95</v>
          </cell>
        </row>
        <row r="82">
          <cell r="A82" t="str">
            <v>6 X 83</v>
          </cell>
          <cell r="B82">
            <v>1.03</v>
          </cell>
        </row>
        <row r="83">
          <cell r="A83" t="str">
            <v>6 X 100</v>
          </cell>
          <cell r="B83">
            <v>1.1100000000000001</v>
          </cell>
        </row>
        <row r="84">
          <cell r="A84" t="str">
            <v>6 X 115</v>
          </cell>
          <cell r="B84">
            <v>1.19</v>
          </cell>
        </row>
        <row r="85">
          <cell r="A85" t="str">
            <v>6 X 125</v>
          </cell>
          <cell r="B85">
            <v>1.27</v>
          </cell>
        </row>
        <row r="86">
          <cell r="A86" t="str">
            <v>8 X 25</v>
          </cell>
          <cell r="B86">
            <v>0.88</v>
          </cell>
        </row>
        <row r="87">
          <cell r="A87" t="str">
            <v>8 X 38</v>
          </cell>
          <cell r="B87">
            <v>0.96</v>
          </cell>
        </row>
        <row r="88">
          <cell r="A88" t="str">
            <v>8 X 50</v>
          </cell>
          <cell r="B88">
            <v>1.03</v>
          </cell>
        </row>
        <row r="89">
          <cell r="A89" t="str">
            <v>8 X 63</v>
          </cell>
          <cell r="B89">
            <v>1.1100000000000001</v>
          </cell>
        </row>
        <row r="90">
          <cell r="A90" t="str">
            <v>8 X 75</v>
          </cell>
          <cell r="B90">
            <v>1.19</v>
          </cell>
        </row>
        <row r="91">
          <cell r="A91" t="str">
            <v>8 X 83</v>
          </cell>
          <cell r="B91">
            <v>1.27</v>
          </cell>
        </row>
        <row r="92">
          <cell r="A92" t="str">
            <v>8 X 100</v>
          </cell>
          <cell r="B92">
            <v>1.35</v>
          </cell>
        </row>
        <row r="93">
          <cell r="A93" t="str">
            <v>8 X 115</v>
          </cell>
          <cell r="B93">
            <v>1.43</v>
          </cell>
        </row>
        <row r="94">
          <cell r="A94" t="str">
            <v>8 X 125</v>
          </cell>
          <cell r="B94">
            <v>1.51</v>
          </cell>
        </row>
        <row r="95">
          <cell r="A95" t="str">
            <v>10 X 25</v>
          </cell>
          <cell r="B95">
            <v>1.05</v>
          </cell>
        </row>
        <row r="96">
          <cell r="A96" t="str">
            <v>10 X 38</v>
          </cell>
          <cell r="B96">
            <v>1.1299999999999999</v>
          </cell>
        </row>
        <row r="97">
          <cell r="A97" t="str">
            <v>10 X 50</v>
          </cell>
          <cell r="B97">
            <v>1.2</v>
          </cell>
        </row>
        <row r="98">
          <cell r="A98" t="str">
            <v>10 X 63</v>
          </cell>
          <cell r="B98">
            <v>1.28</v>
          </cell>
        </row>
        <row r="99">
          <cell r="A99" t="str">
            <v>10 X 75</v>
          </cell>
          <cell r="B99">
            <v>1.36</v>
          </cell>
        </row>
        <row r="100">
          <cell r="A100" t="str">
            <v>10 X 83</v>
          </cell>
          <cell r="B100">
            <v>1.44</v>
          </cell>
        </row>
        <row r="101">
          <cell r="A101" t="str">
            <v>10 X 100</v>
          </cell>
          <cell r="B101">
            <v>1.52</v>
          </cell>
        </row>
        <row r="102">
          <cell r="A102" t="str">
            <v>10 X 115</v>
          </cell>
          <cell r="B102">
            <v>1.6</v>
          </cell>
        </row>
        <row r="103">
          <cell r="A103" t="str">
            <v>10 X 125</v>
          </cell>
          <cell r="B103">
            <v>1.67</v>
          </cell>
        </row>
        <row r="104">
          <cell r="A104" t="str">
            <v>12 X 25</v>
          </cell>
          <cell r="B104">
            <v>1.21</v>
          </cell>
        </row>
        <row r="105">
          <cell r="A105" t="str">
            <v>12 X 38</v>
          </cell>
          <cell r="B105">
            <v>1.28</v>
          </cell>
        </row>
        <row r="106">
          <cell r="A106" t="str">
            <v>12 X 50</v>
          </cell>
          <cell r="B106">
            <v>1.36</v>
          </cell>
        </row>
        <row r="107">
          <cell r="A107" t="str">
            <v>12 X 63</v>
          </cell>
          <cell r="B107">
            <v>1.44</v>
          </cell>
        </row>
        <row r="108">
          <cell r="A108" t="str">
            <v>12 X 75</v>
          </cell>
          <cell r="B108">
            <v>1.52</v>
          </cell>
        </row>
        <row r="109">
          <cell r="A109" t="str">
            <v>12 X 83</v>
          </cell>
          <cell r="B109">
            <v>1.6</v>
          </cell>
        </row>
        <row r="110">
          <cell r="A110" t="str">
            <v>12 X 100</v>
          </cell>
          <cell r="B110">
            <v>1.68</v>
          </cell>
        </row>
        <row r="111">
          <cell r="A111" t="str">
            <v>12 X 115</v>
          </cell>
          <cell r="B111">
            <v>1.76</v>
          </cell>
        </row>
        <row r="112">
          <cell r="A112" t="str">
            <v>12 X 125</v>
          </cell>
          <cell r="B112">
            <v>1.83</v>
          </cell>
        </row>
        <row r="113">
          <cell r="A113" t="str">
            <v>14 X 25</v>
          </cell>
          <cell r="B113">
            <v>1.31</v>
          </cell>
        </row>
        <row r="114">
          <cell r="A114" t="str">
            <v>14 X 38</v>
          </cell>
          <cell r="B114">
            <v>1.38</v>
          </cell>
        </row>
        <row r="115">
          <cell r="A115" t="str">
            <v>14 X 50</v>
          </cell>
          <cell r="B115">
            <v>1.46</v>
          </cell>
        </row>
        <row r="116">
          <cell r="A116" t="str">
            <v>14 X 63</v>
          </cell>
          <cell r="B116">
            <v>1.54</v>
          </cell>
        </row>
        <row r="117">
          <cell r="A117" t="str">
            <v>14 X 75</v>
          </cell>
          <cell r="B117">
            <v>1.62</v>
          </cell>
        </row>
        <row r="118">
          <cell r="A118" t="str">
            <v>14 X 83</v>
          </cell>
          <cell r="B118">
            <v>1.7</v>
          </cell>
        </row>
        <row r="119">
          <cell r="A119" t="str">
            <v>14 X 100</v>
          </cell>
          <cell r="B119">
            <v>1.78</v>
          </cell>
        </row>
        <row r="120">
          <cell r="A120" t="str">
            <v>14 X 115</v>
          </cell>
          <cell r="B120">
            <v>1.86</v>
          </cell>
        </row>
        <row r="121">
          <cell r="A121" t="str">
            <v>14 X 125</v>
          </cell>
          <cell r="B121">
            <v>1.93</v>
          </cell>
        </row>
        <row r="122">
          <cell r="A122" t="str">
            <v>16 X 25</v>
          </cell>
          <cell r="B122">
            <v>1.47</v>
          </cell>
        </row>
        <row r="123">
          <cell r="A123" t="str">
            <v>16 X 38</v>
          </cell>
          <cell r="B123">
            <v>1.54</v>
          </cell>
        </row>
        <row r="124">
          <cell r="A124" t="str">
            <v>16 X 50</v>
          </cell>
          <cell r="B124">
            <v>1.62</v>
          </cell>
        </row>
        <row r="125">
          <cell r="A125" t="str">
            <v>16 X 63</v>
          </cell>
          <cell r="B125">
            <v>1.7</v>
          </cell>
        </row>
        <row r="126">
          <cell r="A126" t="str">
            <v>16 X 75</v>
          </cell>
          <cell r="B126">
            <v>1.78</v>
          </cell>
        </row>
        <row r="127">
          <cell r="A127" t="str">
            <v>16 X 83</v>
          </cell>
          <cell r="B127">
            <v>1.86</v>
          </cell>
        </row>
        <row r="128">
          <cell r="A128" t="str">
            <v>16 X 100</v>
          </cell>
          <cell r="B128">
            <v>1.94</v>
          </cell>
        </row>
        <row r="129">
          <cell r="A129" t="str">
            <v>16 X 115</v>
          </cell>
          <cell r="B129">
            <v>2.02</v>
          </cell>
        </row>
        <row r="130">
          <cell r="A130" t="str">
            <v>16 X 125</v>
          </cell>
          <cell r="B130">
            <v>2.09</v>
          </cell>
        </row>
        <row r="131">
          <cell r="A131" t="str">
            <v>18 X 25</v>
          </cell>
          <cell r="B131">
            <v>1.62</v>
          </cell>
        </row>
        <row r="132">
          <cell r="A132" t="str">
            <v>18 X 38</v>
          </cell>
          <cell r="B132">
            <v>1.7</v>
          </cell>
        </row>
        <row r="133">
          <cell r="A133" t="str">
            <v>18 X 50</v>
          </cell>
          <cell r="B133">
            <v>1.78</v>
          </cell>
        </row>
        <row r="134">
          <cell r="A134" t="str">
            <v>18 X 63</v>
          </cell>
          <cell r="B134">
            <v>1.8</v>
          </cell>
        </row>
        <row r="135">
          <cell r="A135" t="str">
            <v>18 X 75</v>
          </cell>
          <cell r="B135">
            <v>1.94</v>
          </cell>
        </row>
        <row r="136">
          <cell r="A136" t="str">
            <v>18 X 83</v>
          </cell>
          <cell r="B136">
            <v>2.02</v>
          </cell>
        </row>
        <row r="137">
          <cell r="A137" t="str">
            <v>18 X 100</v>
          </cell>
          <cell r="B137">
            <v>2.1</v>
          </cell>
        </row>
        <row r="138">
          <cell r="A138" t="str">
            <v>18 X 115</v>
          </cell>
          <cell r="B138">
            <v>2.17</v>
          </cell>
        </row>
        <row r="139">
          <cell r="A139" t="str">
            <v>18 X 125</v>
          </cell>
          <cell r="B139">
            <v>2.25</v>
          </cell>
        </row>
        <row r="140">
          <cell r="A140" t="str">
            <v>20 X 25</v>
          </cell>
          <cell r="B140">
            <v>1.78</v>
          </cell>
        </row>
        <row r="141">
          <cell r="A141" t="str">
            <v>20 X 38</v>
          </cell>
          <cell r="B141">
            <v>1.86</v>
          </cell>
        </row>
        <row r="142">
          <cell r="A142" t="str">
            <v>20 X 50</v>
          </cell>
          <cell r="B142">
            <v>1.94</v>
          </cell>
        </row>
        <row r="143">
          <cell r="A143" t="str">
            <v>20 X 63</v>
          </cell>
          <cell r="B143">
            <v>2.02</v>
          </cell>
        </row>
        <row r="144">
          <cell r="A144" t="str">
            <v>20 X 75</v>
          </cell>
          <cell r="B144">
            <v>2.1</v>
          </cell>
        </row>
        <row r="145">
          <cell r="A145" t="str">
            <v>20 X 83</v>
          </cell>
          <cell r="B145">
            <v>2.1800000000000002</v>
          </cell>
        </row>
        <row r="146">
          <cell r="A146" t="str">
            <v>20 X 100</v>
          </cell>
          <cell r="B146">
            <v>2.2599999999999998</v>
          </cell>
        </row>
        <row r="147">
          <cell r="A147" t="str">
            <v>20 X 115</v>
          </cell>
          <cell r="B147">
            <v>2.33</v>
          </cell>
        </row>
        <row r="148">
          <cell r="A148" t="str">
            <v>20 X 125</v>
          </cell>
          <cell r="B148">
            <v>2.41</v>
          </cell>
        </row>
        <row r="149">
          <cell r="A149" t="str">
            <v>22 X 25</v>
          </cell>
          <cell r="B149">
            <v>1.94</v>
          </cell>
        </row>
        <row r="150">
          <cell r="A150" t="str">
            <v>22 X 38</v>
          </cell>
          <cell r="B150">
            <v>2.02</v>
          </cell>
        </row>
        <row r="151">
          <cell r="A151" t="str">
            <v>22 X 50</v>
          </cell>
          <cell r="B151">
            <v>2.1</v>
          </cell>
        </row>
        <row r="152">
          <cell r="A152" t="str">
            <v>22 X 63</v>
          </cell>
          <cell r="B152">
            <v>2.1800000000000002</v>
          </cell>
        </row>
        <row r="153">
          <cell r="A153" t="str">
            <v>22 X 75</v>
          </cell>
          <cell r="B153">
            <v>2.2599999999999998</v>
          </cell>
        </row>
        <row r="154">
          <cell r="A154" t="str">
            <v>22 X 83</v>
          </cell>
          <cell r="B154">
            <v>2.34</v>
          </cell>
        </row>
        <row r="155">
          <cell r="A155" t="str">
            <v>22 X 100</v>
          </cell>
          <cell r="B155">
            <v>2.42</v>
          </cell>
        </row>
        <row r="156">
          <cell r="A156" t="str">
            <v>22 X 115</v>
          </cell>
          <cell r="B156">
            <v>2.4900000000000002</v>
          </cell>
        </row>
        <row r="157">
          <cell r="A157" t="str">
            <v>22 X 125</v>
          </cell>
          <cell r="B157">
            <v>2.57</v>
          </cell>
        </row>
        <row r="158">
          <cell r="A158" t="str">
            <v>24 X 25</v>
          </cell>
          <cell r="B158">
            <v>2.1</v>
          </cell>
        </row>
        <row r="159">
          <cell r="A159" t="str">
            <v>24 X 38</v>
          </cell>
          <cell r="B159">
            <v>2.1800000000000002</v>
          </cell>
        </row>
        <row r="160">
          <cell r="A160" t="str">
            <v>24 X 50</v>
          </cell>
          <cell r="B160">
            <v>2.2599999999999998</v>
          </cell>
        </row>
        <row r="161">
          <cell r="A161" t="str">
            <v>24 X 63</v>
          </cell>
          <cell r="B161">
            <v>2.34</v>
          </cell>
        </row>
        <row r="162">
          <cell r="A162" t="str">
            <v>24 X 75</v>
          </cell>
          <cell r="B162">
            <v>2.42</v>
          </cell>
        </row>
        <row r="163">
          <cell r="A163" t="str">
            <v>24 X 83</v>
          </cell>
          <cell r="B163">
            <v>2.5</v>
          </cell>
        </row>
        <row r="164">
          <cell r="A164" t="str">
            <v>24 X 100</v>
          </cell>
          <cell r="B164">
            <v>2.58</v>
          </cell>
        </row>
        <row r="165">
          <cell r="A165" t="str">
            <v>24 X 115</v>
          </cell>
          <cell r="B165">
            <v>2.65</v>
          </cell>
        </row>
        <row r="166">
          <cell r="A166" t="str">
            <v>24 X 125</v>
          </cell>
          <cell r="B166">
            <v>2.73</v>
          </cell>
        </row>
        <row r="167">
          <cell r="A167" t="str">
            <v>26 X 25</v>
          </cell>
          <cell r="B167">
            <v>2.2599999999999998</v>
          </cell>
        </row>
        <row r="168">
          <cell r="A168" t="str">
            <v>26 X 38</v>
          </cell>
          <cell r="B168">
            <v>2.34</v>
          </cell>
        </row>
        <row r="169">
          <cell r="A169" t="str">
            <v>26 X 50</v>
          </cell>
          <cell r="B169">
            <v>2.42</v>
          </cell>
        </row>
        <row r="170">
          <cell r="A170" t="str">
            <v>26 X 63</v>
          </cell>
          <cell r="B170">
            <v>2.5</v>
          </cell>
        </row>
        <row r="171">
          <cell r="A171" t="str">
            <v>26 X 75</v>
          </cell>
          <cell r="B171">
            <v>2.58</v>
          </cell>
        </row>
        <row r="172">
          <cell r="A172" t="str">
            <v>26 X 83</v>
          </cell>
          <cell r="B172">
            <v>2.65</v>
          </cell>
        </row>
        <row r="173">
          <cell r="A173" t="str">
            <v>26 X 100</v>
          </cell>
          <cell r="B173">
            <v>2.73</v>
          </cell>
        </row>
        <row r="174">
          <cell r="A174" t="str">
            <v>26 X 115</v>
          </cell>
          <cell r="B174">
            <v>2.81</v>
          </cell>
        </row>
        <row r="175">
          <cell r="A175" t="str">
            <v>26 X 125</v>
          </cell>
          <cell r="B175">
            <v>2.89</v>
          </cell>
        </row>
        <row r="176">
          <cell r="A176" t="str">
            <v>28 X 25</v>
          </cell>
          <cell r="B176">
            <v>2.42</v>
          </cell>
        </row>
        <row r="177">
          <cell r="A177" t="str">
            <v>28 X 38</v>
          </cell>
          <cell r="B177">
            <v>2.5</v>
          </cell>
        </row>
        <row r="178">
          <cell r="A178" t="str">
            <v>28 X 50</v>
          </cell>
          <cell r="B178">
            <v>2.58</v>
          </cell>
        </row>
        <row r="179">
          <cell r="A179" t="str">
            <v>28 X 63</v>
          </cell>
          <cell r="B179">
            <v>2.66</v>
          </cell>
        </row>
        <row r="180">
          <cell r="A180" t="str">
            <v>28 X 75</v>
          </cell>
          <cell r="B180">
            <v>2.74</v>
          </cell>
        </row>
        <row r="181">
          <cell r="A181" t="str">
            <v>28 X 83</v>
          </cell>
          <cell r="B181">
            <v>2.81</v>
          </cell>
        </row>
        <row r="182">
          <cell r="A182" t="str">
            <v>28 X 100</v>
          </cell>
          <cell r="B182">
            <v>2.89</v>
          </cell>
        </row>
        <row r="183">
          <cell r="A183" t="str">
            <v>28 X 115</v>
          </cell>
          <cell r="B183">
            <v>2.97</v>
          </cell>
        </row>
        <row r="184">
          <cell r="A184" t="str">
            <v>28 X 125</v>
          </cell>
          <cell r="B184">
            <v>3.05</v>
          </cell>
        </row>
        <row r="185">
          <cell r="A185" t="str">
            <v>30 X 25</v>
          </cell>
          <cell r="B185">
            <v>2.58</v>
          </cell>
        </row>
        <row r="186">
          <cell r="A186" t="str">
            <v>30 X 38</v>
          </cell>
          <cell r="B186">
            <v>2.66</v>
          </cell>
        </row>
        <row r="187">
          <cell r="A187" t="str">
            <v>30 X 50</v>
          </cell>
          <cell r="B187">
            <v>2.74</v>
          </cell>
        </row>
        <row r="188">
          <cell r="A188" t="str">
            <v>30 X 63</v>
          </cell>
          <cell r="B188">
            <v>2.82</v>
          </cell>
        </row>
        <row r="189">
          <cell r="A189" t="str">
            <v>30 X 75</v>
          </cell>
          <cell r="B189">
            <v>2.9</v>
          </cell>
        </row>
        <row r="190">
          <cell r="A190" t="str">
            <v>30 X 83</v>
          </cell>
          <cell r="B190">
            <v>2.98</v>
          </cell>
        </row>
        <row r="191">
          <cell r="A191" t="str">
            <v>30 X 100</v>
          </cell>
          <cell r="B191">
            <v>3.05</v>
          </cell>
        </row>
        <row r="192">
          <cell r="A192" t="str">
            <v>30 X 115</v>
          </cell>
          <cell r="B192">
            <v>3.13</v>
          </cell>
        </row>
        <row r="193">
          <cell r="A193" t="str">
            <v>30 X 125</v>
          </cell>
          <cell r="B193">
            <v>3.21</v>
          </cell>
        </row>
        <row r="194">
          <cell r="A194" t="str">
            <v>32 X 25</v>
          </cell>
          <cell r="B194">
            <v>2.74</v>
          </cell>
        </row>
        <row r="195">
          <cell r="A195" t="str">
            <v>32 X 38</v>
          </cell>
          <cell r="B195">
            <v>2.82</v>
          </cell>
        </row>
        <row r="196">
          <cell r="A196" t="str">
            <v>32 X 50</v>
          </cell>
          <cell r="B196">
            <v>2.9</v>
          </cell>
        </row>
        <row r="197">
          <cell r="A197" t="str">
            <v>32 X 63</v>
          </cell>
          <cell r="B197">
            <v>2.98</v>
          </cell>
        </row>
        <row r="198">
          <cell r="A198" t="str">
            <v>32 X 75</v>
          </cell>
          <cell r="B198">
            <v>3.06</v>
          </cell>
        </row>
        <row r="199">
          <cell r="A199" t="str">
            <v>32 X 83</v>
          </cell>
          <cell r="B199">
            <v>3.14</v>
          </cell>
        </row>
        <row r="200">
          <cell r="A200" t="str">
            <v>32 X 100</v>
          </cell>
          <cell r="B200">
            <v>3.21</v>
          </cell>
        </row>
        <row r="201">
          <cell r="A201" t="str">
            <v>32 X 115</v>
          </cell>
          <cell r="B201">
            <v>3.29</v>
          </cell>
        </row>
        <row r="202">
          <cell r="A202" t="str">
            <v>32 X 125</v>
          </cell>
          <cell r="B202">
            <v>3.37</v>
          </cell>
        </row>
        <row r="203">
          <cell r="A203" t="str">
            <v>34 X 25</v>
          </cell>
          <cell r="B203">
            <v>2.9</v>
          </cell>
        </row>
        <row r="204">
          <cell r="A204" t="str">
            <v>34 X 38</v>
          </cell>
          <cell r="B204">
            <v>2.98</v>
          </cell>
        </row>
        <row r="205">
          <cell r="A205" t="str">
            <v>34 X 50</v>
          </cell>
          <cell r="B205">
            <v>3.06</v>
          </cell>
        </row>
        <row r="206">
          <cell r="A206" t="str">
            <v>34 X 63</v>
          </cell>
          <cell r="B206">
            <v>3.14</v>
          </cell>
        </row>
        <row r="207">
          <cell r="A207" t="str">
            <v>34 X 75</v>
          </cell>
          <cell r="B207">
            <v>3.22</v>
          </cell>
        </row>
        <row r="208">
          <cell r="A208" t="str">
            <v>34 X 83</v>
          </cell>
          <cell r="B208">
            <v>3.3</v>
          </cell>
        </row>
        <row r="209">
          <cell r="A209" t="str">
            <v>34 X 100</v>
          </cell>
          <cell r="B209">
            <v>3.37</v>
          </cell>
        </row>
        <row r="210">
          <cell r="A210" t="str">
            <v>34 X 115</v>
          </cell>
          <cell r="B210">
            <v>3.45</v>
          </cell>
        </row>
        <row r="211">
          <cell r="A211" t="str">
            <v>34 X 125</v>
          </cell>
          <cell r="B211">
            <v>3.53</v>
          </cell>
        </row>
        <row r="212">
          <cell r="A212" t="str">
            <v>36 X 25</v>
          </cell>
          <cell r="B212">
            <v>2.9</v>
          </cell>
        </row>
        <row r="213">
          <cell r="A213" t="str">
            <v>36 X 38</v>
          </cell>
          <cell r="B213">
            <v>2.98</v>
          </cell>
        </row>
        <row r="214">
          <cell r="A214" t="str">
            <v>36 X 50</v>
          </cell>
          <cell r="B214">
            <v>3.06</v>
          </cell>
        </row>
        <row r="215">
          <cell r="A215" t="str">
            <v>36 X 63</v>
          </cell>
          <cell r="B215">
            <v>3.14</v>
          </cell>
        </row>
        <row r="216">
          <cell r="A216" t="str">
            <v>36 X 75</v>
          </cell>
          <cell r="B216">
            <v>3.22</v>
          </cell>
        </row>
        <row r="217">
          <cell r="A217" t="str">
            <v>36 X 83</v>
          </cell>
          <cell r="B217">
            <v>3.3</v>
          </cell>
        </row>
        <row r="218">
          <cell r="A218" t="str">
            <v>36 X 100</v>
          </cell>
          <cell r="B218">
            <v>3.37</v>
          </cell>
        </row>
        <row r="219">
          <cell r="A219" t="str">
            <v>36 X 115</v>
          </cell>
          <cell r="B219">
            <v>3.45</v>
          </cell>
        </row>
        <row r="220">
          <cell r="A220" t="str">
            <v>36 X 125</v>
          </cell>
          <cell r="B220">
            <v>3.53</v>
          </cell>
        </row>
        <row r="221">
          <cell r="A221" t="str">
            <v>38 X 25</v>
          </cell>
          <cell r="B221">
            <v>3.22</v>
          </cell>
        </row>
        <row r="222">
          <cell r="A222" t="str">
            <v>38 X 38</v>
          </cell>
          <cell r="B222">
            <v>3.3</v>
          </cell>
        </row>
        <row r="223">
          <cell r="A223" t="str">
            <v>38 X 50</v>
          </cell>
          <cell r="B223">
            <v>3.38</v>
          </cell>
        </row>
        <row r="224">
          <cell r="A224" t="str">
            <v>38 X 63</v>
          </cell>
          <cell r="B224">
            <v>3.46</v>
          </cell>
        </row>
        <row r="225">
          <cell r="A225" t="str">
            <v>38 X 75</v>
          </cell>
          <cell r="B225">
            <v>3.53</v>
          </cell>
        </row>
        <row r="226">
          <cell r="A226" t="str">
            <v>38 X 83</v>
          </cell>
          <cell r="B226">
            <v>3.61</v>
          </cell>
        </row>
        <row r="227">
          <cell r="A227" t="str">
            <v>38 X 100</v>
          </cell>
          <cell r="B227">
            <v>3.69</v>
          </cell>
        </row>
        <row r="228">
          <cell r="A228" t="str">
            <v>38 X 115</v>
          </cell>
          <cell r="B228">
            <v>3.77</v>
          </cell>
        </row>
        <row r="229">
          <cell r="A229" t="str">
            <v>38 X 125</v>
          </cell>
          <cell r="B229">
            <v>3.85</v>
          </cell>
        </row>
        <row r="230">
          <cell r="A230" t="str">
            <v>40 X 25</v>
          </cell>
          <cell r="B230">
            <v>3.38</v>
          </cell>
        </row>
        <row r="231">
          <cell r="A231" t="str">
            <v>40 X 38</v>
          </cell>
          <cell r="B231">
            <v>3.46</v>
          </cell>
        </row>
        <row r="232">
          <cell r="A232" t="str">
            <v>40 X 50</v>
          </cell>
          <cell r="B232">
            <v>3.54</v>
          </cell>
        </row>
        <row r="233">
          <cell r="A233" t="str">
            <v>40 X 63</v>
          </cell>
          <cell r="B233">
            <v>3.62</v>
          </cell>
        </row>
        <row r="234">
          <cell r="A234" t="str">
            <v>40 X 75</v>
          </cell>
          <cell r="B234">
            <v>3.69</v>
          </cell>
        </row>
        <row r="235">
          <cell r="A235" t="str">
            <v>40 X 83</v>
          </cell>
          <cell r="B235">
            <v>3.77</v>
          </cell>
        </row>
        <row r="236">
          <cell r="A236" t="str">
            <v>40 X 100</v>
          </cell>
          <cell r="B236">
            <v>3.85</v>
          </cell>
        </row>
        <row r="237">
          <cell r="A237" t="str">
            <v>40 X 115</v>
          </cell>
          <cell r="B237">
            <v>3.93</v>
          </cell>
        </row>
        <row r="238">
          <cell r="A238" t="str">
            <v>40 X 125</v>
          </cell>
          <cell r="B238">
            <v>4.01</v>
          </cell>
        </row>
        <row r="239">
          <cell r="A239" t="str">
            <v>42 X 25</v>
          </cell>
          <cell r="B239">
            <v>3.54</v>
          </cell>
        </row>
        <row r="240">
          <cell r="A240" t="str">
            <v>42 X 38</v>
          </cell>
          <cell r="B240">
            <v>3.62</v>
          </cell>
        </row>
        <row r="241">
          <cell r="A241" t="str">
            <v>42 X 50</v>
          </cell>
          <cell r="B241">
            <v>3.7</v>
          </cell>
        </row>
        <row r="242">
          <cell r="A242" t="str">
            <v>42 X 63</v>
          </cell>
          <cell r="B242">
            <v>3.78</v>
          </cell>
        </row>
        <row r="243">
          <cell r="A243" t="str">
            <v>42 X 75</v>
          </cell>
          <cell r="B243">
            <v>3.85</v>
          </cell>
        </row>
        <row r="244">
          <cell r="A244" t="str">
            <v>42 X 83</v>
          </cell>
          <cell r="B244">
            <v>3.93</v>
          </cell>
        </row>
        <row r="245">
          <cell r="A245" t="str">
            <v>42 X 100</v>
          </cell>
          <cell r="B245">
            <v>4.01</v>
          </cell>
        </row>
        <row r="246">
          <cell r="A246" t="str">
            <v>42 X 115</v>
          </cell>
          <cell r="B246">
            <v>4.09</v>
          </cell>
        </row>
        <row r="247">
          <cell r="A247" t="str">
            <v>42 X 125</v>
          </cell>
          <cell r="B247">
            <v>4.17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T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V"/>
      <sheetName val="Planejado"/>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TE"/>
      <sheetName val="DADOS"/>
      <sheetName val="DHT"/>
      <sheetName val="DHT (2)"/>
      <sheetName val="DHT_CIVIL"/>
      <sheetName val="TRANSP."/>
      <sheetName val="RATEIO-RMAHD"/>
      <sheetName val="RES.G"/>
      <sheetName val="RES.G (2)"/>
      <sheetName val="RES.1"/>
      <sheetName val="MODELO VALORES"/>
      <sheetName val="ADN_HE"/>
    </sheetNames>
    <sheetDataSet>
      <sheetData sheetId="0">
        <row r="107">
          <cell r="B107" t="str">
            <v>VAN(AP.&amp;RET.)</v>
          </cell>
        </row>
        <row r="108">
          <cell r="B108" t="str">
            <v>VAN(RET.)</v>
          </cell>
        </row>
        <row r="109">
          <cell r="B109" t="str">
            <v>TAXI(AP.&amp;RET.)</v>
          </cell>
        </row>
        <row r="110">
          <cell r="B110" t="str">
            <v>TAXI(RET.)</v>
          </cell>
        </row>
        <row r="111">
          <cell r="B111" t="str">
            <v>N/A</v>
          </cell>
        </row>
        <row r="112">
          <cell r="B112"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ÇOS"/>
      <sheetName val="FONTE"/>
      <sheetName val="EQUIPE"/>
      <sheetName val="CUBO"/>
      <sheetName val="DADOS"/>
      <sheetName val="EQUIPES"/>
      <sheetName val="MOV.AND."/>
      <sheetName val="MAPA"/>
      <sheetName val="SCM"/>
    </sheetNames>
    <sheetDataSet>
      <sheetData sheetId="0" refreshError="1"/>
      <sheetData sheetId="1">
        <row r="87">
          <cell r="B87" t="str">
            <v>IESE</v>
          </cell>
        </row>
        <row r="88">
          <cell r="B88" t="str">
            <v>SAO II</v>
          </cell>
        </row>
        <row r="89">
          <cell r="B89" t="str">
            <v>UA I</v>
          </cell>
        </row>
        <row r="90">
          <cell r="B90" t="str">
            <v>UA II</v>
          </cell>
        </row>
        <row r="91">
          <cell r="B91" t="str">
            <v>UO I</v>
          </cell>
        </row>
        <row r="92">
          <cell r="B92" t="str">
            <v>UO II</v>
          </cell>
        </row>
        <row r="93">
          <cell r="B93" t="str">
            <v>...</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TE"/>
      <sheetName val="OMsRECEBIDAS"/>
      <sheetName val=" OMsAPROVADAS"/>
      <sheetName val="DADOS_PROG"/>
      <sheetName val="PROG PT"/>
      <sheetName val="OM REC"/>
      <sheetName val="PROG ATZDA"/>
      <sheetName val="DADOS_RDO"/>
      <sheetName val="CONF.HH"/>
      <sheetName val="FAT.SEMANAL"/>
      <sheetName val="RDO_NOVO"/>
      <sheetName val="APRV OMs"/>
      <sheetName val="CORREÇÃO"/>
      <sheetName val="HH"/>
      <sheetName val="FAT.ATIV."/>
      <sheetName val="HISTOGRAMA"/>
      <sheetName val="EXT.HH"/>
      <sheetName val="PLAN.BASE"/>
      <sheetName val="CONF BM"/>
    </sheetNames>
    <sheetDataSet>
      <sheetData sheetId="0">
        <row r="5">
          <cell r="B5" t="str">
            <v>Montador Andaime</v>
          </cell>
        </row>
        <row r="6">
          <cell r="B6" t="str">
            <v>Pintor Industrial</v>
          </cell>
        </row>
        <row r="7">
          <cell r="B7" t="str">
            <v>Pintor Letrista</v>
          </cell>
        </row>
        <row r="8">
          <cell r="B8" t="str">
            <v>Isolador</v>
          </cell>
        </row>
        <row r="9">
          <cell r="B9" t="str">
            <v>Funileiro</v>
          </cell>
        </row>
        <row r="10">
          <cell r="B10" t="str">
            <v>Pedreiro</v>
          </cell>
        </row>
        <row r="11">
          <cell r="B11" t="str">
            <v>Carpinteiro</v>
          </cell>
        </row>
        <row r="12">
          <cell r="B12" t="str">
            <v>Supervisor de Qualidade</v>
          </cell>
        </row>
        <row r="13">
          <cell r="B13" t="str">
            <v>Inspetor de Qualidade</v>
          </cell>
        </row>
        <row r="14">
          <cell r="B14" t="str">
            <v>Encarregado</v>
          </cell>
        </row>
        <row r="15">
          <cell r="B15" t="str">
            <v>Técnico de Planejamento</v>
          </cell>
        </row>
        <row r="16">
          <cell r="B16" t="str">
            <v>Técnico de Segurança</v>
          </cell>
        </row>
        <row r="17">
          <cell r="B17" t="str">
            <v>Montador Andaime - H.E.</v>
          </cell>
        </row>
        <row r="18">
          <cell r="B18" t="str">
            <v>Pintor Industrial - H.E.</v>
          </cell>
        </row>
        <row r="19">
          <cell r="B19" t="str">
            <v>Pintor Letrista - H.E.</v>
          </cell>
        </row>
        <row r="20">
          <cell r="B20" t="str">
            <v>Isolador - H.E.</v>
          </cell>
        </row>
        <row r="21">
          <cell r="B21" t="str">
            <v>Funileiro - H.E.</v>
          </cell>
        </row>
        <row r="22">
          <cell r="B22" t="str">
            <v>Pedreiro - H.E.</v>
          </cell>
        </row>
        <row r="23">
          <cell r="B23" t="str">
            <v>Carpinteiro - H.E.</v>
          </cell>
        </row>
        <row r="24">
          <cell r="B24" t="str">
            <v>Supervisor - H.E.</v>
          </cell>
        </row>
        <row r="25">
          <cell r="B25" t="str">
            <v>Encarregado - H.E.</v>
          </cell>
        </row>
        <row r="26">
          <cell r="B26" t="str">
            <v>Técnico de Planejamento - H.E.</v>
          </cell>
        </row>
        <row r="27">
          <cell r="B27" t="str">
            <v>Técnico de Segurança - H.E.</v>
          </cell>
        </row>
        <row r="28">
          <cell r="B28" t="str">
            <v>Montador Andaime - A. N.</v>
          </cell>
        </row>
        <row r="29">
          <cell r="B29" t="str">
            <v>Pintor Industrial - A. N.</v>
          </cell>
        </row>
        <row r="30">
          <cell r="B30" t="str">
            <v>Pintor Letrista - A. N.</v>
          </cell>
        </row>
        <row r="31">
          <cell r="B31" t="str">
            <v>Isolador - A. N.</v>
          </cell>
        </row>
        <row r="32">
          <cell r="B32" t="str">
            <v>Funileiro - A. N.</v>
          </cell>
        </row>
        <row r="33">
          <cell r="B33" t="str">
            <v>Pedreiro - A. N.</v>
          </cell>
        </row>
        <row r="34">
          <cell r="B34" t="str">
            <v>Carpinteiro - A. N.</v>
          </cell>
        </row>
        <row r="35">
          <cell r="B35" t="str">
            <v>Supervisor de Qualidade - A. N.</v>
          </cell>
        </row>
        <row r="36">
          <cell r="B36" t="str">
            <v>Encarregado - A. N.</v>
          </cell>
        </row>
        <row r="37">
          <cell r="B37" t="str">
            <v>Técnico de Planejamento - A. N.</v>
          </cell>
        </row>
        <row r="38">
          <cell r="B38" t="str">
            <v>Técnico de Segurança - A. N.</v>
          </cell>
        </row>
        <row r="40">
          <cell r="B40" t="str">
            <v>Despesas</v>
          </cell>
        </row>
        <row r="41">
          <cell r="B41" t="str">
            <v>Ajudante</v>
          </cell>
        </row>
        <row r="42">
          <cell r="B42" t="str">
            <v>Ajudante - H.E.</v>
          </cell>
        </row>
        <row r="43">
          <cell r="B43" t="str">
            <v>MOBILIZAÇÃO - 8 DIAS</v>
          </cell>
        </row>
        <row r="44">
          <cell r="B44" t="str">
            <v>FUNÇÃO</v>
          </cell>
        </row>
        <row r="46">
          <cell r="B46" t="str">
            <v>EQUIPE_ANDAIME</v>
          </cell>
        </row>
        <row r="47">
          <cell r="B47" t="str">
            <v>EQUIPE_CIVIL</v>
          </cell>
        </row>
        <row r="48">
          <cell r="B48" t="str">
            <v>EQUIPE_ISOLAMENTO</v>
          </cell>
        </row>
        <row r="49">
          <cell r="B49" t="str">
            <v>EQUIPE_PINTURA</v>
          </cell>
        </row>
        <row r="50">
          <cell r="B50" t="str">
            <v>TOTAL</v>
          </cell>
        </row>
      </sheetData>
      <sheetData sheetId="1" refreshError="1"/>
      <sheetData sheetId="2" refreshError="1"/>
      <sheetData sheetId="3">
        <row r="8">
          <cell r="E8">
            <v>973338223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PID"/>
      <sheetName val="CD-315C"/>
      <sheetName val="CD-402"/>
      <sheetName val="CE-202"/>
      <sheetName val="CE-300"/>
      <sheetName val="CE-351"/>
      <sheetName val="CE-402"/>
      <sheetName val="CD-217 "/>
      <sheetName val="CD-265"/>
      <sheetName val="CEV-404 "/>
      <sheetName val="CEV-401"/>
      <sheetName val="CD-303 "/>
      <sheetName val="CVL-401A"/>
    </sheetNames>
    <sheetDataSet>
      <sheetData sheetId="0" refreshError="1">
        <row r="4">
          <cell r="A4">
            <v>0</v>
          </cell>
          <cell r="B4">
            <v>0</v>
          </cell>
        </row>
        <row r="5">
          <cell r="A5" t="str">
            <v>1/2 X 25</v>
          </cell>
          <cell r="B5">
            <v>0.26</v>
          </cell>
        </row>
        <row r="6">
          <cell r="A6" t="str">
            <v>1/2 X 38</v>
          </cell>
          <cell r="B6">
            <v>0.33</v>
          </cell>
        </row>
        <row r="7">
          <cell r="A7" t="str">
            <v>1/2 X 50</v>
          </cell>
          <cell r="B7">
            <v>0.41</v>
          </cell>
        </row>
        <row r="8">
          <cell r="A8" t="str">
            <v>1/2 X 63</v>
          </cell>
          <cell r="B8">
            <v>0.49</v>
          </cell>
        </row>
        <row r="9">
          <cell r="A9" t="str">
            <v>1/2 X 75</v>
          </cell>
          <cell r="B9">
            <v>0.56999999999999995</v>
          </cell>
        </row>
        <row r="10">
          <cell r="A10" t="str">
            <v>1/2 X 83</v>
          </cell>
          <cell r="B10">
            <v>0.65</v>
          </cell>
        </row>
        <row r="11">
          <cell r="A11" t="str">
            <v>1/2 X 100</v>
          </cell>
          <cell r="B11">
            <v>0.73</v>
          </cell>
        </row>
        <row r="12">
          <cell r="A12" t="str">
            <v>1/2 X 115</v>
          </cell>
          <cell r="B12">
            <v>0.81</v>
          </cell>
        </row>
        <row r="13">
          <cell r="A13" t="str">
            <v>1/2 X 125</v>
          </cell>
          <cell r="B13">
            <v>0.88</v>
          </cell>
        </row>
        <row r="14">
          <cell r="A14" t="str">
            <v>3/4 X 25</v>
          </cell>
          <cell r="B14">
            <v>0.27</v>
          </cell>
        </row>
        <row r="15">
          <cell r="A15" t="str">
            <v>3/4 X 38</v>
          </cell>
          <cell r="B15">
            <v>0.35</v>
          </cell>
        </row>
        <row r="16">
          <cell r="A16" t="str">
            <v>3/4 X 50</v>
          </cell>
          <cell r="B16">
            <v>0.43</v>
          </cell>
        </row>
        <row r="17">
          <cell r="A17" t="str">
            <v>3/4 X 63</v>
          </cell>
          <cell r="B17">
            <v>0.51</v>
          </cell>
        </row>
        <row r="18">
          <cell r="A18" t="str">
            <v>3/4 X 75</v>
          </cell>
          <cell r="B18">
            <v>0.59</v>
          </cell>
        </row>
        <row r="19">
          <cell r="A19" t="str">
            <v>3/4 X 83</v>
          </cell>
          <cell r="B19">
            <v>0.66</v>
          </cell>
        </row>
        <row r="20">
          <cell r="A20" t="str">
            <v>3/4 X 100</v>
          </cell>
          <cell r="B20">
            <v>0.74</v>
          </cell>
        </row>
        <row r="21">
          <cell r="A21" t="str">
            <v>3/4 X 115</v>
          </cell>
          <cell r="B21">
            <v>0.82</v>
          </cell>
        </row>
        <row r="22">
          <cell r="A22" t="str">
            <v>3/4 X 125</v>
          </cell>
          <cell r="B22">
            <v>0.9</v>
          </cell>
        </row>
        <row r="23">
          <cell r="A23" t="str">
            <v>1 X 25</v>
          </cell>
          <cell r="B23">
            <v>0.28999999999999998</v>
          </cell>
        </row>
        <row r="24">
          <cell r="A24" t="str">
            <v>1 X 38</v>
          </cell>
          <cell r="B24">
            <v>0.37</v>
          </cell>
        </row>
        <row r="25">
          <cell r="A25" t="str">
            <v>1 X 50</v>
          </cell>
          <cell r="B25">
            <v>0.45</v>
          </cell>
        </row>
        <row r="26">
          <cell r="A26" t="str">
            <v>1 X 63</v>
          </cell>
          <cell r="B26">
            <v>0.53</v>
          </cell>
        </row>
        <row r="27">
          <cell r="A27" t="str">
            <v>1 X 75</v>
          </cell>
          <cell r="B27">
            <v>0.61</v>
          </cell>
        </row>
        <row r="28">
          <cell r="A28" t="str">
            <v>1 X 83</v>
          </cell>
          <cell r="B28">
            <v>0.69</v>
          </cell>
        </row>
        <row r="29">
          <cell r="A29" t="str">
            <v>1 X 100</v>
          </cell>
          <cell r="B29">
            <v>0.76</v>
          </cell>
        </row>
        <row r="30">
          <cell r="A30" t="str">
            <v>1 X 115</v>
          </cell>
          <cell r="B30">
            <v>0.84</v>
          </cell>
        </row>
        <row r="31">
          <cell r="A31" t="str">
            <v>1 X 125</v>
          </cell>
          <cell r="B31">
            <v>0.92</v>
          </cell>
        </row>
        <row r="32">
          <cell r="A32" t="str">
            <v>1 1/2 X 25</v>
          </cell>
          <cell r="B32">
            <v>0.34</v>
          </cell>
        </row>
        <row r="33">
          <cell r="A33" t="str">
            <v>1 1/2 X 38</v>
          </cell>
          <cell r="B33">
            <v>0.42</v>
          </cell>
        </row>
        <row r="34">
          <cell r="A34" t="str">
            <v>1 1/2 X 50</v>
          </cell>
          <cell r="B34">
            <v>0.5</v>
          </cell>
        </row>
        <row r="35">
          <cell r="A35" t="str">
            <v>1 1/2 X 63</v>
          </cell>
          <cell r="B35">
            <v>0.57999999999999996</v>
          </cell>
        </row>
        <row r="36">
          <cell r="A36" t="str">
            <v>1 1/2 X 75</v>
          </cell>
          <cell r="B36">
            <v>0.65</v>
          </cell>
        </row>
        <row r="37">
          <cell r="A37" t="str">
            <v>1 1/2 X 83</v>
          </cell>
          <cell r="B37">
            <v>0.73</v>
          </cell>
        </row>
        <row r="38">
          <cell r="A38" t="str">
            <v>1 1/2 X 100</v>
          </cell>
          <cell r="B38">
            <v>0.81</v>
          </cell>
        </row>
        <row r="39">
          <cell r="A39" t="str">
            <v>1 1/2 X 115</v>
          </cell>
          <cell r="B39">
            <v>0.89</v>
          </cell>
        </row>
        <row r="40">
          <cell r="A40" t="str">
            <v>1 1/2X 125</v>
          </cell>
          <cell r="B40">
            <v>0.97</v>
          </cell>
        </row>
        <row r="41">
          <cell r="A41" t="str">
            <v>2 X 25</v>
          </cell>
          <cell r="B41">
            <v>0.38</v>
          </cell>
        </row>
        <row r="42">
          <cell r="A42" t="str">
            <v>2 X 38</v>
          </cell>
          <cell r="B42">
            <v>0.46</v>
          </cell>
        </row>
        <row r="43">
          <cell r="A43" t="str">
            <v>2 X 50</v>
          </cell>
          <cell r="B43">
            <v>0.54</v>
          </cell>
        </row>
        <row r="44">
          <cell r="A44" t="str">
            <v>2 X 63</v>
          </cell>
          <cell r="B44">
            <v>0.61</v>
          </cell>
        </row>
        <row r="45">
          <cell r="A45" t="str">
            <v>2 X 75</v>
          </cell>
          <cell r="B45">
            <v>0.69</v>
          </cell>
        </row>
        <row r="46">
          <cell r="A46" t="str">
            <v>2 X 83</v>
          </cell>
          <cell r="B46">
            <v>0.77</v>
          </cell>
        </row>
        <row r="47">
          <cell r="A47" t="str">
            <v>2 X 100</v>
          </cell>
          <cell r="B47">
            <v>0.85</v>
          </cell>
        </row>
        <row r="48">
          <cell r="A48" t="str">
            <v>2 X 115</v>
          </cell>
          <cell r="B48">
            <v>0.93</v>
          </cell>
        </row>
        <row r="49">
          <cell r="A49" t="str">
            <v>2X 125</v>
          </cell>
          <cell r="B49">
            <v>1.01</v>
          </cell>
        </row>
        <row r="50">
          <cell r="A50" t="str">
            <v>2 1/2 X 25</v>
          </cell>
          <cell r="B50">
            <v>0.42</v>
          </cell>
        </row>
        <row r="51">
          <cell r="A51" t="str">
            <v>2 1/2 X 38</v>
          </cell>
          <cell r="B51">
            <v>0.5</v>
          </cell>
        </row>
        <row r="52">
          <cell r="A52" t="str">
            <v>2 1/2 X 50</v>
          </cell>
          <cell r="B52">
            <v>0.56999999999999995</v>
          </cell>
        </row>
        <row r="53">
          <cell r="A53" t="str">
            <v>2 1/2 X 63</v>
          </cell>
          <cell r="B53">
            <v>0.65</v>
          </cell>
        </row>
        <row r="54">
          <cell r="A54" t="str">
            <v>2 1/2 X 75</v>
          </cell>
          <cell r="B54">
            <v>0.73</v>
          </cell>
        </row>
        <row r="55">
          <cell r="A55" t="str">
            <v>2 1/2 X 83</v>
          </cell>
          <cell r="B55">
            <v>0.81</v>
          </cell>
        </row>
        <row r="56">
          <cell r="A56" t="str">
            <v>2 1/2X 100</v>
          </cell>
          <cell r="B56">
            <v>0.89</v>
          </cell>
        </row>
        <row r="57">
          <cell r="A57" t="str">
            <v>2 1/2 X 115</v>
          </cell>
          <cell r="B57">
            <v>0.97</v>
          </cell>
        </row>
        <row r="58">
          <cell r="A58" t="str">
            <v>2 1/2 X 125</v>
          </cell>
          <cell r="B58">
            <v>1.05</v>
          </cell>
        </row>
        <row r="59">
          <cell r="A59" t="str">
            <v>3 X 25</v>
          </cell>
          <cell r="B59">
            <v>0.47</v>
          </cell>
        </row>
        <row r="60">
          <cell r="A60" t="str">
            <v>3 X 38</v>
          </cell>
          <cell r="B60">
            <v>0.55000000000000004</v>
          </cell>
        </row>
        <row r="61">
          <cell r="A61" t="str">
            <v>3 X 50</v>
          </cell>
          <cell r="B61">
            <v>0.62</v>
          </cell>
        </row>
        <row r="62">
          <cell r="A62" t="str">
            <v>3 X 63</v>
          </cell>
          <cell r="B62">
            <v>0.7</v>
          </cell>
        </row>
        <row r="63">
          <cell r="A63" t="str">
            <v>3 X 75</v>
          </cell>
          <cell r="B63">
            <v>0.78</v>
          </cell>
        </row>
        <row r="64">
          <cell r="A64" t="str">
            <v>3 X 83</v>
          </cell>
          <cell r="B64">
            <v>0.86</v>
          </cell>
        </row>
        <row r="65">
          <cell r="A65" t="str">
            <v>3 X 100</v>
          </cell>
          <cell r="B65">
            <v>0.94</v>
          </cell>
        </row>
        <row r="66">
          <cell r="A66" t="str">
            <v>3 X 115</v>
          </cell>
          <cell r="B66">
            <v>1.02</v>
          </cell>
        </row>
        <row r="67">
          <cell r="A67" t="str">
            <v>3 X 125</v>
          </cell>
          <cell r="B67">
            <v>1.1000000000000001</v>
          </cell>
        </row>
        <row r="68">
          <cell r="A68" t="str">
            <v>4 X 25</v>
          </cell>
          <cell r="B68">
            <v>0.55000000000000004</v>
          </cell>
        </row>
        <row r="69">
          <cell r="A69" t="str">
            <v>4 X 38</v>
          </cell>
          <cell r="B69">
            <v>0.63</v>
          </cell>
        </row>
        <row r="70">
          <cell r="A70" t="str">
            <v>4 X 50</v>
          </cell>
          <cell r="B70">
            <v>0.71</v>
          </cell>
        </row>
        <row r="71">
          <cell r="A71" t="str">
            <v>4 X 63</v>
          </cell>
          <cell r="B71">
            <v>0.79</v>
          </cell>
        </row>
        <row r="72">
          <cell r="A72" t="str">
            <v>4 X 75</v>
          </cell>
          <cell r="B72">
            <v>0.87</v>
          </cell>
        </row>
        <row r="73">
          <cell r="A73" t="str">
            <v>4 X 83</v>
          </cell>
          <cell r="B73">
            <v>0.95</v>
          </cell>
        </row>
        <row r="74">
          <cell r="A74" t="str">
            <v>4 X 100</v>
          </cell>
          <cell r="B74">
            <v>1.03</v>
          </cell>
        </row>
        <row r="75">
          <cell r="A75" t="str">
            <v>4 X 115</v>
          </cell>
          <cell r="B75">
            <v>1.1000000000000001</v>
          </cell>
        </row>
        <row r="76">
          <cell r="A76" t="str">
            <v>4 X 125</v>
          </cell>
          <cell r="B76">
            <v>1.18</v>
          </cell>
        </row>
        <row r="77">
          <cell r="A77" t="str">
            <v>6 X 25</v>
          </cell>
          <cell r="B77">
            <v>0.55000000000000004</v>
          </cell>
        </row>
        <row r="78">
          <cell r="A78" t="str">
            <v>6 X 38</v>
          </cell>
          <cell r="B78">
            <v>0.72</v>
          </cell>
        </row>
        <row r="79">
          <cell r="A79" t="str">
            <v>6 X 50</v>
          </cell>
          <cell r="B79">
            <v>0.8</v>
          </cell>
        </row>
        <row r="80">
          <cell r="A80" t="str">
            <v>6 X 63</v>
          </cell>
          <cell r="B80">
            <v>0.87</v>
          </cell>
        </row>
        <row r="81">
          <cell r="A81" t="str">
            <v>6 X 75</v>
          </cell>
          <cell r="B81">
            <v>0.95</v>
          </cell>
        </row>
        <row r="82">
          <cell r="A82" t="str">
            <v>6 X 83</v>
          </cell>
          <cell r="B82">
            <v>1.03</v>
          </cell>
        </row>
        <row r="83">
          <cell r="A83" t="str">
            <v>6 X 100</v>
          </cell>
          <cell r="B83">
            <v>1.1100000000000001</v>
          </cell>
        </row>
        <row r="84">
          <cell r="A84" t="str">
            <v>6 X 115</v>
          </cell>
          <cell r="B84">
            <v>1.19</v>
          </cell>
        </row>
        <row r="85">
          <cell r="A85" t="str">
            <v>6 X 125</v>
          </cell>
          <cell r="B85">
            <v>1.27</v>
          </cell>
        </row>
        <row r="86">
          <cell r="A86" t="str">
            <v>8 X 25</v>
          </cell>
          <cell r="B86">
            <v>0.88</v>
          </cell>
        </row>
        <row r="87">
          <cell r="A87" t="str">
            <v>8 X 38</v>
          </cell>
          <cell r="B87">
            <v>0.96</v>
          </cell>
        </row>
        <row r="88">
          <cell r="A88" t="str">
            <v>8 X 50</v>
          </cell>
          <cell r="B88">
            <v>1.03</v>
          </cell>
        </row>
        <row r="89">
          <cell r="A89" t="str">
            <v>8 X 63</v>
          </cell>
          <cell r="B89">
            <v>1.1100000000000001</v>
          </cell>
        </row>
        <row r="90">
          <cell r="A90" t="str">
            <v>8 X 75</v>
          </cell>
          <cell r="B90">
            <v>1.19</v>
          </cell>
        </row>
        <row r="91">
          <cell r="A91" t="str">
            <v>8 X 83</v>
          </cell>
          <cell r="B91">
            <v>1.27</v>
          </cell>
        </row>
        <row r="92">
          <cell r="A92" t="str">
            <v>8 X 100</v>
          </cell>
          <cell r="B92">
            <v>1.35</v>
          </cell>
        </row>
        <row r="93">
          <cell r="A93" t="str">
            <v>8 X 115</v>
          </cell>
          <cell r="B93">
            <v>1.43</v>
          </cell>
        </row>
        <row r="94">
          <cell r="A94" t="str">
            <v>8 X 125</v>
          </cell>
          <cell r="B94">
            <v>1.51</v>
          </cell>
        </row>
        <row r="95">
          <cell r="A95" t="str">
            <v>10 X 25</v>
          </cell>
          <cell r="B95">
            <v>1.05</v>
          </cell>
        </row>
        <row r="96">
          <cell r="A96" t="str">
            <v>10 X 38</v>
          </cell>
          <cell r="B96">
            <v>1.1299999999999999</v>
          </cell>
        </row>
        <row r="97">
          <cell r="A97" t="str">
            <v>10 X 50</v>
          </cell>
          <cell r="B97">
            <v>1.2</v>
          </cell>
        </row>
        <row r="98">
          <cell r="A98" t="str">
            <v>10 X 63</v>
          </cell>
          <cell r="B98">
            <v>1.28</v>
          </cell>
        </row>
        <row r="99">
          <cell r="A99" t="str">
            <v>10 X 75</v>
          </cell>
          <cell r="B99">
            <v>1.36</v>
          </cell>
        </row>
        <row r="100">
          <cell r="A100" t="str">
            <v>10 X 83</v>
          </cell>
          <cell r="B100">
            <v>1.44</v>
          </cell>
        </row>
        <row r="101">
          <cell r="A101" t="str">
            <v>10 X 100</v>
          </cell>
          <cell r="B101">
            <v>1.52</v>
          </cell>
        </row>
        <row r="102">
          <cell r="A102" t="str">
            <v>10 X 115</v>
          </cell>
          <cell r="B102">
            <v>1.6</v>
          </cell>
        </row>
        <row r="103">
          <cell r="A103" t="str">
            <v>10 X 125</v>
          </cell>
          <cell r="B103">
            <v>1.67</v>
          </cell>
        </row>
        <row r="104">
          <cell r="A104" t="str">
            <v>12 X 25</v>
          </cell>
          <cell r="B104">
            <v>1.21</v>
          </cell>
        </row>
        <row r="105">
          <cell r="A105" t="str">
            <v>12 X 38</v>
          </cell>
          <cell r="B105">
            <v>1.28</v>
          </cell>
        </row>
        <row r="106">
          <cell r="A106" t="str">
            <v>12 X 50</v>
          </cell>
          <cell r="B106">
            <v>1.36</v>
          </cell>
        </row>
        <row r="107">
          <cell r="A107" t="str">
            <v>12 X 63</v>
          </cell>
          <cell r="B107">
            <v>1.44</v>
          </cell>
        </row>
        <row r="108">
          <cell r="A108" t="str">
            <v>12 X 75</v>
          </cell>
          <cell r="B108">
            <v>1.52</v>
          </cell>
        </row>
        <row r="109">
          <cell r="A109" t="str">
            <v>12 X 83</v>
          </cell>
          <cell r="B109">
            <v>1.6</v>
          </cell>
        </row>
        <row r="110">
          <cell r="A110" t="str">
            <v>12 X 100</v>
          </cell>
          <cell r="B110">
            <v>1.68</v>
          </cell>
        </row>
        <row r="111">
          <cell r="A111" t="str">
            <v>12 X 115</v>
          </cell>
          <cell r="B111">
            <v>1.76</v>
          </cell>
        </row>
        <row r="112">
          <cell r="A112" t="str">
            <v>12 X 125</v>
          </cell>
          <cell r="B112">
            <v>1.83</v>
          </cell>
        </row>
        <row r="113">
          <cell r="A113" t="str">
            <v>14 X 25</v>
          </cell>
          <cell r="B113">
            <v>1.31</v>
          </cell>
        </row>
        <row r="114">
          <cell r="A114" t="str">
            <v>14 X 38</v>
          </cell>
          <cell r="B114">
            <v>1.38</v>
          </cell>
        </row>
        <row r="115">
          <cell r="A115" t="str">
            <v>14 X 50</v>
          </cell>
          <cell r="B115">
            <v>1.46</v>
          </cell>
        </row>
        <row r="116">
          <cell r="A116" t="str">
            <v>14 X 63</v>
          </cell>
          <cell r="B116">
            <v>1.54</v>
          </cell>
        </row>
        <row r="117">
          <cell r="A117" t="str">
            <v>14 X 75</v>
          </cell>
          <cell r="B117">
            <v>1.62</v>
          </cell>
        </row>
        <row r="118">
          <cell r="A118" t="str">
            <v>14 X 83</v>
          </cell>
          <cell r="B118">
            <v>1.7</v>
          </cell>
        </row>
        <row r="119">
          <cell r="A119" t="str">
            <v>14 X 100</v>
          </cell>
          <cell r="B119">
            <v>1.78</v>
          </cell>
        </row>
        <row r="120">
          <cell r="A120" t="str">
            <v>14 X 115</v>
          </cell>
          <cell r="B120">
            <v>1.86</v>
          </cell>
        </row>
        <row r="121">
          <cell r="A121" t="str">
            <v>14 X 125</v>
          </cell>
          <cell r="B121">
            <v>1.93</v>
          </cell>
        </row>
        <row r="122">
          <cell r="A122" t="str">
            <v>16 X 25</v>
          </cell>
          <cell r="B122">
            <v>1.47</v>
          </cell>
        </row>
        <row r="123">
          <cell r="A123" t="str">
            <v>16 X 38</v>
          </cell>
          <cell r="B123">
            <v>1.54</v>
          </cell>
        </row>
        <row r="124">
          <cell r="A124" t="str">
            <v>16 X 50</v>
          </cell>
          <cell r="B124">
            <v>1.62</v>
          </cell>
        </row>
        <row r="125">
          <cell r="A125" t="str">
            <v>16 X 63</v>
          </cell>
          <cell r="B125">
            <v>1.7</v>
          </cell>
        </row>
        <row r="126">
          <cell r="A126" t="str">
            <v>16 X 75</v>
          </cell>
          <cell r="B126">
            <v>1.78</v>
          </cell>
        </row>
        <row r="127">
          <cell r="A127" t="str">
            <v>16 X 83</v>
          </cell>
          <cell r="B127">
            <v>1.86</v>
          </cell>
        </row>
        <row r="128">
          <cell r="A128" t="str">
            <v>16 X 100</v>
          </cell>
          <cell r="B128">
            <v>1.94</v>
          </cell>
        </row>
        <row r="129">
          <cell r="A129" t="str">
            <v>16 X 115</v>
          </cell>
          <cell r="B129">
            <v>2.02</v>
          </cell>
        </row>
        <row r="130">
          <cell r="A130" t="str">
            <v>16 X 125</v>
          </cell>
          <cell r="B130">
            <v>2.09</v>
          </cell>
        </row>
        <row r="131">
          <cell r="A131" t="str">
            <v>18 X 25</v>
          </cell>
          <cell r="B131">
            <v>1.62</v>
          </cell>
        </row>
        <row r="132">
          <cell r="A132" t="str">
            <v>18 X 38</v>
          </cell>
          <cell r="B132">
            <v>1.7</v>
          </cell>
        </row>
        <row r="133">
          <cell r="A133" t="str">
            <v>18 X 50</v>
          </cell>
          <cell r="B133">
            <v>1.78</v>
          </cell>
        </row>
        <row r="134">
          <cell r="A134" t="str">
            <v>18 X 63</v>
          </cell>
          <cell r="B134">
            <v>1.8</v>
          </cell>
        </row>
        <row r="135">
          <cell r="A135" t="str">
            <v>18 X 75</v>
          </cell>
          <cell r="B135">
            <v>1.94</v>
          </cell>
        </row>
        <row r="136">
          <cell r="A136" t="str">
            <v>18 X 83</v>
          </cell>
          <cell r="B136">
            <v>2.02</v>
          </cell>
        </row>
        <row r="137">
          <cell r="A137" t="str">
            <v>18 X 100</v>
          </cell>
          <cell r="B137">
            <v>2.1</v>
          </cell>
        </row>
        <row r="138">
          <cell r="A138" t="str">
            <v>18 X 115</v>
          </cell>
          <cell r="B138">
            <v>2.17</v>
          </cell>
        </row>
        <row r="139">
          <cell r="A139" t="str">
            <v>18 X 125</v>
          </cell>
          <cell r="B139">
            <v>2.25</v>
          </cell>
        </row>
        <row r="140">
          <cell r="A140" t="str">
            <v>20 X 25</v>
          </cell>
          <cell r="B140">
            <v>1.78</v>
          </cell>
        </row>
        <row r="141">
          <cell r="A141" t="str">
            <v>20 X 38</v>
          </cell>
          <cell r="B141">
            <v>1.86</v>
          </cell>
        </row>
        <row r="142">
          <cell r="A142" t="str">
            <v>20 X 50</v>
          </cell>
          <cell r="B142">
            <v>1.94</v>
          </cell>
        </row>
        <row r="143">
          <cell r="A143" t="str">
            <v>20 X 63</v>
          </cell>
          <cell r="B143">
            <v>2.02</v>
          </cell>
        </row>
        <row r="144">
          <cell r="A144" t="str">
            <v>20 X 75</v>
          </cell>
          <cell r="B144">
            <v>2.1</v>
          </cell>
        </row>
        <row r="145">
          <cell r="A145" t="str">
            <v>20 X 83</v>
          </cell>
          <cell r="B145">
            <v>2.1800000000000002</v>
          </cell>
        </row>
        <row r="146">
          <cell r="A146" t="str">
            <v>20 X 100</v>
          </cell>
          <cell r="B146">
            <v>2.2599999999999998</v>
          </cell>
        </row>
        <row r="147">
          <cell r="A147" t="str">
            <v>20 X 115</v>
          </cell>
          <cell r="B147">
            <v>2.33</v>
          </cell>
        </row>
        <row r="148">
          <cell r="A148" t="str">
            <v>20 X 125</v>
          </cell>
          <cell r="B148">
            <v>2.41</v>
          </cell>
        </row>
        <row r="149">
          <cell r="A149" t="str">
            <v>22 X 25</v>
          </cell>
          <cell r="B149">
            <v>1.94</v>
          </cell>
        </row>
        <row r="150">
          <cell r="A150" t="str">
            <v>22 X 38</v>
          </cell>
          <cell r="B150">
            <v>2.02</v>
          </cell>
        </row>
        <row r="151">
          <cell r="A151" t="str">
            <v>22 X 50</v>
          </cell>
          <cell r="B151">
            <v>2.1</v>
          </cell>
        </row>
        <row r="152">
          <cell r="A152" t="str">
            <v>22 X 63</v>
          </cell>
          <cell r="B152">
            <v>2.1800000000000002</v>
          </cell>
        </row>
        <row r="153">
          <cell r="A153" t="str">
            <v>22 X 75</v>
          </cell>
          <cell r="B153">
            <v>2.2599999999999998</v>
          </cell>
        </row>
        <row r="154">
          <cell r="A154" t="str">
            <v>22 X 83</v>
          </cell>
          <cell r="B154">
            <v>2.34</v>
          </cell>
        </row>
        <row r="155">
          <cell r="A155" t="str">
            <v>22 X 100</v>
          </cell>
          <cell r="B155">
            <v>2.42</v>
          </cell>
        </row>
        <row r="156">
          <cell r="A156" t="str">
            <v>22 X 115</v>
          </cell>
          <cell r="B156">
            <v>2.4900000000000002</v>
          </cell>
        </row>
        <row r="157">
          <cell r="A157" t="str">
            <v>22 X 125</v>
          </cell>
          <cell r="B157">
            <v>2.57</v>
          </cell>
        </row>
        <row r="158">
          <cell r="A158" t="str">
            <v>24 X 25</v>
          </cell>
          <cell r="B158">
            <v>2.1</v>
          </cell>
        </row>
        <row r="159">
          <cell r="A159" t="str">
            <v>24 X 38</v>
          </cell>
          <cell r="B159">
            <v>2.1800000000000002</v>
          </cell>
        </row>
        <row r="160">
          <cell r="A160" t="str">
            <v>24 X 50</v>
          </cell>
          <cell r="B160">
            <v>2.2599999999999998</v>
          </cell>
        </row>
        <row r="161">
          <cell r="A161" t="str">
            <v>24 X 63</v>
          </cell>
          <cell r="B161">
            <v>2.34</v>
          </cell>
        </row>
        <row r="162">
          <cell r="A162" t="str">
            <v>24 X 75</v>
          </cell>
          <cell r="B162">
            <v>2.42</v>
          </cell>
        </row>
        <row r="163">
          <cell r="A163" t="str">
            <v>24 X 83</v>
          </cell>
          <cell r="B163">
            <v>2.5</v>
          </cell>
        </row>
        <row r="164">
          <cell r="A164" t="str">
            <v>24 X 100</v>
          </cell>
          <cell r="B164">
            <v>2.58</v>
          </cell>
        </row>
        <row r="165">
          <cell r="A165" t="str">
            <v>24 X 115</v>
          </cell>
          <cell r="B165">
            <v>2.65</v>
          </cell>
        </row>
        <row r="166">
          <cell r="A166" t="str">
            <v>24 X 125</v>
          </cell>
          <cell r="B166">
            <v>2.73</v>
          </cell>
        </row>
        <row r="167">
          <cell r="A167" t="str">
            <v>26 X 25</v>
          </cell>
          <cell r="B167">
            <v>2.2599999999999998</v>
          </cell>
        </row>
        <row r="168">
          <cell r="A168" t="str">
            <v>26 X 38</v>
          </cell>
          <cell r="B168">
            <v>2.34</v>
          </cell>
        </row>
        <row r="169">
          <cell r="A169" t="str">
            <v>26 X 50</v>
          </cell>
          <cell r="B169">
            <v>2.42</v>
          </cell>
        </row>
        <row r="170">
          <cell r="A170" t="str">
            <v>26 X 63</v>
          </cell>
          <cell r="B170">
            <v>2.5</v>
          </cell>
        </row>
        <row r="171">
          <cell r="A171" t="str">
            <v>26 X 75</v>
          </cell>
          <cell r="B171">
            <v>2.58</v>
          </cell>
        </row>
        <row r="172">
          <cell r="A172" t="str">
            <v>26 X 83</v>
          </cell>
          <cell r="B172">
            <v>2.65</v>
          </cell>
        </row>
        <row r="173">
          <cell r="A173" t="str">
            <v>26 X 100</v>
          </cell>
          <cell r="B173">
            <v>2.73</v>
          </cell>
        </row>
        <row r="174">
          <cell r="A174" t="str">
            <v>26 X 115</v>
          </cell>
          <cell r="B174">
            <v>2.81</v>
          </cell>
        </row>
        <row r="175">
          <cell r="A175" t="str">
            <v>26 X 125</v>
          </cell>
          <cell r="B175">
            <v>2.89</v>
          </cell>
        </row>
        <row r="176">
          <cell r="A176" t="str">
            <v>28 X 25</v>
          </cell>
          <cell r="B176">
            <v>2.42</v>
          </cell>
        </row>
        <row r="177">
          <cell r="A177" t="str">
            <v>28 X 38</v>
          </cell>
          <cell r="B177">
            <v>2.5</v>
          </cell>
        </row>
        <row r="178">
          <cell r="A178" t="str">
            <v>28 X 50</v>
          </cell>
          <cell r="B178">
            <v>2.58</v>
          </cell>
        </row>
        <row r="179">
          <cell r="A179" t="str">
            <v>28 X 63</v>
          </cell>
          <cell r="B179">
            <v>2.66</v>
          </cell>
        </row>
        <row r="180">
          <cell r="A180" t="str">
            <v>28 X 75</v>
          </cell>
          <cell r="B180">
            <v>2.74</v>
          </cell>
        </row>
        <row r="181">
          <cell r="A181" t="str">
            <v>28 X 83</v>
          </cell>
          <cell r="B181">
            <v>2.81</v>
          </cell>
        </row>
        <row r="182">
          <cell r="A182" t="str">
            <v>28 X 100</v>
          </cell>
          <cell r="B182">
            <v>2.89</v>
          </cell>
        </row>
        <row r="183">
          <cell r="A183" t="str">
            <v>28 X 115</v>
          </cell>
          <cell r="B183">
            <v>2.97</v>
          </cell>
        </row>
        <row r="184">
          <cell r="A184" t="str">
            <v>28 X 125</v>
          </cell>
          <cell r="B184">
            <v>3.05</v>
          </cell>
        </row>
        <row r="185">
          <cell r="A185" t="str">
            <v>30 X 25</v>
          </cell>
          <cell r="B185">
            <v>2.58</v>
          </cell>
        </row>
        <row r="186">
          <cell r="A186" t="str">
            <v>30 X 38</v>
          </cell>
          <cell r="B186">
            <v>2.66</v>
          </cell>
        </row>
        <row r="187">
          <cell r="A187" t="str">
            <v>30 X 50</v>
          </cell>
          <cell r="B187">
            <v>2.74</v>
          </cell>
        </row>
        <row r="188">
          <cell r="A188" t="str">
            <v>30 X 63</v>
          </cell>
          <cell r="B188">
            <v>2.82</v>
          </cell>
        </row>
        <row r="189">
          <cell r="A189" t="str">
            <v>30 X 75</v>
          </cell>
          <cell r="B189">
            <v>2.9</v>
          </cell>
        </row>
        <row r="190">
          <cell r="A190" t="str">
            <v>30 X 83</v>
          </cell>
          <cell r="B190">
            <v>2.98</v>
          </cell>
        </row>
        <row r="191">
          <cell r="A191" t="str">
            <v>30 X 100</v>
          </cell>
          <cell r="B191">
            <v>3.05</v>
          </cell>
        </row>
        <row r="192">
          <cell r="A192" t="str">
            <v>30 X 115</v>
          </cell>
          <cell r="B192">
            <v>3.13</v>
          </cell>
        </row>
        <row r="193">
          <cell r="A193" t="str">
            <v>30 X 125</v>
          </cell>
          <cell r="B193">
            <v>3.21</v>
          </cell>
        </row>
        <row r="194">
          <cell r="A194" t="str">
            <v>32 X 25</v>
          </cell>
          <cell r="B194">
            <v>2.74</v>
          </cell>
        </row>
        <row r="195">
          <cell r="A195" t="str">
            <v>32 X 38</v>
          </cell>
          <cell r="B195">
            <v>2.82</v>
          </cell>
        </row>
        <row r="196">
          <cell r="A196" t="str">
            <v>32 X 50</v>
          </cell>
          <cell r="B196">
            <v>2.9</v>
          </cell>
        </row>
        <row r="197">
          <cell r="A197" t="str">
            <v>32 X 63</v>
          </cell>
          <cell r="B197">
            <v>2.98</v>
          </cell>
        </row>
        <row r="198">
          <cell r="A198" t="str">
            <v>32 X 75</v>
          </cell>
          <cell r="B198">
            <v>3.06</v>
          </cell>
        </row>
        <row r="199">
          <cell r="A199" t="str">
            <v>32 X 83</v>
          </cell>
          <cell r="B199">
            <v>3.14</v>
          </cell>
        </row>
        <row r="200">
          <cell r="A200" t="str">
            <v>32 X 100</v>
          </cell>
          <cell r="B200">
            <v>3.21</v>
          </cell>
        </row>
        <row r="201">
          <cell r="A201" t="str">
            <v>32 X 115</v>
          </cell>
          <cell r="B201">
            <v>3.29</v>
          </cell>
        </row>
        <row r="202">
          <cell r="A202" t="str">
            <v>32 X 125</v>
          </cell>
          <cell r="B202">
            <v>3.37</v>
          </cell>
        </row>
        <row r="203">
          <cell r="A203" t="str">
            <v>34 X 25</v>
          </cell>
          <cell r="B203">
            <v>2.9</v>
          </cell>
        </row>
        <row r="204">
          <cell r="A204" t="str">
            <v>34 X 38</v>
          </cell>
          <cell r="B204">
            <v>2.98</v>
          </cell>
        </row>
        <row r="205">
          <cell r="A205" t="str">
            <v>34 X 50</v>
          </cell>
          <cell r="B205">
            <v>3.06</v>
          </cell>
        </row>
        <row r="206">
          <cell r="A206" t="str">
            <v>34 X 63</v>
          </cell>
          <cell r="B206">
            <v>3.14</v>
          </cell>
        </row>
        <row r="207">
          <cell r="A207" t="str">
            <v>34 X 75</v>
          </cell>
          <cell r="B207">
            <v>3.22</v>
          </cell>
        </row>
        <row r="208">
          <cell r="A208" t="str">
            <v>34 X 83</v>
          </cell>
          <cell r="B208">
            <v>3.3</v>
          </cell>
        </row>
        <row r="209">
          <cell r="A209" t="str">
            <v>34 X 100</v>
          </cell>
          <cell r="B209">
            <v>3.37</v>
          </cell>
        </row>
        <row r="210">
          <cell r="A210" t="str">
            <v>34 X 115</v>
          </cell>
          <cell r="B210">
            <v>3.45</v>
          </cell>
        </row>
        <row r="211">
          <cell r="A211" t="str">
            <v>34 X 125</v>
          </cell>
          <cell r="B211">
            <v>3.53</v>
          </cell>
        </row>
        <row r="212">
          <cell r="A212" t="str">
            <v>36 X 25</v>
          </cell>
          <cell r="B212">
            <v>2.9</v>
          </cell>
        </row>
        <row r="213">
          <cell r="A213" t="str">
            <v>36 X 38</v>
          </cell>
          <cell r="B213">
            <v>2.98</v>
          </cell>
        </row>
        <row r="214">
          <cell r="A214" t="str">
            <v>36 X 50</v>
          </cell>
          <cell r="B214">
            <v>3.06</v>
          </cell>
        </row>
        <row r="215">
          <cell r="A215" t="str">
            <v>36 X 63</v>
          </cell>
          <cell r="B215">
            <v>3.14</v>
          </cell>
        </row>
        <row r="216">
          <cell r="A216" t="str">
            <v>36 X 75</v>
          </cell>
          <cell r="B216">
            <v>3.22</v>
          </cell>
        </row>
        <row r="217">
          <cell r="A217" t="str">
            <v>36 X 83</v>
          </cell>
          <cell r="B217">
            <v>3.3</v>
          </cell>
        </row>
        <row r="218">
          <cell r="A218" t="str">
            <v>36 X 100</v>
          </cell>
          <cell r="B218">
            <v>3.37</v>
          </cell>
        </row>
        <row r="219">
          <cell r="A219" t="str">
            <v>36 X 115</v>
          </cell>
          <cell r="B219">
            <v>3.45</v>
          </cell>
        </row>
        <row r="220">
          <cell r="A220" t="str">
            <v>36 X 125</v>
          </cell>
          <cell r="B220">
            <v>3.53</v>
          </cell>
        </row>
        <row r="221">
          <cell r="A221" t="str">
            <v>38 X 25</v>
          </cell>
          <cell r="B221">
            <v>3.22</v>
          </cell>
        </row>
        <row r="222">
          <cell r="A222" t="str">
            <v>38 X 38</v>
          </cell>
          <cell r="B222">
            <v>3.3</v>
          </cell>
        </row>
        <row r="223">
          <cell r="A223" t="str">
            <v>38 X 50</v>
          </cell>
          <cell r="B223">
            <v>3.38</v>
          </cell>
        </row>
        <row r="224">
          <cell r="A224" t="str">
            <v>38 X 63</v>
          </cell>
          <cell r="B224">
            <v>3.46</v>
          </cell>
        </row>
        <row r="225">
          <cell r="A225" t="str">
            <v>38 X 75</v>
          </cell>
          <cell r="B225">
            <v>3.53</v>
          </cell>
        </row>
        <row r="226">
          <cell r="A226" t="str">
            <v>38 X 83</v>
          </cell>
          <cell r="B226">
            <v>3.61</v>
          </cell>
        </row>
        <row r="227">
          <cell r="A227" t="str">
            <v>38 X 100</v>
          </cell>
          <cell r="B227">
            <v>3.69</v>
          </cell>
        </row>
        <row r="228">
          <cell r="A228" t="str">
            <v>38 X 115</v>
          </cell>
          <cell r="B228">
            <v>3.77</v>
          </cell>
        </row>
        <row r="229">
          <cell r="A229" t="str">
            <v>38 X 125</v>
          </cell>
          <cell r="B229">
            <v>3.85</v>
          </cell>
        </row>
        <row r="230">
          <cell r="A230" t="str">
            <v>40 X 25</v>
          </cell>
          <cell r="B230">
            <v>3.38</v>
          </cell>
        </row>
        <row r="231">
          <cell r="A231" t="str">
            <v>40 X 38</v>
          </cell>
          <cell r="B231">
            <v>3.46</v>
          </cell>
        </row>
        <row r="232">
          <cell r="A232" t="str">
            <v>40 X 50</v>
          </cell>
          <cell r="B232">
            <v>3.54</v>
          </cell>
        </row>
        <row r="233">
          <cell r="A233" t="str">
            <v>40 X 63</v>
          </cell>
          <cell r="B233">
            <v>3.62</v>
          </cell>
        </row>
        <row r="234">
          <cell r="A234" t="str">
            <v>40 X 75</v>
          </cell>
          <cell r="B234">
            <v>3.69</v>
          </cell>
        </row>
        <row r="235">
          <cell r="A235" t="str">
            <v>40 X 83</v>
          </cell>
          <cell r="B235">
            <v>3.77</v>
          </cell>
        </row>
        <row r="236">
          <cell r="A236" t="str">
            <v>40 X 100</v>
          </cell>
          <cell r="B236">
            <v>3.85</v>
          </cell>
        </row>
        <row r="237">
          <cell r="A237" t="str">
            <v>40 X 115</v>
          </cell>
          <cell r="B237">
            <v>3.93</v>
          </cell>
        </row>
        <row r="238">
          <cell r="A238" t="str">
            <v>40 X 125</v>
          </cell>
          <cell r="B238">
            <v>4.01</v>
          </cell>
        </row>
        <row r="239">
          <cell r="A239" t="str">
            <v>42 X 25</v>
          </cell>
          <cell r="B239">
            <v>3.54</v>
          </cell>
        </row>
        <row r="240">
          <cell r="A240" t="str">
            <v>42 X 38</v>
          </cell>
          <cell r="B240">
            <v>3.62</v>
          </cell>
        </row>
        <row r="241">
          <cell r="A241" t="str">
            <v>42 X 50</v>
          </cell>
          <cell r="B241">
            <v>3.7</v>
          </cell>
        </row>
        <row r="242">
          <cell r="A242" t="str">
            <v>42 X 63</v>
          </cell>
          <cell r="B242">
            <v>3.78</v>
          </cell>
        </row>
        <row r="243">
          <cell r="A243" t="str">
            <v>42 X 75</v>
          </cell>
          <cell r="B243">
            <v>3.85</v>
          </cell>
        </row>
        <row r="244">
          <cell r="A244" t="str">
            <v>42 X 83</v>
          </cell>
          <cell r="B244">
            <v>3.93</v>
          </cell>
        </row>
        <row r="245">
          <cell r="A245" t="str">
            <v>42 X 100</v>
          </cell>
          <cell r="B245">
            <v>4.01</v>
          </cell>
        </row>
        <row r="246">
          <cell r="A246" t="str">
            <v>42 X 115</v>
          </cell>
          <cell r="B246">
            <v>4.09</v>
          </cell>
        </row>
        <row r="247">
          <cell r="A247" t="str">
            <v>42 X 125</v>
          </cell>
          <cell r="B247">
            <v>4.17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PORTE"/>
      <sheetName val="FONTE"/>
      <sheetName val="RESUMO_CAPA oficial"/>
      <sheetName val="FOLHA DE ROSTO"/>
      <sheetName val="ASM."/>
      <sheetName val="ASM"/>
      <sheetName val="CSV. AS"/>
      <sheetName val="BMM"/>
      <sheetName val="CSV.BM"/>
      <sheetName val="MC"/>
      <sheetName val="TIMELINE"/>
      <sheetName val="EQUIP"/>
      <sheetName val="TUB"/>
      <sheetName val="TABELAS"/>
      <sheetName val="VALORES"/>
      <sheetName val="PU EQPT"/>
      <sheetName val="PREÇOS"/>
      <sheetName val="INFO"/>
      <sheetName val="HH"/>
      <sheetName val="DHT"/>
      <sheetName val="FOLHA HH"/>
      <sheetName val="Pedido"/>
      <sheetName val="RECOMPOSIÇÃO"/>
      <sheetName val="REMOÇÃO"/>
    </sheetNames>
    <sheetDataSet>
      <sheetData sheetId="0" refreshError="1"/>
      <sheetData sheetId="1">
        <row r="4">
          <cell r="B4" t="str">
            <v>JAIRO</v>
          </cell>
          <cell r="D4" t="str">
            <v>A-710 - FIREPRO</v>
          </cell>
        </row>
        <row r="5">
          <cell r="B5" t="str">
            <v>PEDRO LÚCIO</v>
          </cell>
          <cell r="D5" t="str">
            <v>A-328</v>
          </cell>
        </row>
        <row r="6">
          <cell r="B6" t="str">
            <v>CLEBER</v>
          </cell>
          <cell r="D6" t="str">
            <v>CHARUTO 15</v>
          </cell>
        </row>
        <row r="7">
          <cell r="D7" t="str">
            <v>CHARUTO 14</v>
          </cell>
        </row>
        <row r="8">
          <cell r="D8" t="str">
            <v>CALDEIRA 40 - ISO.</v>
          </cell>
        </row>
        <row r="25">
          <cell r="B25" t="str">
            <v>VICENTE</v>
          </cell>
          <cell r="C25" t="str">
            <v>PVC</v>
          </cell>
        </row>
        <row r="26">
          <cell r="B26" t="str">
            <v>LUCIANO</v>
          </cell>
          <cell r="C26" t="str">
            <v>CLORO SODA</v>
          </cell>
        </row>
        <row r="33">
          <cell r="B33" t="str">
            <v>...</v>
          </cell>
        </row>
        <row r="46">
          <cell r="B46" t="str">
            <v>Container ADM - Mês</v>
          </cell>
        </row>
        <row r="47">
          <cell r="B47" t="str">
            <v>Container Almox - Mês</v>
          </cell>
        </row>
        <row r="48">
          <cell r="B48" t="str">
            <v>Toldo 4x4 - Mês</v>
          </cell>
        </row>
        <row r="51">
          <cell r="B51" t="str">
            <v>...</v>
          </cell>
        </row>
        <row r="69">
          <cell r="D69" t="str">
            <v>...</v>
          </cell>
        </row>
        <row r="624">
          <cell r="B624" t="str">
            <v>DATA</v>
          </cell>
        </row>
        <row r="625">
          <cell r="B625">
            <v>44064</v>
          </cell>
        </row>
        <row r="626">
          <cell r="B626">
            <v>44065</v>
          </cell>
        </row>
        <row r="627">
          <cell r="B627">
            <v>44066</v>
          </cell>
        </row>
        <row r="628">
          <cell r="B628">
            <v>44067</v>
          </cell>
        </row>
        <row r="629">
          <cell r="B629">
            <v>44068</v>
          </cell>
        </row>
        <row r="630">
          <cell r="B630">
            <v>44069</v>
          </cell>
        </row>
        <row r="631">
          <cell r="B631">
            <v>44070</v>
          </cell>
        </row>
        <row r="632">
          <cell r="B632">
            <v>44071</v>
          </cell>
        </row>
        <row r="633">
          <cell r="B633">
            <v>44072</v>
          </cell>
        </row>
        <row r="634">
          <cell r="B634">
            <v>44073</v>
          </cell>
        </row>
        <row r="635">
          <cell r="B635">
            <v>44074</v>
          </cell>
        </row>
        <row r="636">
          <cell r="B636">
            <v>44075</v>
          </cell>
        </row>
        <row r="637">
          <cell r="B637">
            <v>44076</v>
          </cell>
        </row>
        <row r="638">
          <cell r="B638">
            <v>44077</v>
          </cell>
        </row>
      </sheetData>
      <sheetData sheetId="2" refreshError="1"/>
      <sheetData sheetId="3" refreshError="1"/>
      <sheetData sheetId="4"/>
      <sheetData sheetId="5"/>
      <sheetData sheetId="6" refreshError="1"/>
      <sheetData sheetId="7">
        <row r="19">
          <cell r="B19" t="str">
            <v>10/1010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C6">
            <v>0</v>
          </cell>
        </row>
      </sheetData>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ÇOS"/>
      <sheetName val="FONTE"/>
      <sheetName val="DADOS"/>
      <sheetName val="EQUIPES"/>
      <sheetName val="PRODUTIVIDADE"/>
      <sheetName val="MOV.AND."/>
      <sheetName val="MAPA_BRK"/>
      <sheetName val="MAPA_ENC"/>
      <sheetName val="Res.BM_HH"/>
      <sheetName val="Anx.BM_HH"/>
      <sheetName val="Rateio"/>
      <sheetName val="Res.BM_MM"/>
      <sheetName val="Anx.BM_MM"/>
      <sheetName val="EQUIPES (2)"/>
      <sheetName val="PRODUTIVIDADE (2)"/>
    </sheetNames>
    <sheetDataSet>
      <sheetData sheetId="0"/>
      <sheetData sheetId="1">
        <row r="81">
          <cell r="B81" t="str">
            <v>ÁREA</v>
          </cell>
        </row>
        <row r="82">
          <cell r="B82" t="str">
            <v>IESE</v>
          </cell>
        </row>
        <row r="83">
          <cell r="B83" t="str">
            <v>SAO</v>
          </cell>
        </row>
        <row r="84">
          <cell r="B84" t="str">
            <v>UA I</v>
          </cell>
        </row>
        <row r="85">
          <cell r="B85" t="str">
            <v>UA II</v>
          </cell>
        </row>
        <row r="86">
          <cell r="B86" t="str">
            <v>UO I</v>
          </cell>
        </row>
        <row r="87">
          <cell r="B87" t="str">
            <v>UO II</v>
          </cell>
        </row>
        <row r="132">
          <cell r="B132" t="str">
            <v>TIPO DE ANDAIME</v>
          </cell>
        </row>
        <row r="133">
          <cell r="B133" t="str">
            <v>BALANÇINHO</v>
          </cell>
        </row>
        <row r="134">
          <cell r="B134" t="str">
            <v>BANCADA</v>
          </cell>
        </row>
        <row r="135">
          <cell r="B135" t="str">
            <v>CABANA</v>
          </cell>
        </row>
        <row r="136">
          <cell r="B136" t="str">
            <v>ESCADA DE ACESSO</v>
          </cell>
        </row>
        <row r="137">
          <cell r="B137" t="str">
            <v>ESCADA DE FUGA</v>
          </cell>
        </row>
        <row r="138">
          <cell r="B138" t="str">
            <v>ESCORAMENTO</v>
          </cell>
        </row>
        <row r="139">
          <cell r="B139" t="str">
            <v>GUARDA-CORPO</v>
          </cell>
        </row>
        <row r="140">
          <cell r="B140" t="str">
            <v>PASSARELA</v>
          </cell>
        </row>
        <row r="141">
          <cell r="B141" t="str">
            <v>PAU DE CARGA</v>
          </cell>
        </row>
        <row r="142">
          <cell r="B142" t="str">
            <v>TORRE</v>
          </cell>
        </row>
        <row r="143">
          <cell r="B143" t="str">
            <v>TORRE DE RODÍZIO</v>
          </cell>
        </row>
        <row r="144">
          <cell r="B144" t="str">
            <v>TORRE P/ ELEVADOR</v>
          </cell>
        </row>
        <row r="145">
          <cell r="B145" t="str">
            <v>ACESSO</v>
          </cell>
        </row>
        <row r="146">
          <cell r="B146" t="str">
            <v>CAVALETE</v>
          </cell>
        </row>
        <row r="147">
          <cell r="B147" t="str">
            <v>CERCADO</v>
          </cell>
        </row>
        <row r="148">
          <cell r="B148" t="str">
            <v>CORRIMÃO</v>
          </cell>
        </row>
        <row r="149">
          <cell r="B149" t="str">
            <v>ESCADA</v>
          </cell>
        </row>
        <row r="150">
          <cell r="B150" t="str">
            <v>LINHA DE VIDA</v>
          </cell>
        </row>
        <row r="151">
          <cell r="B151" t="str">
            <v>PLATAFORMA</v>
          </cell>
        </row>
        <row r="152">
          <cell r="B152" t="str">
            <v>RAMPA</v>
          </cell>
        </row>
        <row r="153">
          <cell r="B153" t="str">
            <v>SUPORTE</v>
          </cell>
        </row>
        <row r="154">
          <cell r="B154" t="str">
            <v>TRAVAMENTO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efreshError="1">
        <row r="4">
          <cell r="A4">
            <v>10</v>
          </cell>
          <cell r="B4" t="str">
            <v>Calhas e Painéis de Lã de Vidro/Lã de Ro</v>
          </cell>
        </row>
        <row r="5">
          <cell r="A5">
            <v>20</v>
          </cell>
          <cell r="B5" t="str">
            <v>Serviços de Poliuretano Injetado</v>
          </cell>
        </row>
        <row r="6">
          <cell r="A6">
            <v>30</v>
          </cell>
          <cell r="B6" t="str">
            <v>Serv. de Isolam. Térm. a Quente em Equip</v>
          </cell>
        </row>
        <row r="7">
          <cell r="A7">
            <v>40</v>
          </cell>
          <cell r="B7" t="str">
            <v>Serv. de Isolamento Térm.a Frio em Equip</v>
          </cell>
        </row>
        <row r="8">
          <cell r="A8">
            <v>50</v>
          </cell>
          <cell r="B8" t="str">
            <v>Serviços de Refratamento</v>
          </cell>
        </row>
        <row r="9">
          <cell r="A9">
            <v>60</v>
          </cell>
          <cell r="B9" t="str">
            <v>Serviços Executados por Administração</v>
          </cell>
        </row>
        <row r="10">
          <cell r="A10">
            <v>70</v>
          </cell>
          <cell r="B10" t="str">
            <v>Serv. Equipam. a Frio Com Polisocianurat</v>
          </cell>
        </row>
        <row r="11">
          <cell r="A11">
            <v>80</v>
          </cell>
          <cell r="B11" t="str">
            <v>Serv. Equip.a Quente com Revest. em Aço</v>
          </cell>
        </row>
        <row r="12">
          <cell r="A12">
            <v>90</v>
          </cell>
          <cell r="B12" t="str">
            <v>Calhas e Painéis de Lã Vidro/Lã Rocha 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TE"/>
      <sheetName val="DADOS"/>
      <sheetName val="DHT"/>
      <sheetName val="TRANSPORTE"/>
      <sheetName val="RESUMO"/>
      <sheetName val="BM_DHT"/>
      <sheetName val="BM_TRANSPORTE"/>
    </sheetNames>
    <sheetDataSet>
      <sheetData sheetId="0">
        <row r="73">
          <cell r="B73" t="str">
            <v>ANDRÉ MATOS</v>
          </cell>
        </row>
        <row r="129">
          <cell r="B129" t="str">
            <v>#DIG.</v>
          </cell>
        </row>
        <row r="130">
          <cell r="B130" t="str">
            <v>FLARE</v>
          </cell>
        </row>
        <row r="131">
          <cell r="B131" t="str">
            <v>PONTE ROLANTE</v>
          </cell>
        </row>
        <row r="132">
          <cell r="B132" t="str">
            <v>APOIO PINTURA</v>
          </cell>
        </row>
        <row r="133">
          <cell r="B133" t="str">
            <v>RECUPERAÇÃO DE ESTRUTURAS</v>
          </cell>
        </row>
        <row r="134">
          <cell r="B134" t="str">
            <v>LINHAS PROVISÓRIAS</v>
          </cell>
        </row>
        <row r="135">
          <cell r="B135" t="str">
            <v>APOIO OPERACIONAL</v>
          </cell>
        </row>
        <row r="136">
          <cell r="B136" t="str">
            <v>INSTALAÇÕES PROVISÓRIAS</v>
          </cell>
        </row>
        <row r="137">
          <cell r="B137" t="str">
            <v>INSTALAÇÃO DE TELAS</v>
          </cell>
        </row>
        <row r="138">
          <cell r="B138" t="str">
            <v>MI</v>
          </cell>
        </row>
        <row r="139">
          <cell r="B139" t="str">
            <v>ASE</v>
          </cell>
        </row>
        <row r="140">
          <cell r="B140" t="str">
            <v>BA-1103_HH</v>
          </cell>
        </row>
        <row r="141">
          <cell r="B141" t="str">
            <v>BA-1101</v>
          </cell>
        </row>
        <row r="142">
          <cell r="B142" t="str">
            <v>BA-1101_HH</v>
          </cell>
        </row>
        <row r="143">
          <cell r="B143" t="str">
            <v>CENTRAL CAMAÇARI</v>
          </cell>
        </row>
        <row r="144">
          <cell r="B144" t="str">
            <v>DA-2351 B</v>
          </cell>
        </row>
        <row r="145">
          <cell r="B145" t="str">
            <v>DA-4406</v>
          </cell>
        </row>
        <row r="146">
          <cell r="B146" t="str">
            <v>DA-5208</v>
          </cell>
        </row>
        <row r="147">
          <cell r="B147" t="str">
            <v>DA-5258</v>
          </cell>
        </row>
        <row r="148">
          <cell r="B148" t="str">
            <v>A-2300</v>
          </cell>
        </row>
        <row r="149">
          <cell r="B149" t="str">
            <v>DEP</v>
          </cell>
        </row>
        <row r="150">
          <cell r="B150" t="str">
            <v>DTG</v>
          </cell>
        </row>
        <row r="151">
          <cell r="B151" t="str">
            <v>DTG FORNOS</v>
          </cell>
        </row>
        <row r="152">
          <cell r="B152" t="str">
            <v>DTG REC´s 2017</v>
          </cell>
        </row>
        <row r="153">
          <cell r="B153" t="str">
            <v>DTG REC´s 2018</v>
          </cell>
        </row>
        <row r="154">
          <cell r="B154" t="str">
            <v>DTG TIB</v>
          </cell>
        </row>
        <row r="155">
          <cell r="B155" t="str">
            <v>DTG UA</v>
          </cell>
        </row>
        <row r="156">
          <cell r="B156" t="str">
            <v>DTG UA-III</v>
          </cell>
        </row>
        <row r="157">
          <cell r="B157" t="str">
            <v>DTG UO</v>
          </cell>
        </row>
        <row r="158">
          <cell r="B158" t="str">
            <v>DTP ( FIBRAS )</v>
          </cell>
        </row>
        <row r="159">
          <cell r="B159" t="str">
            <v>EA-4501 A</v>
          </cell>
        </row>
        <row r="160">
          <cell r="B160" t="str">
            <v>EF-1900 B</v>
          </cell>
        </row>
        <row r="161">
          <cell r="B161" t="str">
            <v>EF-1900 I</v>
          </cell>
        </row>
        <row r="162">
          <cell r="B162" t="str">
            <v>EF-1900A</v>
          </cell>
        </row>
        <row r="163">
          <cell r="B163" t="str">
            <v>EF-1900B</v>
          </cell>
        </row>
        <row r="164">
          <cell r="B164" t="str">
            <v>EQUIPE TELHADO</v>
          </cell>
        </row>
        <row r="165">
          <cell r="B165" t="str">
            <v>EXTRA</v>
          </cell>
        </row>
        <row r="166">
          <cell r="B166" t="str">
            <v>EQUIPE EXTRA UTE</v>
          </cell>
        </row>
        <row r="167">
          <cell r="B167" t="str">
            <v>UTE SUL</v>
          </cell>
        </row>
        <row r="168">
          <cell r="B168" t="str">
            <v>FB-952 A</v>
          </cell>
        </row>
        <row r="169">
          <cell r="B169" t="str">
            <v>FB-951 D</v>
          </cell>
        </row>
        <row r="170">
          <cell r="B170" t="str">
            <v>FB-952 A_MM</v>
          </cell>
        </row>
        <row r="171">
          <cell r="B171" t="str">
            <v>FB-952 B</v>
          </cell>
        </row>
        <row r="172">
          <cell r="B172" t="str">
            <v>FB-967</v>
          </cell>
        </row>
        <row r="173">
          <cell r="B173" t="str">
            <v>FB-966</v>
          </cell>
        </row>
        <row r="174">
          <cell r="B174" t="str">
            <v>FB-1002 X</v>
          </cell>
        </row>
        <row r="175">
          <cell r="B175" t="str">
            <v>FB-4061</v>
          </cell>
        </row>
        <row r="176">
          <cell r="B176" t="str">
            <v>FB-4061_HH</v>
          </cell>
        </row>
        <row r="177">
          <cell r="B177" t="str">
            <v>TEGAL</v>
          </cell>
        </row>
        <row r="178">
          <cell r="B178" t="str">
            <v>FORNOS</v>
          </cell>
        </row>
        <row r="179">
          <cell r="B179" t="str">
            <v>DTG FORNOS</v>
          </cell>
        </row>
        <row r="180">
          <cell r="B180" t="str">
            <v>GPA UA I</v>
          </cell>
        </row>
        <row r="181">
          <cell r="B181" t="str">
            <v>GPA UA II</v>
          </cell>
        </row>
        <row r="182">
          <cell r="B182" t="str">
            <v>GPA UO I</v>
          </cell>
        </row>
        <row r="183">
          <cell r="B183" t="str">
            <v>GPA UO II</v>
          </cell>
        </row>
        <row r="184">
          <cell r="B184" t="str">
            <v>GPA UTE</v>
          </cell>
        </row>
        <row r="185">
          <cell r="B185" t="str">
            <v>GV-5301 D</v>
          </cell>
        </row>
        <row r="186">
          <cell r="B186" t="str">
            <v>GV-5301 H_HH</v>
          </cell>
        </row>
        <row r="187">
          <cell r="B187" t="str">
            <v>GV-5301 D_HH</v>
          </cell>
        </row>
        <row r="188">
          <cell r="B188" t="str">
            <v>GV-5301 E</v>
          </cell>
        </row>
        <row r="189">
          <cell r="B189" t="str">
            <v>GV-5301 E_HH</v>
          </cell>
        </row>
        <row r="190">
          <cell r="B190" t="str">
            <v>GV-5301 H</v>
          </cell>
        </row>
        <row r="191">
          <cell r="B191" t="str">
            <v>INSP. CATÓDICA UO-I</v>
          </cell>
        </row>
        <row r="192">
          <cell r="B192" t="str">
            <v>INS-PARADA</v>
          </cell>
        </row>
        <row r="193">
          <cell r="B193" t="str">
            <v>INSPEÇÃO</v>
          </cell>
        </row>
        <row r="194">
          <cell r="B194" t="str">
            <v>INSPEÇÃO PRÉ-PARADA</v>
          </cell>
        </row>
        <row r="195">
          <cell r="B195" t="str">
            <v>ISOL. A-1000</v>
          </cell>
        </row>
        <row r="196">
          <cell r="B196" t="str">
            <v>LAB. UA-I</v>
          </cell>
        </row>
        <row r="197">
          <cell r="B197" t="str">
            <v>LINHA DE FACILIDADES</v>
          </cell>
        </row>
        <row r="198">
          <cell r="B198" t="str">
            <v>LINHA DE FW</v>
          </cell>
        </row>
        <row r="199">
          <cell r="B199" t="str">
            <v>LINHA DE V-15 EXTERNO</v>
          </cell>
        </row>
        <row r="200">
          <cell r="B200" t="str">
            <v>LINHA DE V-15 INTERNO</v>
          </cell>
        </row>
        <row r="201">
          <cell r="B201" t="str">
            <v>MB-5301G</v>
          </cell>
        </row>
        <row r="202">
          <cell r="B202" t="str">
            <v>NOTAS GM - EA-1142</v>
          </cell>
        </row>
        <row r="203">
          <cell r="B203" t="str">
            <v>NOTAS Z-3</v>
          </cell>
        </row>
        <row r="204">
          <cell r="B204" t="str">
            <v>PAR. UA-II 2018_HH</v>
          </cell>
        </row>
        <row r="205">
          <cell r="B205" t="str">
            <v>PARADA</v>
          </cell>
        </row>
        <row r="206">
          <cell r="B206" t="str">
            <v>PARADA (PJ)</v>
          </cell>
        </row>
        <row r="207">
          <cell r="B207" t="str">
            <v>PARADA UA-II 2018</v>
          </cell>
        </row>
        <row r="208">
          <cell r="B208" t="str">
            <v>PE-3</v>
          </cell>
        </row>
        <row r="209">
          <cell r="B209" t="str">
            <v>PIT STOP</v>
          </cell>
        </row>
        <row r="210">
          <cell r="B210" t="str">
            <v>PIT STOP A-350</v>
          </cell>
        </row>
        <row r="211">
          <cell r="B211" t="str">
            <v>PIT STOP A-5100</v>
          </cell>
        </row>
        <row r="212">
          <cell r="B212" t="str">
            <v>PGM-2019_UO-I</v>
          </cell>
        </row>
        <row r="213">
          <cell r="B213" t="str">
            <v>PGM-2019_UO-I_HH</v>
          </cell>
        </row>
        <row r="214">
          <cell r="B214" t="str">
            <v>PIT STOP A-5200</v>
          </cell>
        </row>
        <row r="215">
          <cell r="B215" t="str">
            <v>PIT STOP A-2500</v>
          </cell>
        </row>
        <row r="216">
          <cell r="B216" t="str">
            <v>BA-1111 (BARREIRAS)</v>
          </cell>
        </row>
        <row r="217">
          <cell r="B217" t="str">
            <v>A-2500</v>
          </cell>
        </row>
        <row r="218">
          <cell r="B218" t="str">
            <v>BA-1107</v>
          </cell>
        </row>
        <row r="219">
          <cell r="B219" t="str">
            <v>PJ - A-1000</v>
          </cell>
        </row>
        <row r="220">
          <cell r="B220" t="str">
            <v>PJ - EA-4417</v>
          </cell>
        </row>
        <row r="221">
          <cell r="B221" t="str">
            <v>PJ A-1900</v>
          </cell>
        </row>
        <row r="222">
          <cell r="B222" t="str">
            <v>PJ A-300</v>
          </cell>
        </row>
        <row r="223">
          <cell r="B223" t="str">
            <v>PJ-EA-1501 A/B</v>
          </cell>
        </row>
        <row r="224">
          <cell r="B224" t="str">
            <v>EA-1501</v>
          </cell>
        </row>
        <row r="225">
          <cell r="B225" t="str">
            <v>PJ-EA-4417 A/B</v>
          </cell>
        </row>
        <row r="226">
          <cell r="B226" t="str">
            <v>PQ B-01</v>
          </cell>
        </row>
        <row r="227">
          <cell r="B227" t="str">
            <v>PQ B-02</v>
          </cell>
        </row>
        <row r="228">
          <cell r="B228" t="str">
            <v>PRÉ-PARADA</v>
          </cell>
        </row>
        <row r="229">
          <cell r="B229" t="str">
            <v>PROJ. A-1000</v>
          </cell>
        </row>
        <row r="230">
          <cell r="B230" t="str">
            <v>PT-10</v>
          </cell>
        </row>
        <row r="231">
          <cell r="B231" t="str">
            <v>REC´s 2017 FW/UA</v>
          </cell>
        </row>
        <row r="232">
          <cell r="B232" t="str">
            <v>REC´s 2017 FW/UO</v>
          </cell>
        </row>
        <row r="233">
          <cell r="B233" t="str">
            <v>REC´s 2017 TIB</v>
          </cell>
        </row>
        <row r="234">
          <cell r="B234" t="str">
            <v>REC´s 2017 UA-I</v>
          </cell>
        </row>
        <row r="235">
          <cell r="B235" t="str">
            <v>REC´s 2017 UA-II</v>
          </cell>
        </row>
        <row r="236">
          <cell r="B236" t="str">
            <v>REC´s 2019 UO</v>
          </cell>
        </row>
        <row r="237">
          <cell r="B237" t="str">
            <v>REC´s 2019 UA</v>
          </cell>
        </row>
        <row r="238">
          <cell r="B238" t="str">
            <v>REC´s 2017 UO-I</v>
          </cell>
        </row>
        <row r="239">
          <cell r="B239" t="str">
            <v>REC´s 2017 UO-II</v>
          </cell>
        </row>
        <row r="240">
          <cell r="B240" t="str">
            <v>REC´s 2017 UTE</v>
          </cell>
        </row>
        <row r="241">
          <cell r="B241" t="str">
            <v>REC´S ESPECIAIS</v>
          </cell>
        </row>
        <row r="242">
          <cell r="B242" t="str">
            <v>REC´s UO</v>
          </cell>
        </row>
        <row r="243">
          <cell r="B243" t="str">
            <v>REC´s UO I</v>
          </cell>
        </row>
        <row r="244">
          <cell r="B244" t="str">
            <v>REC-311335</v>
          </cell>
        </row>
        <row r="245">
          <cell r="B245" t="str">
            <v>REC-313736</v>
          </cell>
        </row>
        <row r="246">
          <cell r="B246" t="str">
            <v>RECs 2017</v>
          </cell>
        </row>
        <row r="247">
          <cell r="B247" t="str">
            <v>RECs UA II (ROT.)</v>
          </cell>
        </row>
        <row r="248">
          <cell r="B248" t="str">
            <v>REFEITÓRIO CENTRAL</v>
          </cell>
        </row>
        <row r="249">
          <cell r="B249" t="str">
            <v>REGENERAÇÃO</v>
          </cell>
        </row>
        <row r="250">
          <cell r="B250" t="str">
            <v>RMA 1</v>
          </cell>
        </row>
        <row r="251">
          <cell r="B251" t="str">
            <v>RMA 5</v>
          </cell>
        </row>
        <row r="252">
          <cell r="B252" t="str">
            <v>RMA 7</v>
          </cell>
        </row>
        <row r="253">
          <cell r="B253" t="str">
            <v>RMA HD</v>
          </cell>
        </row>
        <row r="254">
          <cell r="B254" t="str">
            <v>RMA HDC</v>
          </cell>
        </row>
        <row r="255">
          <cell r="B255" t="str">
            <v>RMA 7D</v>
          </cell>
        </row>
        <row r="256">
          <cell r="B256" t="str">
            <v>RMA 8</v>
          </cell>
        </row>
        <row r="257">
          <cell r="B257" t="str">
            <v>RMA 9</v>
          </cell>
        </row>
        <row r="258">
          <cell r="B258" t="str">
            <v>RMA 9 E</v>
          </cell>
        </row>
        <row r="259">
          <cell r="B259" t="str">
            <v>RMA 9 I</v>
          </cell>
        </row>
        <row r="260">
          <cell r="B260" t="str">
            <v>RMA 9 M</v>
          </cell>
        </row>
        <row r="261">
          <cell r="B261" t="str">
            <v>SF-6</v>
          </cell>
        </row>
        <row r="262">
          <cell r="B262" t="str">
            <v>STEAM TRACE</v>
          </cell>
        </row>
        <row r="263">
          <cell r="B263" t="str">
            <v>TANCAGEM</v>
          </cell>
        </row>
        <row r="264">
          <cell r="B264" t="str">
            <v>TECHBIOS</v>
          </cell>
        </row>
        <row r="265">
          <cell r="B265" t="str">
            <v>TG-5301 B</v>
          </cell>
        </row>
        <row r="266">
          <cell r="B266" t="str">
            <v>TG-5301 F</v>
          </cell>
        </row>
        <row r="267">
          <cell r="B267" t="str">
            <v>TG-5301-D</v>
          </cell>
        </row>
        <row r="268">
          <cell r="B268" t="str">
            <v>TQ-5303</v>
          </cell>
        </row>
        <row r="269">
          <cell r="B269" t="str">
            <v>TROCADORES UO-I</v>
          </cell>
        </row>
        <row r="270">
          <cell r="B270" t="str">
            <v>DET. GAS (UA-II)</v>
          </cell>
        </row>
        <row r="271">
          <cell r="B271" t="str">
            <v>TROCADORES UA-II</v>
          </cell>
        </row>
        <row r="272">
          <cell r="B272" t="str">
            <v>TURNO DESLOCADO</v>
          </cell>
        </row>
        <row r="273">
          <cell r="B273" t="str">
            <v>TURNO PARADA</v>
          </cell>
        </row>
        <row r="274">
          <cell r="B274" t="str">
            <v>VAZAMENTOS UO-II</v>
          </cell>
        </row>
        <row r="275">
          <cell r="B275" t="str">
            <v>VENT´S &amp; DRENOS</v>
          </cell>
        </row>
        <row r="276">
          <cell r="B276" t="str">
            <v>FB-1029</v>
          </cell>
        </row>
        <row r="277">
          <cell r="B277" t="str">
            <v>PAR. REGUL. UA-I</v>
          </cell>
        </row>
        <row r="278">
          <cell r="B278" t="str">
            <v>REGENER. A-2300</v>
          </cell>
        </row>
        <row r="279">
          <cell r="B279" t="str">
            <v>PAR. REGUL. UA-I_HH</v>
          </cell>
        </row>
        <row r="280">
          <cell r="B280" t="str">
            <v>BKM ALAGOAS</v>
          </cell>
        </row>
        <row r="281">
          <cell r="B281" t="str">
            <v>DA-5201a04</v>
          </cell>
        </row>
        <row r="282">
          <cell r="B282" t="str">
            <v>INSP. UO-I PAR.2019</v>
          </cell>
        </row>
        <row r="283">
          <cell r="B283" t="str">
            <v>INSP. UTE PAR.2019</v>
          </cell>
        </row>
        <row r="284">
          <cell r="B284" t="str">
            <v>INSP. UA-I PAR.2019</v>
          </cell>
        </row>
        <row r="285">
          <cell r="B285" t="str">
            <v>INSP. UA-I PAR.2019_MM</v>
          </cell>
        </row>
        <row r="286">
          <cell r="B286" t="str">
            <v>INSP. TIB PAR.2019</v>
          </cell>
        </row>
        <row r="287">
          <cell r="B287" t="str">
            <v>ESTRUTURA CONTAINER</v>
          </cell>
        </row>
        <row r="288">
          <cell r="B288" t="str">
            <v>PGM-2019_UO-I_HH</v>
          </cell>
        </row>
        <row r="289">
          <cell r="B289" t="str">
            <v>PGM-2019_UA-I_HH</v>
          </cell>
        </row>
        <row r="290">
          <cell r="B290" t="str">
            <v>PGM-2019_DA-1404</v>
          </cell>
        </row>
        <row r="291">
          <cell r="B291" t="str">
            <v>PGM-2019_CALDEIRARIA HH</v>
          </cell>
        </row>
        <row r="292">
          <cell r="B292" t="str">
            <v>FB-1027 B</v>
          </cell>
        </row>
        <row r="293">
          <cell r="B293" t="str">
            <v>FB-1023</v>
          </cell>
        </row>
        <row r="294">
          <cell r="B294" t="str">
            <v>CSI UA-I</v>
          </cell>
        </row>
        <row r="295">
          <cell r="B295" t="str">
            <v>CSI UA-I_HH</v>
          </cell>
        </row>
        <row r="296">
          <cell r="B296" t="str">
            <v>FB-1024</v>
          </cell>
        </row>
        <row r="297">
          <cell r="B297" t="str">
            <v>DC-1401</v>
          </cell>
        </row>
        <row r="298">
          <cell r="B298" t="str">
            <v>FB-970</v>
          </cell>
        </row>
        <row r="299">
          <cell r="B299" t="str">
            <v>FB-2051 B</v>
          </cell>
        </row>
        <row r="300">
          <cell r="B300" t="str">
            <v>FB-1006</v>
          </cell>
        </row>
        <row r="301">
          <cell r="B301" t="str">
            <v>FB-1006_HH</v>
          </cell>
        </row>
        <row r="302">
          <cell r="B302" t="str">
            <v>P-5301 C</v>
          </cell>
        </row>
        <row r="303">
          <cell r="B303" t="str">
            <v>P-5302 C</v>
          </cell>
        </row>
        <row r="304">
          <cell r="B304" t="str">
            <v>BA-4110</v>
          </cell>
        </row>
        <row r="305">
          <cell r="B305" t="str">
            <v>BA-4110_HH</v>
          </cell>
        </row>
        <row r="306">
          <cell r="B306" t="str">
            <v>BLACKOUT</v>
          </cell>
        </row>
        <row r="307">
          <cell r="B307" t="str">
            <v>EXTRA INSPEÇÃO</v>
          </cell>
        </row>
        <row r="308">
          <cell r="B308" t="str">
            <v>P-02B&amp;C</v>
          </cell>
        </row>
        <row r="309">
          <cell r="B309" t="str">
            <v>TUB. HID. SUL</v>
          </cell>
        </row>
        <row r="310">
          <cell r="B310" t="str">
            <v>D-5301A1&amp;A2</v>
          </cell>
        </row>
        <row r="311">
          <cell r="B311" t="str">
            <v>VAZAMENTOS UO-I</v>
          </cell>
        </row>
        <row r="312">
          <cell r="B312" t="str">
            <v>GB-5301</v>
          </cell>
        </row>
        <row r="313">
          <cell r="B313" t="str">
            <v>PLANO PINT. UTE</v>
          </cell>
        </row>
        <row r="314">
          <cell r="B314" t="str">
            <v>PLANO PINT. TUB. 9C</v>
          </cell>
        </row>
        <row r="315">
          <cell r="B315" t="str">
            <v>PLANO PINT. TUB. 9C_HH</v>
          </cell>
        </row>
        <row r="316">
          <cell r="B316" t="str">
            <v>TUB. 9C (CALDEIRARIA)</v>
          </cell>
        </row>
        <row r="317">
          <cell r="B317" t="str">
            <v>TUB. 32C 2017 - DTG</v>
          </cell>
        </row>
        <row r="318">
          <cell r="B318" t="str">
            <v>PREVENT.TQs</v>
          </cell>
        </row>
        <row r="319">
          <cell r="B319" t="str">
            <v>BA-4101</v>
          </cell>
        </row>
        <row r="320">
          <cell r="B320" t="str">
            <v>BA-4101_HH</v>
          </cell>
        </row>
        <row r="321">
          <cell r="B321" t="str">
            <v>BA-1108</v>
          </cell>
        </row>
        <row r="322">
          <cell r="B322" t="str">
            <v>BA-1108_HH</v>
          </cell>
        </row>
        <row r="323">
          <cell r="B323" t="str">
            <v>BA-4106</v>
          </cell>
        </row>
        <row r="324">
          <cell r="B324" t="str">
            <v>BA-4106_HH</v>
          </cell>
        </row>
        <row r="325">
          <cell r="B325" t="str">
            <v>SSMA</v>
          </cell>
        </row>
        <row r="326">
          <cell r="B326" t="str">
            <v>PJ DEP - BA-4101</v>
          </cell>
        </row>
        <row r="327">
          <cell r="B327" t="str">
            <v>REC´s 2019 TIB</v>
          </cell>
        </row>
        <row r="328">
          <cell r="B328" t="str">
            <v>REC´s 2019 UO</v>
          </cell>
        </row>
        <row r="329">
          <cell r="B329" t="str">
            <v>REC´s 2019 UA</v>
          </cell>
        </row>
        <row r="330">
          <cell r="B330" t="str">
            <v>REC´s 2019 UTE</v>
          </cell>
        </row>
        <row r="331">
          <cell r="B331" t="str">
            <v>MB-5302A</v>
          </cell>
        </row>
        <row r="332">
          <cell r="B332" t="str">
            <v>PJ-0601157 (BA-4101)</v>
          </cell>
        </row>
        <row r="333">
          <cell r="B333" t="str">
            <v>PJ-0601157</v>
          </cell>
        </row>
        <row r="334">
          <cell r="B334" t="str">
            <v>PJ-0601133</v>
          </cell>
        </row>
        <row r="335">
          <cell r="B335" t="str">
            <v>PJ-0601179 (A-2300)</v>
          </cell>
        </row>
        <row r="336">
          <cell r="B336" t="str">
            <v>PJ-0601179 (A-2300)_HH</v>
          </cell>
        </row>
        <row r="337">
          <cell r="B337" t="str">
            <v>PJ-0601179 (A-300)</v>
          </cell>
        </row>
        <row r="338">
          <cell r="B338" t="str">
            <v>PJ-0600663 (SE-21)</v>
          </cell>
        </row>
        <row r="339">
          <cell r="B339" t="str">
            <v>PJ-06001147 (ILHA 6/9)_HH</v>
          </cell>
        </row>
        <row r="340">
          <cell r="B340" t="str">
            <v>PJ-06001147 (ILHA 6/9)</v>
          </cell>
        </row>
        <row r="341">
          <cell r="B341" t="str">
            <v>PJ-0600603 (FB's PTE)</v>
          </cell>
        </row>
        <row r="342">
          <cell r="B342" t="str">
            <v>PJ-0600603 (FB's PTE)_HH</v>
          </cell>
        </row>
        <row r="343">
          <cell r="B343" t="str">
            <v>PJ-0601129_HH</v>
          </cell>
        </row>
        <row r="344">
          <cell r="B344" t="str">
            <v>PJ-0601718_HH</v>
          </cell>
        </row>
        <row r="345">
          <cell r="B345" t="str">
            <v>PJ-0601175 (TEGAL)</v>
          </cell>
        </row>
        <row r="346">
          <cell r="B346" t="str">
            <v>PJ-0601175 (TEGAL)_HH</v>
          </cell>
        </row>
        <row r="347">
          <cell r="B347" t="str">
            <v>PJ-0601035 (TEGAL)</v>
          </cell>
        </row>
        <row r="348">
          <cell r="B348" t="str">
            <v>PJ-0600952 (UTE)</v>
          </cell>
        </row>
        <row r="349">
          <cell r="B349" t="str">
            <v>PJ-0601717 (UTE)</v>
          </cell>
        </row>
        <row r="350">
          <cell r="B350" t="str">
            <v>PJ-0601717 (UTE)_HH</v>
          </cell>
        </row>
        <row r="351">
          <cell r="B351" t="str">
            <v>PJ-0601019 (A-2350)</v>
          </cell>
        </row>
        <row r="352">
          <cell r="B352" t="str">
            <v>PJ-0601019 (A-2350)_HH</v>
          </cell>
        </row>
        <row r="353">
          <cell r="B353" t="str">
            <v>PJ-0601158</v>
          </cell>
        </row>
        <row r="354">
          <cell r="B354" t="str">
            <v>PJ-0601600</v>
          </cell>
        </row>
        <row r="355">
          <cell r="B355" t="str">
            <v>PJ-0601585</v>
          </cell>
        </row>
        <row r="356">
          <cell r="B356" t="str">
            <v>PJ-0600281</v>
          </cell>
        </row>
        <row r="357">
          <cell r="B357" t="str">
            <v>PJ-0601398_HH</v>
          </cell>
        </row>
        <row r="358">
          <cell r="B358" t="str">
            <v>PJ-0601549_HH</v>
          </cell>
        </row>
        <row r="359">
          <cell r="B359" t="str">
            <v>PJ-0600281_HH</v>
          </cell>
        </row>
        <row r="360">
          <cell r="B360" t="str">
            <v>PJ-0600478 (A-2300)</v>
          </cell>
        </row>
        <row r="361">
          <cell r="B361" t="str">
            <v>PJ-0600478 (A-2300)_HH</v>
          </cell>
        </row>
        <row r="362">
          <cell r="B362" t="str">
            <v>PJ-0600603 (FB-973)</v>
          </cell>
        </row>
        <row r="363">
          <cell r="B363" t="str">
            <v>PJ-0600596</v>
          </cell>
        </row>
        <row r="364">
          <cell r="B364" t="str">
            <v>PJ-0600596_HH</v>
          </cell>
        </row>
        <row r="365">
          <cell r="B365" t="str">
            <v>PJ-0601509</v>
          </cell>
        </row>
        <row r="366">
          <cell r="B366" t="str">
            <v>PJ-0601509_HH</v>
          </cell>
        </row>
        <row r="367">
          <cell r="B367" t="str">
            <v>PJ-0601262</v>
          </cell>
        </row>
        <row r="368">
          <cell r="B368" t="str">
            <v>PJ-0601820</v>
          </cell>
        </row>
        <row r="369">
          <cell r="B369" t="str">
            <v>PJ-0601820_HH</v>
          </cell>
        </row>
        <row r="370">
          <cell r="B370" t="str">
            <v>PJ-0601667</v>
          </cell>
        </row>
        <row r="371">
          <cell r="B371" t="str">
            <v>PJ-0601667_HH</v>
          </cell>
        </row>
        <row r="372">
          <cell r="B372" t="str">
            <v>PJ-0600730_HH</v>
          </cell>
        </row>
        <row r="373">
          <cell r="B373" t="str">
            <v>PJ-0601478_HH</v>
          </cell>
        </row>
        <row r="374">
          <cell r="B374" t="str">
            <v>PJ-0602915_HH</v>
          </cell>
        </row>
        <row r="375">
          <cell r="B375" t="str">
            <v>PJ-0600892_HH</v>
          </cell>
        </row>
        <row r="376">
          <cell r="B376" t="str">
            <v>PJ-0601820</v>
          </cell>
        </row>
        <row r="377">
          <cell r="B377" t="str">
            <v>PJ-0601568</v>
          </cell>
        </row>
        <row r="378">
          <cell r="B378" t="str">
            <v>PJ-0601172</v>
          </cell>
        </row>
        <row r="379">
          <cell r="B379" t="str">
            <v>INSP. PAR. A-8200</v>
          </cell>
        </row>
        <row r="380">
          <cell r="B380" t="str">
            <v>PIT STOP A-8200</v>
          </cell>
        </row>
        <row r="381">
          <cell r="B381" t="str">
            <v>PJ-0601432</v>
          </cell>
        </row>
        <row r="382">
          <cell r="B382" t="str">
            <v>PJ-0601432_HH</v>
          </cell>
        </row>
        <row r="383">
          <cell r="B383" t="str">
            <v>PJ-0601415</v>
          </cell>
        </row>
        <row r="384">
          <cell r="B384" t="str">
            <v>GV-5301 B</v>
          </cell>
        </row>
        <row r="385">
          <cell r="B385" t="str">
            <v>GV-5301 B_HH</v>
          </cell>
        </row>
        <row r="386">
          <cell r="B386" t="str">
            <v>DA-5202 D</v>
          </cell>
        </row>
        <row r="387">
          <cell r="B387" t="str">
            <v>PJ-0600782 (DA-4104)</v>
          </cell>
        </row>
        <row r="388">
          <cell r="B388" t="str">
            <v>PAR. OXITENO</v>
          </cell>
        </row>
        <row r="389">
          <cell r="B389" t="str">
            <v>DTG A-1000</v>
          </cell>
        </row>
        <row r="390">
          <cell r="B390" t="str">
            <v>PIT STOP UO-I</v>
          </cell>
        </row>
        <row r="391">
          <cell r="B391" t="str">
            <v>PIT STOP A-2300</v>
          </cell>
        </row>
        <row r="392">
          <cell r="B392" t="str">
            <v>DTP UA-II</v>
          </cell>
        </row>
        <row r="393">
          <cell r="B393" t="str">
            <v>DTG A-1000_HH</v>
          </cell>
        </row>
        <row r="394">
          <cell r="B394" t="str">
            <v>A-350</v>
          </cell>
        </row>
        <row r="395">
          <cell r="B395" t="str">
            <v>PLANTÃO</v>
          </cell>
        </row>
        <row r="396">
          <cell r="B396" t="str">
            <v>DA-4103</v>
          </cell>
        </row>
        <row r="397">
          <cell r="B397" t="str">
            <v>CXS CD/OD</v>
          </cell>
        </row>
        <row r="398">
          <cell r="B398" t="str">
            <v>ELÉTRICA</v>
          </cell>
        </row>
        <row r="399">
          <cell r="B399" t="str">
            <v>PAR. A-350</v>
          </cell>
        </row>
        <row r="400">
          <cell r="B400" t="str">
            <v>PAR. A-350_HH</v>
          </cell>
        </row>
        <row r="401">
          <cell r="B401" t="str">
            <v>DC-1401 A</v>
          </cell>
        </row>
        <row r="402">
          <cell r="B402" t="str">
            <v>FB-1010</v>
          </cell>
        </row>
        <row r="403">
          <cell r="B403" t="str">
            <v>BA-1105_HH</v>
          </cell>
        </row>
        <row r="404">
          <cell r="B404" t="str">
            <v>BA-4103_HH</v>
          </cell>
        </row>
        <row r="405">
          <cell r="B405" t="str">
            <v>FB-1009</v>
          </cell>
        </row>
        <row r="406">
          <cell r="B406" t="str">
            <v>FB-973</v>
          </cell>
        </row>
        <row r="407">
          <cell r="B407" t="str">
            <v>FB-1009_HH</v>
          </cell>
        </row>
        <row r="408">
          <cell r="B408" t="str">
            <v>FB-963 A</v>
          </cell>
        </row>
        <row r="409">
          <cell r="B409" t="str">
            <v>FB-963 B</v>
          </cell>
        </row>
        <row r="410">
          <cell r="B410" t="str">
            <v>FB-963 A_HH</v>
          </cell>
        </row>
        <row r="411">
          <cell r="B411" t="str">
            <v>LINHA FW</v>
          </cell>
        </row>
        <row r="412">
          <cell r="B412" t="str">
            <v>BA-1104 (BARREIRAS)</v>
          </cell>
        </row>
        <row r="413">
          <cell r="B413" t="str">
            <v>BA-4102 (BARREIRAS)</v>
          </cell>
        </row>
        <row r="414">
          <cell r="B414" t="str">
            <v>LINHA DE 20"&amp;60"</v>
          </cell>
        </row>
        <row r="415">
          <cell r="B415" t="str">
            <v>LH DE CI (GV-5301 D)</v>
          </cell>
        </row>
        <row r="416">
          <cell r="B416" t="str">
            <v>UA-III</v>
          </cell>
        </row>
        <row r="417">
          <cell r="B417" t="str">
            <v>ADEQUAÇÃO A-350</v>
          </cell>
        </row>
        <row r="418">
          <cell r="B418" t="str">
            <v>GBM-1940-AX</v>
          </cell>
        </row>
        <row r="419">
          <cell r="B419" t="str">
            <v>PJ_PR-15002_ISOL.</v>
          </cell>
        </row>
        <row r="420">
          <cell r="B420" t="str">
            <v>PJ_A-1000_ISOL.</v>
          </cell>
        </row>
        <row r="421">
          <cell r="B421" t="str">
            <v>PASSARELA PV-13</v>
          </cell>
        </row>
        <row r="422">
          <cell r="B422" t="str">
            <v>OFICINA MECÂNICA</v>
          </cell>
        </row>
        <row r="423">
          <cell r="B423" t="str">
            <v>APOIO UO-II</v>
          </cell>
        </row>
        <row r="424">
          <cell r="B424" t="str">
            <v>GAVETEIRO CENTRAL</v>
          </cell>
        </row>
        <row r="425">
          <cell r="B425" t="str">
            <v>GAVETEIRO UTE</v>
          </cell>
        </row>
        <row r="426">
          <cell r="B426" t="str">
            <v>FB-1052</v>
          </cell>
        </row>
        <row r="427">
          <cell r="B427" t="str">
            <v>BA-1105</v>
          </cell>
        </row>
        <row r="428">
          <cell r="B428" t="str">
            <v>P-5302 A</v>
          </cell>
        </row>
        <row r="429">
          <cell r="B429" t="str">
            <v>GAVETEIRO</v>
          </cell>
        </row>
        <row r="430">
          <cell r="B430" t="str">
            <v>BA-1112 (BARREIRAS)</v>
          </cell>
        </row>
        <row r="431">
          <cell r="B431" t="str">
            <v>BA-1112_HH</v>
          </cell>
        </row>
        <row r="432">
          <cell r="B432" t="str">
            <v>BA-1113 (BARREIRAS)</v>
          </cell>
        </row>
        <row r="433">
          <cell r="B433" t="str">
            <v>BA-1111 (BARREIRAS)</v>
          </cell>
        </row>
        <row r="434">
          <cell r="B434" t="str">
            <v>BA-1111</v>
          </cell>
        </row>
        <row r="435">
          <cell r="B435" t="str">
            <v>BA-4104 (BARREIRAS)</v>
          </cell>
        </row>
        <row r="436">
          <cell r="B436" t="str">
            <v>BA-1109 (BARREIRAS)</v>
          </cell>
        </row>
        <row r="437">
          <cell r="B437" t="str">
            <v>BA-1104</v>
          </cell>
        </row>
        <row r="438">
          <cell r="B438" t="str">
            <v>FB-1021 B</v>
          </cell>
        </row>
        <row r="439">
          <cell r="B439" t="str">
            <v>BA-4108_HH</v>
          </cell>
        </row>
        <row r="440">
          <cell r="B440" t="str">
            <v>BA-4109_HH</v>
          </cell>
        </row>
        <row r="441">
          <cell r="B441" t="str">
            <v>BA-1113_HH</v>
          </cell>
        </row>
        <row r="442">
          <cell r="B442" t="str">
            <v>BA-4105</v>
          </cell>
        </row>
        <row r="443">
          <cell r="B443" t="str">
            <v>BA-4104</v>
          </cell>
        </row>
        <row r="444">
          <cell r="B444" t="str">
            <v>BA-1109</v>
          </cell>
        </row>
        <row r="445">
          <cell r="B445" t="str">
            <v>BANDEIJAMENTO A-1060</v>
          </cell>
        </row>
        <row r="446">
          <cell r="B446" t="str">
            <v>GBT-1201</v>
          </cell>
        </row>
        <row r="447">
          <cell r="B447" t="str">
            <v>BA-1106_HH</v>
          </cell>
        </row>
        <row r="448">
          <cell r="B448" t="str">
            <v>BA-1106</v>
          </cell>
        </row>
        <row r="449">
          <cell r="B449" t="str">
            <v>GV-5301 C</v>
          </cell>
        </row>
        <row r="450">
          <cell r="B450" t="str">
            <v>GV-5301 C_HH</v>
          </cell>
        </row>
        <row r="451">
          <cell r="B451" t="str">
            <v>GV-5301 A</v>
          </cell>
        </row>
        <row r="452">
          <cell r="B452" t="str">
            <v>GV-5301 A_HH</v>
          </cell>
        </row>
        <row r="453">
          <cell r="B453" t="str">
            <v>GARANTIA</v>
          </cell>
        </row>
        <row r="454">
          <cell r="B454" t="str">
            <v>GI-4101 A</v>
          </cell>
        </row>
        <row r="455">
          <cell r="B455" t="str">
            <v>GI-4101 A_HH</v>
          </cell>
        </row>
        <row r="456">
          <cell r="B456" t="str">
            <v>EF-25201 - TEGAL</v>
          </cell>
        </row>
        <row r="457">
          <cell r="B457" t="str">
            <v>FB-1003 X</v>
          </cell>
        </row>
        <row r="458">
          <cell r="B458" t="str">
            <v>FB-1003 X_HH</v>
          </cell>
        </row>
        <row r="459">
          <cell r="B459" t="str">
            <v>FB-961 D</v>
          </cell>
        </row>
        <row r="460">
          <cell r="B460" t="str">
            <v>TEGAL_DTG</v>
          </cell>
        </row>
        <row r="461">
          <cell r="B461" t="str">
            <v>P-5302 A</v>
          </cell>
        </row>
        <row r="462">
          <cell r="B462" t="str">
            <v>CALDERARIA / REC ESTRUTURAS</v>
          </cell>
        </row>
        <row r="463">
          <cell r="B463" t="str">
            <v>APOIO A PINTURA - TAGEAMENTO</v>
          </cell>
        </row>
        <row r="464">
          <cell r="B464" t="str">
            <v>RW-17002 - A-1900</v>
          </cell>
        </row>
        <row r="465">
          <cell r="B465" t="str">
            <v>APOIO PARA ISOLAMENTO VASOS</v>
          </cell>
        </row>
        <row r="466">
          <cell r="B466" t="str">
            <v>CASA DOS COMPRESSORES</v>
          </cell>
        </row>
        <row r="467">
          <cell r="B467" t="str">
            <v>APOIO ELÉTRICA</v>
          </cell>
        </row>
        <row r="468">
          <cell r="B468" t="str">
            <v>SE-32</v>
          </cell>
        </row>
        <row r="469">
          <cell r="B469" t="str">
            <v>SOP 47/43</v>
          </cell>
        </row>
        <row r="470">
          <cell r="B470" t="str">
            <v>APOIO PIPE RACK</v>
          </cell>
        </row>
        <row r="471">
          <cell r="B471" t="str">
            <v>SISTEMA VS</v>
          </cell>
        </row>
        <row r="472">
          <cell r="B472" t="str">
            <v>DA-1202</v>
          </cell>
        </row>
        <row r="473">
          <cell r="B473" t="str">
            <v>REVISÃO RECs</v>
          </cell>
        </row>
        <row r="474">
          <cell r="B474" t="str">
            <v>LB-1200</v>
          </cell>
        </row>
        <row r="475">
          <cell r="B475" t="str">
            <v>PIPE RACK A-900</v>
          </cell>
        </row>
        <row r="476">
          <cell r="B476" t="str">
            <v>APOIO PARADA DA PLANTA</v>
          </cell>
        </row>
        <row r="477">
          <cell r="B477" t="str">
            <v>PARQUE ESFERAS</v>
          </cell>
        </row>
        <row r="478">
          <cell r="B478" t="str">
            <v>SILENCIOSOS</v>
          </cell>
        </row>
        <row r="479">
          <cell r="B479" t="str">
            <v>APOIO HIDROJATO</v>
          </cell>
        </row>
        <row r="480">
          <cell r="B480" t="str">
            <v>PARADA UO I - ÁREA 900</v>
          </cell>
        </row>
        <row r="481">
          <cell r="B481" t="str">
            <v>EA-1403 - APOIO OPERAÇÃO</v>
          </cell>
        </row>
        <row r="482">
          <cell r="B482" t="str">
            <v>...</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FAB"/>
      <sheetName val="FERR"/>
      <sheetName val="ISOL"/>
      <sheetName val="Avanço Físico Sem26"/>
      <sheetName val="Rel.Desvio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D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PS Slit Coil (Centrali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Timetable (LLP &amp; Third)"/>
      <sheetName val="2. Staff (LLP)"/>
      <sheetName val="3. Travel &amp; subsistence (LLP)"/>
      <sheetName val="4. Equipment (LLP)"/>
      <sheetName val="5. Subcontracting (LLP)"/>
      <sheetName val="6. Other (LLP)"/>
      <sheetName val="7. Expenditure &amp; revenue (LLP)"/>
      <sheetName val="8. Staff (Third)"/>
      <sheetName val="9. Travel &amp; subsistence (Third)"/>
      <sheetName val="10. Other (Third)"/>
      <sheetName val="11.Expenditure &amp; revenue(Third)"/>
      <sheetName val="12. Consolidated budget "/>
      <sheetName val="13. Ceilings"/>
      <sheetName val="14. Actions"/>
      <sheetName val="GlobalBudget"/>
    </sheetNames>
    <sheetDataSet>
      <sheetData sheetId="0"/>
      <sheetData sheetId="1">
        <row r="9">
          <cell r="A9" t="str">
            <v>P1</v>
          </cell>
        </row>
        <row r="10">
          <cell r="A10" t="str">
            <v>P2</v>
          </cell>
        </row>
        <row r="11">
          <cell r="A11" t="str">
            <v>P3</v>
          </cell>
        </row>
        <row r="12">
          <cell r="A12" t="str">
            <v>P4</v>
          </cell>
        </row>
        <row r="13">
          <cell r="A13" t="str">
            <v>P5</v>
          </cell>
        </row>
        <row r="14">
          <cell r="A14" t="str">
            <v>P6</v>
          </cell>
        </row>
        <row r="15">
          <cell r="A15" t="str">
            <v>P7</v>
          </cell>
        </row>
        <row r="16">
          <cell r="A16" t="str">
            <v>P8</v>
          </cell>
        </row>
        <row r="17">
          <cell r="A17" t="str">
            <v>P9</v>
          </cell>
        </row>
        <row r="18">
          <cell r="A18" t="str">
            <v>P10</v>
          </cell>
        </row>
        <row r="19">
          <cell r="A19" t="str">
            <v>P11</v>
          </cell>
        </row>
        <row r="20">
          <cell r="A20" t="str">
            <v>P12</v>
          </cell>
        </row>
        <row r="21">
          <cell r="A21" t="str">
            <v>P13</v>
          </cell>
        </row>
        <row r="22">
          <cell r="A22" t="str">
            <v>P14</v>
          </cell>
        </row>
        <row r="23">
          <cell r="A23" t="str">
            <v>P15</v>
          </cell>
        </row>
        <row r="24">
          <cell r="A24" t="str">
            <v>P16</v>
          </cell>
        </row>
        <row r="25">
          <cell r="A25" t="str">
            <v>P17</v>
          </cell>
        </row>
        <row r="26">
          <cell r="A26" t="str">
            <v>P18</v>
          </cell>
        </row>
        <row r="27">
          <cell r="A27" t="str">
            <v>P19</v>
          </cell>
        </row>
        <row r="28">
          <cell r="A28" t="str">
            <v>P20</v>
          </cell>
        </row>
        <row r="29">
          <cell r="A29" t="str">
            <v>P21</v>
          </cell>
        </row>
        <row r="30">
          <cell r="A30" t="str">
            <v>P22</v>
          </cell>
        </row>
        <row r="31">
          <cell r="A31" t="str">
            <v>P23</v>
          </cell>
        </row>
        <row r="32">
          <cell r="A32" t="str">
            <v>P24</v>
          </cell>
        </row>
        <row r="33">
          <cell r="A33" t="str">
            <v>P25</v>
          </cell>
        </row>
        <row r="34">
          <cell r="A34" t="str">
            <v>P26</v>
          </cell>
        </row>
        <row r="35">
          <cell r="A35" t="str">
            <v>P27</v>
          </cell>
        </row>
        <row r="36">
          <cell r="A36" t="str">
            <v>P28</v>
          </cell>
        </row>
        <row r="37">
          <cell r="A37" t="str">
            <v>P29</v>
          </cell>
        </row>
        <row r="38">
          <cell r="A38" t="str">
            <v>P30</v>
          </cell>
        </row>
        <row r="39">
          <cell r="A39" t="str">
            <v>P31</v>
          </cell>
        </row>
        <row r="40">
          <cell r="A40" t="str">
            <v>P32</v>
          </cell>
        </row>
        <row r="41">
          <cell r="A41" t="str">
            <v>P33</v>
          </cell>
        </row>
        <row r="42">
          <cell r="A42" t="str">
            <v>P34</v>
          </cell>
        </row>
        <row r="43">
          <cell r="A43" t="str">
            <v>P35</v>
          </cell>
        </row>
        <row r="44">
          <cell r="A44" t="str">
            <v>P36</v>
          </cell>
        </row>
        <row r="45">
          <cell r="A45" t="str">
            <v>P37</v>
          </cell>
        </row>
        <row r="46">
          <cell r="A46" t="str">
            <v>P38</v>
          </cell>
        </row>
        <row r="47">
          <cell r="A47" t="str">
            <v>P39</v>
          </cell>
        </row>
        <row r="48">
          <cell r="A48" t="str">
            <v>P40</v>
          </cell>
        </row>
        <row r="49">
          <cell r="A49" t="str">
            <v>P41</v>
          </cell>
        </row>
        <row r="50">
          <cell r="A50" t="str">
            <v>P42</v>
          </cell>
        </row>
        <row r="51">
          <cell r="A51" t="str">
            <v>P43</v>
          </cell>
        </row>
        <row r="52">
          <cell r="A52" t="str">
            <v>P44</v>
          </cell>
        </row>
        <row r="53">
          <cell r="A53" t="str">
            <v>P45</v>
          </cell>
        </row>
        <row r="54">
          <cell r="A54" t="str">
            <v>P46</v>
          </cell>
        </row>
        <row r="55">
          <cell r="A55" t="str">
            <v>P47</v>
          </cell>
        </row>
        <row r="56">
          <cell r="A56" t="str">
            <v>P48</v>
          </cell>
        </row>
        <row r="57">
          <cell r="A57" t="str">
            <v>P49</v>
          </cell>
        </row>
        <row r="58">
          <cell r="A58" t="str">
            <v>P50</v>
          </cell>
        </row>
        <row r="59">
          <cell r="A59" t="str">
            <v>P51</v>
          </cell>
        </row>
        <row r="60">
          <cell r="A60" t="str">
            <v>P52</v>
          </cell>
        </row>
        <row r="61">
          <cell r="A61" t="str">
            <v>P53</v>
          </cell>
        </row>
        <row r="62">
          <cell r="A62" t="str">
            <v>P54</v>
          </cell>
        </row>
        <row r="63">
          <cell r="A63" t="str">
            <v>P55</v>
          </cell>
        </row>
        <row r="64">
          <cell r="A64" t="str">
            <v>P56</v>
          </cell>
        </row>
        <row r="65">
          <cell r="A65" t="str">
            <v>P57</v>
          </cell>
        </row>
        <row r="66">
          <cell r="A66" t="str">
            <v>P58</v>
          </cell>
        </row>
        <row r="67">
          <cell r="A67" t="str">
            <v>P59</v>
          </cell>
        </row>
        <row r="68">
          <cell r="A68" t="str">
            <v>P60</v>
          </cell>
        </row>
        <row r="69">
          <cell r="A69" t="str">
            <v>P61</v>
          </cell>
        </row>
        <row r="70">
          <cell r="A70" t="str">
            <v>P62</v>
          </cell>
        </row>
        <row r="71">
          <cell r="A71" t="str">
            <v>P63</v>
          </cell>
        </row>
        <row r="72">
          <cell r="A72" t="str">
            <v>P64</v>
          </cell>
        </row>
        <row r="73">
          <cell r="A73" t="str">
            <v>P65</v>
          </cell>
        </row>
        <row r="74">
          <cell r="A74" t="str">
            <v>P66</v>
          </cell>
        </row>
        <row r="75">
          <cell r="A75" t="str">
            <v>P67</v>
          </cell>
        </row>
        <row r="76">
          <cell r="A76" t="str">
            <v>P68</v>
          </cell>
        </row>
        <row r="77">
          <cell r="A77" t="str">
            <v>P69</v>
          </cell>
        </row>
        <row r="78">
          <cell r="A78" t="str">
            <v>P70</v>
          </cell>
        </row>
        <row r="79">
          <cell r="A79" t="str">
            <v>P71</v>
          </cell>
        </row>
        <row r="80">
          <cell r="A80" t="str">
            <v>P72</v>
          </cell>
        </row>
        <row r="81">
          <cell r="A81" t="str">
            <v>P73</v>
          </cell>
        </row>
        <row r="82">
          <cell r="A82" t="str">
            <v>P74</v>
          </cell>
        </row>
        <row r="83">
          <cell r="A83" t="str">
            <v>P75</v>
          </cell>
        </row>
        <row r="84">
          <cell r="A84" t="str">
            <v>P76</v>
          </cell>
        </row>
        <row r="85">
          <cell r="A85" t="str">
            <v>P77</v>
          </cell>
        </row>
        <row r="86">
          <cell r="A86" t="str">
            <v>P78</v>
          </cell>
        </row>
        <row r="87">
          <cell r="A87" t="str">
            <v>P79</v>
          </cell>
        </row>
        <row r="88">
          <cell r="A88" t="str">
            <v>P80</v>
          </cell>
        </row>
        <row r="89">
          <cell r="A89" t="str">
            <v>P81</v>
          </cell>
        </row>
        <row r="90">
          <cell r="A90" t="str">
            <v>P82</v>
          </cell>
        </row>
        <row r="91">
          <cell r="A91" t="str">
            <v>P83</v>
          </cell>
        </row>
        <row r="92">
          <cell r="A92" t="str">
            <v>P84</v>
          </cell>
        </row>
        <row r="93">
          <cell r="A93" t="str">
            <v>P85</v>
          </cell>
        </row>
        <row r="94">
          <cell r="A94" t="str">
            <v>P86</v>
          </cell>
        </row>
        <row r="95">
          <cell r="A95" t="str">
            <v>P87</v>
          </cell>
        </row>
        <row r="96">
          <cell r="A96" t="str">
            <v>P88</v>
          </cell>
        </row>
        <row r="97">
          <cell r="A97" t="str">
            <v>P89</v>
          </cell>
        </row>
        <row r="98">
          <cell r="A98" t="str">
            <v>P90</v>
          </cell>
        </row>
        <row r="99">
          <cell r="A99" t="str">
            <v>P91</v>
          </cell>
        </row>
        <row r="100">
          <cell r="A100" t="str">
            <v>P92</v>
          </cell>
        </row>
        <row r="101">
          <cell r="A101" t="str">
            <v>P93</v>
          </cell>
        </row>
        <row r="102">
          <cell r="A102" t="str">
            <v>P94</v>
          </cell>
        </row>
        <row r="103">
          <cell r="A103" t="str">
            <v>P95</v>
          </cell>
        </row>
        <row r="104">
          <cell r="A104" t="str">
            <v>P96</v>
          </cell>
        </row>
        <row r="105">
          <cell r="A105" t="str">
            <v>P97</v>
          </cell>
        </row>
        <row r="106">
          <cell r="A106" t="str">
            <v>P98</v>
          </cell>
        </row>
        <row r="107">
          <cell r="A107" t="str">
            <v>P99</v>
          </cell>
        </row>
        <row r="108">
          <cell r="A108" t="str">
            <v>P100</v>
          </cell>
        </row>
        <row r="109">
          <cell r="A109" t="str">
            <v>P101</v>
          </cell>
        </row>
        <row r="110">
          <cell r="A110" t="str">
            <v>P102</v>
          </cell>
        </row>
        <row r="111">
          <cell r="A111" t="str">
            <v>P103</v>
          </cell>
        </row>
        <row r="112">
          <cell r="A112" t="str">
            <v>P104</v>
          </cell>
        </row>
        <row r="113">
          <cell r="A113" t="str">
            <v>P105</v>
          </cell>
        </row>
        <row r="114">
          <cell r="A114" t="str">
            <v>P106</v>
          </cell>
        </row>
        <row r="115">
          <cell r="A115" t="str">
            <v>P107</v>
          </cell>
        </row>
        <row r="116">
          <cell r="A116" t="str">
            <v>P108</v>
          </cell>
        </row>
        <row r="117">
          <cell r="A117" t="str">
            <v>P109</v>
          </cell>
        </row>
        <row r="118">
          <cell r="A118" t="str">
            <v>P110</v>
          </cell>
        </row>
        <row r="119">
          <cell r="A119" t="str">
            <v>P111</v>
          </cell>
        </row>
        <row r="120">
          <cell r="A120" t="str">
            <v>P112</v>
          </cell>
        </row>
        <row r="121">
          <cell r="A121" t="str">
            <v>P113</v>
          </cell>
        </row>
        <row r="122">
          <cell r="A122" t="str">
            <v>P114</v>
          </cell>
        </row>
        <row r="123">
          <cell r="A123" t="str">
            <v>P115</v>
          </cell>
        </row>
        <row r="124">
          <cell r="A124" t="str">
            <v>P116</v>
          </cell>
        </row>
        <row r="125">
          <cell r="A125" t="str">
            <v>P117</v>
          </cell>
        </row>
        <row r="126">
          <cell r="A126" t="str">
            <v>P118</v>
          </cell>
        </row>
        <row r="127">
          <cell r="A127" t="str">
            <v>P119</v>
          </cell>
        </row>
        <row r="128">
          <cell r="A128" t="str">
            <v>P120</v>
          </cell>
        </row>
        <row r="129">
          <cell r="A129" t="str">
            <v>P121</v>
          </cell>
        </row>
        <row r="130">
          <cell r="A130" t="str">
            <v>P122</v>
          </cell>
        </row>
        <row r="131">
          <cell r="A131" t="str">
            <v>P123</v>
          </cell>
        </row>
        <row r="132">
          <cell r="A132" t="str">
            <v>P124</v>
          </cell>
        </row>
        <row r="133">
          <cell r="A133" t="str">
            <v>P125</v>
          </cell>
        </row>
        <row r="134">
          <cell r="A134" t="str">
            <v>P126</v>
          </cell>
        </row>
        <row r="135">
          <cell r="A135" t="str">
            <v>P127</v>
          </cell>
        </row>
        <row r="136">
          <cell r="A136" t="str">
            <v>P128</v>
          </cell>
        </row>
        <row r="137">
          <cell r="A137" t="str">
            <v>P129</v>
          </cell>
        </row>
        <row r="138">
          <cell r="A138" t="str">
            <v>P130</v>
          </cell>
        </row>
        <row r="139">
          <cell r="A139" t="str">
            <v>P131</v>
          </cell>
        </row>
        <row r="140">
          <cell r="A140" t="str">
            <v>P132</v>
          </cell>
        </row>
        <row r="141">
          <cell r="A141" t="str">
            <v>P133</v>
          </cell>
        </row>
        <row r="142">
          <cell r="A142" t="str">
            <v>P134</v>
          </cell>
        </row>
        <row r="143">
          <cell r="A143" t="str">
            <v>P135</v>
          </cell>
        </row>
        <row r="144">
          <cell r="A144" t="str">
            <v>P136</v>
          </cell>
        </row>
        <row r="145">
          <cell r="A145" t="str">
            <v>P137</v>
          </cell>
        </row>
        <row r="146">
          <cell r="A146" t="str">
            <v>P138</v>
          </cell>
        </row>
        <row r="147">
          <cell r="A147" t="str">
            <v>P139</v>
          </cell>
        </row>
        <row r="148">
          <cell r="A148" t="str">
            <v>P140</v>
          </cell>
        </row>
        <row r="149">
          <cell r="A149" t="str">
            <v>P141</v>
          </cell>
        </row>
        <row r="150">
          <cell r="A150" t="str">
            <v>P142</v>
          </cell>
        </row>
        <row r="151">
          <cell r="A151" t="str">
            <v>P143</v>
          </cell>
        </row>
        <row r="152">
          <cell r="A152" t="str">
            <v>P144</v>
          </cell>
        </row>
        <row r="153">
          <cell r="A153" t="str">
            <v>P145</v>
          </cell>
        </row>
        <row r="154">
          <cell r="A154" t="str">
            <v>P146</v>
          </cell>
        </row>
        <row r="155">
          <cell r="A155" t="str">
            <v>P147</v>
          </cell>
        </row>
        <row r="156">
          <cell r="A156" t="str">
            <v>P148</v>
          </cell>
        </row>
        <row r="157">
          <cell r="A157" t="str">
            <v>P149</v>
          </cell>
        </row>
        <row r="158">
          <cell r="A158" t="str">
            <v>P150</v>
          </cell>
        </row>
        <row r="159">
          <cell r="A159" t="str">
            <v>P151</v>
          </cell>
        </row>
        <row r="160">
          <cell r="A160" t="str">
            <v>P152</v>
          </cell>
        </row>
        <row r="161">
          <cell r="A161" t="str">
            <v>P153</v>
          </cell>
        </row>
        <row r="162">
          <cell r="A162" t="str">
            <v>P154</v>
          </cell>
        </row>
        <row r="163">
          <cell r="A163" t="str">
            <v>P155</v>
          </cell>
        </row>
        <row r="164">
          <cell r="A164" t="str">
            <v>P156</v>
          </cell>
        </row>
        <row r="165">
          <cell r="A165" t="str">
            <v>P157</v>
          </cell>
        </row>
        <row r="166">
          <cell r="A166" t="str">
            <v>P158</v>
          </cell>
        </row>
        <row r="167">
          <cell r="A167" t="str">
            <v>P159</v>
          </cell>
        </row>
        <row r="168">
          <cell r="A168" t="str">
            <v>P160</v>
          </cell>
        </row>
        <row r="169">
          <cell r="A169" t="str">
            <v>P161</v>
          </cell>
        </row>
        <row r="170">
          <cell r="A170" t="str">
            <v>P162</v>
          </cell>
        </row>
        <row r="171">
          <cell r="A171" t="str">
            <v>P163</v>
          </cell>
        </row>
        <row r="172">
          <cell r="A172" t="str">
            <v>P164</v>
          </cell>
        </row>
        <row r="173">
          <cell r="A173" t="str">
            <v>P165</v>
          </cell>
        </row>
        <row r="174">
          <cell r="A174" t="str">
            <v>P166</v>
          </cell>
        </row>
        <row r="175">
          <cell r="A175" t="str">
            <v>P167</v>
          </cell>
        </row>
        <row r="176">
          <cell r="A176" t="str">
            <v>P168</v>
          </cell>
        </row>
        <row r="177">
          <cell r="A177" t="str">
            <v>P169</v>
          </cell>
        </row>
        <row r="178">
          <cell r="A178" t="str">
            <v>P170</v>
          </cell>
        </row>
        <row r="179">
          <cell r="A179" t="str">
            <v>P171</v>
          </cell>
        </row>
        <row r="180">
          <cell r="A180" t="str">
            <v>P172</v>
          </cell>
        </row>
        <row r="181">
          <cell r="A181" t="str">
            <v>P173</v>
          </cell>
        </row>
        <row r="182">
          <cell r="A182" t="str">
            <v>P174</v>
          </cell>
        </row>
        <row r="183">
          <cell r="A183" t="str">
            <v>P175</v>
          </cell>
        </row>
        <row r="184">
          <cell r="A184" t="str">
            <v>P176</v>
          </cell>
        </row>
        <row r="185">
          <cell r="A185" t="str">
            <v>P177</v>
          </cell>
        </row>
        <row r="186">
          <cell r="A186" t="str">
            <v>P178</v>
          </cell>
        </row>
        <row r="187">
          <cell r="A187" t="str">
            <v>P179</v>
          </cell>
        </row>
        <row r="188">
          <cell r="A188" t="str">
            <v>P180</v>
          </cell>
        </row>
        <row r="189">
          <cell r="A189" t="str">
            <v>P181</v>
          </cell>
        </row>
        <row r="190">
          <cell r="A190" t="str">
            <v>P182</v>
          </cell>
        </row>
        <row r="191">
          <cell r="A191" t="str">
            <v>P183</v>
          </cell>
        </row>
        <row r="192">
          <cell r="A192" t="str">
            <v>P184</v>
          </cell>
        </row>
        <row r="193">
          <cell r="A193" t="str">
            <v>P185</v>
          </cell>
        </row>
        <row r="194">
          <cell r="A194" t="str">
            <v>P186</v>
          </cell>
        </row>
        <row r="195">
          <cell r="A195" t="str">
            <v>P187</v>
          </cell>
        </row>
        <row r="196">
          <cell r="A196" t="str">
            <v>P188</v>
          </cell>
        </row>
        <row r="197">
          <cell r="A197" t="str">
            <v>P189</v>
          </cell>
        </row>
        <row r="198">
          <cell r="A198" t="str">
            <v>P190</v>
          </cell>
        </row>
        <row r="199">
          <cell r="A199" t="str">
            <v>P191</v>
          </cell>
        </row>
        <row r="200">
          <cell r="A200" t="str">
            <v>P192</v>
          </cell>
        </row>
        <row r="201">
          <cell r="A201" t="str">
            <v>P193</v>
          </cell>
        </row>
        <row r="202">
          <cell r="A202" t="str">
            <v>P194</v>
          </cell>
        </row>
        <row r="203">
          <cell r="A203" t="str">
            <v>P195</v>
          </cell>
        </row>
        <row r="204">
          <cell r="A204" t="str">
            <v>P196</v>
          </cell>
        </row>
        <row r="205">
          <cell r="A205" t="str">
            <v>P197</v>
          </cell>
        </row>
        <row r="206">
          <cell r="A206" t="str">
            <v>P198</v>
          </cell>
        </row>
        <row r="207">
          <cell r="A207" t="str">
            <v>P199</v>
          </cell>
        </row>
        <row r="208">
          <cell r="A208" t="str">
            <v>P200</v>
          </cell>
        </row>
      </sheetData>
      <sheetData sheetId="2"/>
      <sheetData sheetId="3"/>
      <sheetData sheetId="4"/>
      <sheetData sheetId="5"/>
      <sheetData sheetId="6">
        <row r="1">
          <cell r="T1">
            <v>1</v>
          </cell>
        </row>
        <row r="2">
          <cell r="T2">
            <v>2</v>
          </cell>
        </row>
        <row r="3">
          <cell r="T3">
            <v>3</v>
          </cell>
        </row>
        <row r="4">
          <cell r="T4">
            <v>4</v>
          </cell>
        </row>
        <row r="5">
          <cell r="T5">
            <v>5</v>
          </cell>
        </row>
        <row r="6">
          <cell r="T6">
            <v>6</v>
          </cell>
        </row>
        <row r="7">
          <cell r="T7">
            <v>7</v>
          </cell>
        </row>
        <row r="8">
          <cell r="T8">
            <v>8</v>
          </cell>
        </row>
        <row r="9">
          <cell r="T9">
            <v>9</v>
          </cell>
        </row>
        <row r="10">
          <cell r="T10">
            <v>10</v>
          </cell>
        </row>
        <row r="11">
          <cell r="T11">
            <v>11</v>
          </cell>
        </row>
        <row r="12">
          <cell r="T12">
            <v>12</v>
          </cell>
        </row>
        <row r="13">
          <cell r="T13">
            <v>13</v>
          </cell>
        </row>
        <row r="14">
          <cell r="T14">
            <v>14</v>
          </cell>
        </row>
        <row r="15">
          <cell r="T15">
            <v>15</v>
          </cell>
        </row>
        <row r="16">
          <cell r="T16">
            <v>16</v>
          </cell>
        </row>
        <row r="17">
          <cell r="T17">
            <v>17</v>
          </cell>
        </row>
        <row r="18">
          <cell r="T18">
            <v>18</v>
          </cell>
        </row>
        <row r="19">
          <cell r="T19">
            <v>19</v>
          </cell>
        </row>
        <row r="20">
          <cell r="T20">
            <v>20</v>
          </cell>
        </row>
        <row r="21">
          <cell r="T21">
            <v>21</v>
          </cell>
        </row>
        <row r="22">
          <cell r="T22">
            <v>22</v>
          </cell>
        </row>
        <row r="23">
          <cell r="T23">
            <v>23</v>
          </cell>
        </row>
        <row r="24">
          <cell r="T24">
            <v>24</v>
          </cell>
        </row>
        <row r="25">
          <cell r="T25">
            <v>25</v>
          </cell>
        </row>
        <row r="26">
          <cell r="T26">
            <v>26</v>
          </cell>
        </row>
        <row r="27">
          <cell r="T27">
            <v>27</v>
          </cell>
        </row>
        <row r="28">
          <cell r="T28">
            <v>28</v>
          </cell>
        </row>
        <row r="29">
          <cell r="T29">
            <v>29</v>
          </cell>
        </row>
        <row r="30">
          <cell r="T30">
            <v>30</v>
          </cell>
        </row>
        <row r="31">
          <cell r="T31">
            <v>31</v>
          </cell>
        </row>
        <row r="32">
          <cell r="T32">
            <v>32</v>
          </cell>
        </row>
        <row r="33">
          <cell r="T33">
            <v>33</v>
          </cell>
        </row>
        <row r="34">
          <cell r="T34">
            <v>34</v>
          </cell>
        </row>
        <row r="35">
          <cell r="T35">
            <v>35</v>
          </cell>
        </row>
        <row r="36">
          <cell r="T36">
            <v>36</v>
          </cell>
        </row>
      </sheetData>
      <sheetData sheetId="7"/>
      <sheetData sheetId="8"/>
      <sheetData sheetId="9"/>
      <sheetData sheetId="10">
        <row r="10">
          <cell r="A10" t="str">
            <v>P1TC</v>
          </cell>
        </row>
        <row r="11">
          <cell r="A11" t="str">
            <v>P2TC</v>
          </cell>
        </row>
        <row r="12">
          <cell r="A12" t="str">
            <v>P3TC</v>
          </cell>
        </row>
        <row r="13">
          <cell r="A13" t="str">
            <v>P4TC</v>
          </cell>
        </row>
        <row r="14">
          <cell r="A14" t="str">
            <v>P5TC</v>
          </cell>
        </row>
        <row r="15">
          <cell r="A15" t="str">
            <v>P6TC</v>
          </cell>
        </row>
        <row r="16">
          <cell r="A16" t="str">
            <v>P7TC</v>
          </cell>
        </row>
        <row r="17">
          <cell r="A17" t="str">
            <v>P8TC</v>
          </cell>
        </row>
        <row r="18">
          <cell r="A18" t="str">
            <v>P9TC</v>
          </cell>
        </row>
        <row r="19">
          <cell r="A19" t="str">
            <v>P10TC</v>
          </cell>
        </row>
        <row r="20">
          <cell r="A20" t="str">
            <v>P11TC</v>
          </cell>
        </row>
        <row r="21">
          <cell r="A21" t="str">
            <v>P12TC</v>
          </cell>
        </row>
        <row r="22">
          <cell r="A22" t="str">
            <v>P13TC</v>
          </cell>
        </row>
        <row r="23">
          <cell r="A23" t="str">
            <v>P14TC</v>
          </cell>
        </row>
        <row r="24">
          <cell r="A24" t="str">
            <v>P15TC</v>
          </cell>
        </row>
        <row r="25">
          <cell r="A25" t="str">
            <v>P16TC</v>
          </cell>
        </row>
        <row r="26">
          <cell r="A26" t="str">
            <v>P17TC</v>
          </cell>
        </row>
        <row r="27">
          <cell r="A27" t="str">
            <v>P18TC</v>
          </cell>
        </row>
        <row r="28">
          <cell r="A28" t="str">
            <v>P19TC</v>
          </cell>
        </row>
        <row r="29">
          <cell r="A29" t="str">
            <v>P20TC</v>
          </cell>
        </row>
        <row r="30">
          <cell r="A30" t="str">
            <v>P21TC</v>
          </cell>
        </row>
        <row r="31">
          <cell r="A31" t="str">
            <v>P22TC</v>
          </cell>
        </row>
      </sheetData>
      <sheetData sheetId="11"/>
      <sheetData sheetId="12">
        <row r="4">
          <cell r="B4" t="str">
            <v>Belgique/Belgie - BE</v>
          </cell>
          <cell r="C4" t="str">
            <v>BE</v>
          </cell>
          <cell r="D4">
            <v>460</v>
          </cell>
          <cell r="E4">
            <v>360</v>
          </cell>
          <cell r="F4">
            <v>240</v>
          </cell>
          <cell r="G4">
            <v>214</v>
          </cell>
          <cell r="H4">
            <v>232</v>
          </cell>
        </row>
        <row r="5">
          <cell r="B5" t="str">
            <v>Bulgaria - BG</v>
          </cell>
          <cell r="C5" t="str">
            <v>BG</v>
          </cell>
          <cell r="D5">
            <v>67</v>
          </cell>
          <cell r="E5">
            <v>60</v>
          </cell>
          <cell r="F5">
            <v>46</v>
          </cell>
          <cell r="G5">
            <v>31</v>
          </cell>
          <cell r="H5">
            <v>145</v>
          </cell>
        </row>
        <row r="6">
          <cell r="B6" t="str">
            <v>Ceska Republika - CZ</v>
          </cell>
          <cell r="C6" t="str">
            <v>CZ</v>
          </cell>
          <cell r="D6">
            <v>134</v>
          </cell>
          <cell r="E6">
            <v>110</v>
          </cell>
          <cell r="F6">
            <v>80</v>
          </cell>
          <cell r="G6">
            <v>58</v>
          </cell>
          <cell r="H6">
            <v>195</v>
          </cell>
        </row>
        <row r="7">
          <cell r="B7" t="str">
            <v>Danmark - DK</v>
          </cell>
          <cell r="C7" t="str">
            <v>DK</v>
          </cell>
          <cell r="D7">
            <v>398</v>
          </cell>
          <cell r="E7">
            <v>340</v>
          </cell>
          <cell r="F7">
            <v>277</v>
          </cell>
          <cell r="G7">
            <v>217</v>
          </cell>
          <cell r="H7">
            <v>311</v>
          </cell>
        </row>
        <row r="8">
          <cell r="B8" t="str">
            <v>Deutschland - DE</v>
          </cell>
          <cell r="C8" t="str">
            <v>DE</v>
          </cell>
          <cell r="D8">
            <v>419</v>
          </cell>
          <cell r="E8">
            <v>310</v>
          </cell>
          <cell r="F8">
            <v>221</v>
          </cell>
          <cell r="G8">
            <v>203</v>
          </cell>
          <cell r="H8">
            <v>220</v>
          </cell>
        </row>
        <row r="9">
          <cell r="B9" t="str">
            <v>Eesti - EE</v>
          </cell>
          <cell r="C9" t="str">
            <v>EE</v>
          </cell>
          <cell r="D9">
            <v>102</v>
          </cell>
          <cell r="E9">
            <v>75</v>
          </cell>
          <cell r="F9">
            <v>59</v>
          </cell>
          <cell r="G9">
            <v>42</v>
          </cell>
          <cell r="H9">
            <v>175</v>
          </cell>
        </row>
        <row r="10">
          <cell r="B10" t="str">
            <v>Ellas - EL</v>
          </cell>
          <cell r="C10" t="str">
            <v>EL</v>
          </cell>
          <cell r="D10">
            <v>279</v>
          </cell>
          <cell r="E10">
            <v>218</v>
          </cell>
          <cell r="F10">
            <v>157</v>
          </cell>
          <cell r="G10">
            <v>122</v>
          </cell>
          <cell r="H10">
            <v>220</v>
          </cell>
        </row>
        <row r="11">
          <cell r="B11" t="str">
            <v>Espana - ES</v>
          </cell>
          <cell r="C11" t="str">
            <v>ES</v>
          </cell>
          <cell r="D11">
            <v>321</v>
          </cell>
          <cell r="E11">
            <v>212</v>
          </cell>
          <cell r="F11">
            <v>163</v>
          </cell>
          <cell r="G11">
            <v>117</v>
          </cell>
          <cell r="H11">
            <v>227</v>
          </cell>
        </row>
        <row r="12">
          <cell r="B12" t="str">
            <v>France - FR</v>
          </cell>
          <cell r="C12" t="str">
            <v>FR</v>
          </cell>
          <cell r="D12">
            <v>435</v>
          </cell>
          <cell r="E12">
            <v>351</v>
          </cell>
          <cell r="F12">
            <v>257</v>
          </cell>
          <cell r="G12">
            <v>193</v>
          </cell>
          <cell r="H12">
            <v>269</v>
          </cell>
        </row>
        <row r="13">
          <cell r="B13" t="str">
            <v>Ireland - IE</v>
          </cell>
          <cell r="C13" t="str">
            <v>IE</v>
          </cell>
          <cell r="D13">
            <v>309</v>
          </cell>
          <cell r="E13">
            <v>328</v>
          </cell>
          <cell r="F13">
            <v>239</v>
          </cell>
          <cell r="G13">
            <v>178</v>
          </cell>
          <cell r="H13">
            <v>253</v>
          </cell>
        </row>
        <row r="14">
          <cell r="B14" t="str">
            <v>Italia - IT</v>
          </cell>
          <cell r="C14" t="str">
            <v>IT</v>
          </cell>
          <cell r="D14">
            <v>454</v>
          </cell>
          <cell r="E14">
            <v>298</v>
          </cell>
          <cell r="F14">
            <v>200</v>
          </cell>
          <cell r="G14">
            <v>174</v>
          </cell>
          <cell r="H14">
            <v>247</v>
          </cell>
        </row>
        <row r="15">
          <cell r="B15" t="str">
            <v>Kypros - CY</v>
          </cell>
          <cell r="C15" t="str">
            <v>CY</v>
          </cell>
          <cell r="D15">
            <v>316</v>
          </cell>
          <cell r="E15">
            <v>235</v>
          </cell>
          <cell r="F15">
            <v>146</v>
          </cell>
          <cell r="G15">
            <v>99</v>
          </cell>
          <cell r="H15">
            <v>194</v>
          </cell>
        </row>
        <row r="16">
          <cell r="B16" t="str">
            <v>Latvija - LV</v>
          </cell>
          <cell r="C16" t="str">
            <v>LV</v>
          </cell>
          <cell r="D16">
            <v>81</v>
          </cell>
          <cell r="E16">
            <v>66</v>
          </cell>
          <cell r="F16">
            <v>52</v>
          </cell>
          <cell r="G16">
            <v>38</v>
          </cell>
          <cell r="H16">
            <v>172</v>
          </cell>
        </row>
        <row r="17">
          <cell r="B17" t="str">
            <v>Lithuania - LT</v>
          </cell>
          <cell r="C17" t="str">
            <v>LT</v>
          </cell>
          <cell r="D17">
            <v>75</v>
          </cell>
          <cell r="E17">
            <v>62</v>
          </cell>
          <cell r="F17">
            <v>47</v>
          </cell>
          <cell r="G17">
            <v>34</v>
          </cell>
          <cell r="H17">
            <v>168</v>
          </cell>
        </row>
        <row r="18">
          <cell r="B18" t="str">
            <v>Luxembourg - LU</v>
          </cell>
          <cell r="C18" t="str">
            <v>LU</v>
          </cell>
          <cell r="D18">
            <v>496</v>
          </cell>
          <cell r="E18">
            <v>349</v>
          </cell>
          <cell r="F18">
            <v>282</v>
          </cell>
          <cell r="G18">
            <v>220</v>
          </cell>
          <cell r="H18">
            <v>232</v>
          </cell>
        </row>
        <row r="19">
          <cell r="B19" t="str">
            <v>Magyarorszag - HU</v>
          </cell>
          <cell r="C19" t="str">
            <v>HU</v>
          </cell>
          <cell r="D19">
            <v>107</v>
          </cell>
          <cell r="E19">
            <v>86</v>
          </cell>
          <cell r="F19">
            <v>65</v>
          </cell>
          <cell r="G19">
            <v>44</v>
          </cell>
          <cell r="H19">
            <v>184</v>
          </cell>
        </row>
        <row r="20">
          <cell r="B20" t="str">
            <v>Malta - MT</v>
          </cell>
          <cell r="C20" t="str">
            <v>MT</v>
          </cell>
          <cell r="D20">
            <v>119</v>
          </cell>
          <cell r="E20">
            <v>99</v>
          </cell>
          <cell r="F20">
            <v>77</v>
          </cell>
          <cell r="G20">
            <v>58</v>
          </cell>
          <cell r="H20">
            <v>191</v>
          </cell>
        </row>
        <row r="21">
          <cell r="B21" t="str">
            <v>Nederland - NL</v>
          </cell>
          <cell r="C21" t="str">
            <v>NL</v>
          </cell>
          <cell r="D21">
            <v>310</v>
          </cell>
          <cell r="E21">
            <v>271</v>
          </cell>
          <cell r="F21">
            <v>215</v>
          </cell>
          <cell r="G21">
            <v>170</v>
          </cell>
          <cell r="H21">
            <v>242</v>
          </cell>
        </row>
        <row r="22">
          <cell r="B22" t="str">
            <v>Oesterreich - AT</v>
          </cell>
          <cell r="C22" t="str">
            <v>AT</v>
          </cell>
          <cell r="D22">
            <v>449</v>
          </cell>
          <cell r="E22">
            <v>302</v>
          </cell>
          <cell r="F22">
            <v>244</v>
          </cell>
          <cell r="G22">
            <v>194</v>
          </cell>
          <cell r="H22">
            <v>246</v>
          </cell>
        </row>
        <row r="23">
          <cell r="B23" t="str">
            <v>Polska - PL</v>
          </cell>
          <cell r="C23" t="str">
            <v>PL</v>
          </cell>
          <cell r="D23">
            <v>109</v>
          </cell>
          <cell r="E23">
            <v>86</v>
          </cell>
          <cell r="F23">
            <v>66</v>
          </cell>
          <cell r="G23">
            <v>49</v>
          </cell>
          <cell r="H23">
            <v>179</v>
          </cell>
        </row>
        <row r="24">
          <cell r="B24" t="str">
            <v>Portugal - PT</v>
          </cell>
          <cell r="C24" t="str">
            <v>PT</v>
          </cell>
          <cell r="D24">
            <v>258</v>
          </cell>
          <cell r="E24">
            <v>181</v>
          </cell>
          <cell r="F24">
            <v>122</v>
          </cell>
          <cell r="G24">
            <v>77</v>
          </cell>
          <cell r="H24">
            <v>197</v>
          </cell>
        </row>
        <row r="25">
          <cell r="B25" t="str">
            <v>Rumania - RO</v>
          </cell>
          <cell r="C25" t="str">
            <v>RO</v>
          </cell>
          <cell r="D25">
            <v>124</v>
          </cell>
          <cell r="E25">
            <v>95</v>
          </cell>
          <cell r="F25">
            <v>74</v>
          </cell>
          <cell r="G25">
            <v>47</v>
          </cell>
          <cell r="H25">
            <v>161</v>
          </cell>
        </row>
        <row r="26">
          <cell r="B26" t="str">
            <v>Slovenija - SI</v>
          </cell>
          <cell r="C26" t="str">
            <v>SI</v>
          </cell>
          <cell r="D26">
            <v>240</v>
          </cell>
          <cell r="E26">
            <v>182</v>
          </cell>
          <cell r="F26">
            <v>146</v>
          </cell>
          <cell r="G26">
            <v>92</v>
          </cell>
          <cell r="H26">
            <v>208</v>
          </cell>
        </row>
        <row r="27">
          <cell r="B27" t="str">
            <v>Slovensko - SK</v>
          </cell>
          <cell r="C27" t="str">
            <v>SK</v>
          </cell>
          <cell r="D27">
            <v>121</v>
          </cell>
          <cell r="E27">
            <v>98</v>
          </cell>
          <cell r="F27">
            <v>86</v>
          </cell>
          <cell r="G27">
            <v>70</v>
          </cell>
          <cell r="H27">
            <v>186</v>
          </cell>
        </row>
        <row r="28">
          <cell r="B28" t="str">
            <v>Suomi - FI</v>
          </cell>
          <cell r="C28" t="str">
            <v>FI</v>
          </cell>
          <cell r="D28">
            <v>368</v>
          </cell>
          <cell r="E28">
            <v>255</v>
          </cell>
          <cell r="F28">
            <v>196</v>
          </cell>
          <cell r="G28">
            <v>163</v>
          </cell>
          <cell r="H28">
            <v>277</v>
          </cell>
        </row>
        <row r="29">
          <cell r="B29" t="str">
            <v>Sverige - SE</v>
          </cell>
          <cell r="C29" t="str">
            <v>SE</v>
          </cell>
          <cell r="D29">
            <v>360</v>
          </cell>
          <cell r="E29">
            <v>303</v>
          </cell>
          <cell r="F29">
            <v>250</v>
          </cell>
          <cell r="G29">
            <v>192</v>
          </cell>
          <cell r="H29">
            <v>275</v>
          </cell>
        </row>
        <row r="30">
          <cell r="B30" t="str">
            <v>United Kingdom - UK</v>
          </cell>
          <cell r="C30" t="str">
            <v>GB</v>
          </cell>
          <cell r="D30">
            <v>355</v>
          </cell>
          <cell r="E30">
            <v>334</v>
          </cell>
          <cell r="F30">
            <v>231</v>
          </cell>
          <cell r="G30">
            <v>158</v>
          </cell>
          <cell r="H30">
            <v>312</v>
          </cell>
        </row>
        <row r="31">
          <cell r="B31" t="str">
            <v>Island - IS</v>
          </cell>
          <cell r="C31" t="str">
            <v>IS</v>
          </cell>
          <cell r="D31">
            <v>368</v>
          </cell>
          <cell r="E31">
            <v>335</v>
          </cell>
          <cell r="F31">
            <v>289</v>
          </cell>
          <cell r="G31">
            <v>186</v>
          </cell>
          <cell r="H31">
            <v>235</v>
          </cell>
        </row>
        <row r="32">
          <cell r="B32" t="str">
            <v>Liechtenstein - LI</v>
          </cell>
          <cell r="C32" t="str">
            <v>LI</v>
          </cell>
          <cell r="D32">
            <v>449</v>
          </cell>
          <cell r="E32">
            <v>302</v>
          </cell>
          <cell r="F32">
            <v>244</v>
          </cell>
          <cell r="G32">
            <v>194</v>
          </cell>
          <cell r="H32">
            <v>340</v>
          </cell>
        </row>
        <row r="33">
          <cell r="B33" t="str">
            <v>Norge - NO</v>
          </cell>
          <cell r="C33" t="str">
            <v>NO</v>
          </cell>
          <cell r="D33">
            <v>440</v>
          </cell>
          <cell r="E33">
            <v>367</v>
          </cell>
          <cell r="F33">
            <v>311</v>
          </cell>
          <cell r="G33">
            <v>239</v>
          </cell>
          <cell r="H33">
            <v>340</v>
          </cell>
        </row>
        <row r="34">
          <cell r="B34" t="str">
            <v>Schweiz / Suisse / Svizzera / Svizra - CH</v>
          </cell>
          <cell r="C34" t="str">
            <v>CH</v>
          </cell>
          <cell r="D34">
            <v>478</v>
          </cell>
          <cell r="E34">
            <v>354</v>
          </cell>
          <cell r="F34">
            <v>252</v>
          </cell>
          <cell r="G34">
            <v>232</v>
          </cell>
          <cell r="H34">
            <v>340</v>
          </cell>
        </row>
        <row r="35">
          <cell r="B35" t="str">
            <v>Hrvatska - HR</v>
          </cell>
          <cell r="C35" t="str">
            <v>HR</v>
          </cell>
          <cell r="D35">
            <v>213</v>
          </cell>
          <cell r="E35">
            <v>192</v>
          </cell>
          <cell r="F35">
            <v>154</v>
          </cell>
          <cell r="G35">
            <v>97</v>
          </cell>
          <cell r="H35">
            <v>214</v>
          </cell>
        </row>
        <row r="36">
          <cell r="B36" t="str">
            <v>Türkiye - TR</v>
          </cell>
          <cell r="C36" t="str">
            <v>TR</v>
          </cell>
          <cell r="D36">
            <v>141</v>
          </cell>
          <cell r="E36">
            <v>90</v>
          </cell>
          <cell r="F36">
            <v>59</v>
          </cell>
          <cell r="G36">
            <v>38</v>
          </cell>
          <cell r="H36">
            <v>190</v>
          </cell>
        </row>
        <row r="37">
          <cell r="B37" t="str">
            <v>Albania - AL</v>
          </cell>
          <cell r="C37" t="str">
            <v>AL</v>
          </cell>
          <cell r="D37">
            <v>31</v>
          </cell>
          <cell r="E37">
            <v>22</v>
          </cell>
          <cell r="F37">
            <v>18</v>
          </cell>
          <cell r="G37">
            <v>14</v>
          </cell>
          <cell r="H37">
            <v>171</v>
          </cell>
        </row>
        <row r="38">
          <cell r="B38" t="str">
            <v>Fyrom - FYR</v>
          </cell>
          <cell r="C38" t="str">
            <v>MK</v>
          </cell>
          <cell r="D38">
            <v>88</v>
          </cell>
          <cell r="E38">
            <v>64</v>
          </cell>
          <cell r="F38">
            <v>41</v>
          </cell>
          <cell r="G38">
            <v>31</v>
          </cell>
          <cell r="H38">
            <v>158</v>
          </cell>
        </row>
        <row r="39">
          <cell r="B39" t="str">
            <v>Serbia - SER</v>
          </cell>
          <cell r="C39" t="str">
            <v>RS</v>
          </cell>
          <cell r="D39">
            <v>96</v>
          </cell>
          <cell r="E39">
            <v>69</v>
          </cell>
          <cell r="F39">
            <v>45</v>
          </cell>
          <cell r="G39">
            <v>33</v>
          </cell>
          <cell r="H39">
            <v>154</v>
          </cell>
        </row>
        <row r="40">
          <cell r="B40" t="str">
            <v>Bosnia Herzegovina</v>
          </cell>
          <cell r="C40" t="str">
            <v>BA</v>
          </cell>
          <cell r="D40">
            <v>93</v>
          </cell>
          <cell r="E40">
            <v>67</v>
          </cell>
          <cell r="F40">
            <v>44</v>
          </cell>
          <cell r="G40">
            <v>32</v>
          </cell>
          <cell r="H40">
            <v>170</v>
          </cell>
        </row>
        <row r="41">
          <cell r="B41" t="str">
            <v>Montenegro</v>
          </cell>
          <cell r="C41" t="str">
            <v>ME</v>
          </cell>
          <cell r="D41">
            <v>94</v>
          </cell>
          <cell r="E41">
            <v>68</v>
          </cell>
          <cell r="F41">
            <v>44</v>
          </cell>
          <cell r="G41">
            <v>32</v>
          </cell>
          <cell r="H41">
            <v>158</v>
          </cell>
        </row>
        <row r="42">
          <cell r="B42" t="str">
            <v>AN Bonaire</v>
          </cell>
          <cell r="C42" t="str">
            <v>AN</v>
          </cell>
          <cell r="D42">
            <v>310</v>
          </cell>
          <cell r="E42">
            <v>271</v>
          </cell>
          <cell r="F42">
            <v>215</v>
          </cell>
          <cell r="G42">
            <v>170</v>
          </cell>
          <cell r="H42">
            <v>242</v>
          </cell>
        </row>
        <row r="43">
          <cell r="B43" t="str">
            <v>AN Curaçao</v>
          </cell>
          <cell r="C43" t="str">
            <v>AN</v>
          </cell>
          <cell r="D43">
            <v>310</v>
          </cell>
          <cell r="E43">
            <v>271</v>
          </cell>
          <cell r="F43">
            <v>215</v>
          </cell>
          <cell r="G43">
            <v>170</v>
          </cell>
          <cell r="H43">
            <v>242</v>
          </cell>
        </row>
        <row r="44">
          <cell r="B44" t="str">
            <v>AN Saba</v>
          </cell>
          <cell r="C44" t="str">
            <v>AN</v>
          </cell>
          <cell r="D44">
            <v>310</v>
          </cell>
          <cell r="E44">
            <v>271</v>
          </cell>
          <cell r="F44">
            <v>215</v>
          </cell>
          <cell r="G44">
            <v>170</v>
          </cell>
          <cell r="H44">
            <v>242</v>
          </cell>
        </row>
        <row r="45">
          <cell r="B45" t="str">
            <v>AN Saint Eustatius</v>
          </cell>
          <cell r="C45" t="str">
            <v>AN</v>
          </cell>
          <cell r="D45">
            <v>310</v>
          </cell>
          <cell r="E45">
            <v>271</v>
          </cell>
          <cell r="F45">
            <v>215</v>
          </cell>
          <cell r="G45">
            <v>170</v>
          </cell>
          <cell r="H45">
            <v>242</v>
          </cell>
        </row>
        <row r="46">
          <cell r="B46" t="str">
            <v>AN Saint Martin</v>
          </cell>
          <cell r="C46" t="str">
            <v>AN</v>
          </cell>
          <cell r="D46">
            <v>310</v>
          </cell>
          <cell r="E46">
            <v>271</v>
          </cell>
          <cell r="F46">
            <v>215</v>
          </cell>
          <cell r="G46">
            <v>170</v>
          </cell>
          <cell r="H46">
            <v>242</v>
          </cell>
        </row>
        <row r="47">
          <cell r="B47" t="str">
            <v xml:space="preserve">Anguilla </v>
          </cell>
          <cell r="C47" t="str">
            <v>AI</v>
          </cell>
          <cell r="D47">
            <v>355</v>
          </cell>
          <cell r="E47">
            <v>334</v>
          </cell>
          <cell r="F47">
            <v>231</v>
          </cell>
          <cell r="G47">
            <v>158</v>
          </cell>
          <cell r="H47">
            <v>312</v>
          </cell>
        </row>
        <row r="48">
          <cell r="B48" t="str">
            <v xml:space="preserve">Aruba </v>
          </cell>
          <cell r="C48" t="str">
            <v>AW</v>
          </cell>
          <cell r="D48">
            <v>310</v>
          </cell>
          <cell r="E48">
            <v>271</v>
          </cell>
          <cell r="F48">
            <v>215</v>
          </cell>
          <cell r="G48">
            <v>170</v>
          </cell>
          <cell r="H48">
            <v>242</v>
          </cell>
        </row>
        <row r="49">
          <cell r="B49" t="str">
            <v xml:space="preserve">British Indian Ocean Territory </v>
          </cell>
          <cell r="C49" t="str">
            <v>IO</v>
          </cell>
          <cell r="D49">
            <v>355</v>
          </cell>
          <cell r="E49">
            <v>334</v>
          </cell>
          <cell r="F49">
            <v>231</v>
          </cell>
          <cell r="G49">
            <v>158</v>
          </cell>
          <cell r="H49">
            <v>312</v>
          </cell>
        </row>
        <row r="50">
          <cell r="B50" t="str">
            <v xml:space="preserve">Cayman Islands </v>
          </cell>
          <cell r="C50" t="str">
            <v>KY</v>
          </cell>
          <cell r="D50">
            <v>355</v>
          </cell>
          <cell r="E50">
            <v>334</v>
          </cell>
          <cell r="F50">
            <v>231</v>
          </cell>
          <cell r="G50">
            <v>158</v>
          </cell>
          <cell r="H50">
            <v>312</v>
          </cell>
        </row>
        <row r="51">
          <cell r="B51" t="str">
            <v>Falkland Islands (Malvinas)</v>
          </cell>
          <cell r="C51" t="str">
            <v>FK</v>
          </cell>
          <cell r="D51">
            <v>355</v>
          </cell>
          <cell r="E51">
            <v>334</v>
          </cell>
          <cell r="F51">
            <v>231</v>
          </cell>
          <cell r="G51">
            <v>158</v>
          </cell>
          <cell r="H51">
            <v>312</v>
          </cell>
        </row>
        <row r="52">
          <cell r="B52" t="str">
            <v>French Polynesia</v>
          </cell>
          <cell r="C52" t="str">
            <v>PF</v>
          </cell>
          <cell r="D52">
            <v>435</v>
          </cell>
          <cell r="E52">
            <v>351</v>
          </cell>
          <cell r="F52">
            <v>257</v>
          </cell>
          <cell r="G52">
            <v>193</v>
          </cell>
          <cell r="H52">
            <v>269</v>
          </cell>
        </row>
        <row r="53">
          <cell r="B53" t="str">
            <v>French Southern and Antartic Territories</v>
          </cell>
          <cell r="C53" t="str">
            <v>TF</v>
          </cell>
          <cell r="D53">
            <v>435</v>
          </cell>
          <cell r="E53">
            <v>351</v>
          </cell>
          <cell r="F53">
            <v>257</v>
          </cell>
          <cell r="G53">
            <v>193</v>
          </cell>
          <cell r="H53">
            <v>269</v>
          </cell>
        </row>
        <row r="54">
          <cell r="B54" t="str">
            <v>Greenland</v>
          </cell>
          <cell r="C54" t="str">
            <v>GL</v>
          </cell>
          <cell r="D54">
            <v>398</v>
          </cell>
          <cell r="E54">
            <v>340</v>
          </cell>
          <cell r="F54">
            <v>277</v>
          </cell>
          <cell r="G54">
            <v>217</v>
          </cell>
          <cell r="H54">
            <v>311</v>
          </cell>
        </row>
        <row r="55">
          <cell r="B55" t="str">
            <v xml:space="preserve">Mayotte </v>
          </cell>
          <cell r="C55" t="str">
            <v>YT</v>
          </cell>
          <cell r="D55">
            <v>435</v>
          </cell>
          <cell r="E55">
            <v>351</v>
          </cell>
          <cell r="F55">
            <v>257</v>
          </cell>
          <cell r="G55">
            <v>193</v>
          </cell>
          <cell r="H55">
            <v>269</v>
          </cell>
        </row>
        <row r="56">
          <cell r="B56" t="str">
            <v xml:space="preserve">Montserrat </v>
          </cell>
          <cell r="C56" t="str">
            <v>MS</v>
          </cell>
          <cell r="D56">
            <v>355</v>
          </cell>
          <cell r="E56">
            <v>334</v>
          </cell>
          <cell r="F56">
            <v>231</v>
          </cell>
          <cell r="G56">
            <v>158</v>
          </cell>
          <cell r="H56">
            <v>312</v>
          </cell>
        </row>
        <row r="57">
          <cell r="B57" t="str">
            <v>New Caledonia and Dependencies</v>
          </cell>
          <cell r="C57" t="str">
            <v>NC</v>
          </cell>
          <cell r="D57">
            <v>435</v>
          </cell>
          <cell r="E57">
            <v>351</v>
          </cell>
          <cell r="F57">
            <v>257</v>
          </cell>
          <cell r="G57">
            <v>193</v>
          </cell>
          <cell r="H57">
            <v>269</v>
          </cell>
        </row>
        <row r="58">
          <cell r="B58" t="str">
            <v>Netherlands Antilles</v>
          </cell>
          <cell r="C58" t="str">
            <v>AN</v>
          </cell>
          <cell r="D58">
            <v>310</v>
          </cell>
          <cell r="E58">
            <v>271</v>
          </cell>
          <cell r="F58">
            <v>215</v>
          </cell>
          <cell r="G58">
            <v>170</v>
          </cell>
          <cell r="H58">
            <v>242</v>
          </cell>
        </row>
        <row r="59">
          <cell r="B59" t="str">
            <v>Pitcairn</v>
          </cell>
          <cell r="C59" t="str">
            <v>PN</v>
          </cell>
          <cell r="D59">
            <v>355</v>
          </cell>
          <cell r="E59">
            <v>334</v>
          </cell>
          <cell r="F59">
            <v>231</v>
          </cell>
          <cell r="G59">
            <v>158</v>
          </cell>
          <cell r="H59">
            <v>312</v>
          </cell>
        </row>
        <row r="60">
          <cell r="B60" t="str">
            <v xml:space="preserve">Saint Helena, Ascension Island, Tristan da Cunha </v>
          </cell>
          <cell r="C60" t="str">
            <v>SH</v>
          </cell>
          <cell r="D60">
            <v>355</v>
          </cell>
          <cell r="E60">
            <v>334</v>
          </cell>
          <cell r="F60">
            <v>231</v>
          </cell>
          <cell r="G60">
            <v>158</v>
          </cell>
          <cell r="H60">
            <v>312</v>
          </cell>
        </row>
        <row r="61">
          <cell r="B61" t="str">
            <v>British Antartic Territories</v>
          </cell>
          <cell r="C61" t="str">
            <v>BAT</v>
          </cell>
          <cell r="D61">
            <v>355</v>
          </cell>
          <cell r="E61">
            <v>334</v>
          </cell>
          <cell r="F61">
            <v>231</v>
          </cell>
          <cell r="G61">
            <v>158</v>
          </cell>
          <cell r="H61">
            <v>312</v>
          </cell>
        </row>
        <row r="62">
          <cell r="B62" t="str">
            <v xml:space="preserve">Saint Pierre And Miquelon </v>
          </cell>
          <cell r="C62" t="str">
            <v>PM</v>
          </cell>
          <cell r="D62">
            <v>435</v>
          </cell>
          <cell r="E62">
            <v>351</v>
          </cell>
          <cell r="F62">
            <v>257</v>
          </cell>
          <cell r="G62">
            <v>193</v>
          </cell>
          <cell r="H62">
            <v>269</v>
          </cell>
        </row>
        <row r="63">
          <cell r="B63" t="str">
            <v>South Georgia And The South Sandwich Islands</v>
          </cell>
          <cell r="C63" t="str">
            <v>GS</v>
          </cell>
          <cell r="D63">
            <v>355</v>
          </cell>
          <cell r="E63">
            <v>334</v>
          </cell>
          <cell r="F63">
            <v>231</v>
          </cell>
          <cell r="G63">
            <v>158</v>
          </cell>
          <cell r="H63">
            <v>312</v>
          </cell>
        </row>
        <row r="64">
          <cell r="B64" t="str">
            <v xml:space="preserve">Turks And Caicos Islands </v>
          </cell>
          <cell r="C64" t="str">
            <v>TC</v>
          </cell>
          <cell r="D64">
            <v>355</v>
          </cell>
          <cell r="E64">
            <v>334</v>
          </cell>
          <cell r="F64">
            <v>231</v>
          </cell>
          <cell r="G64">
            <v>158</v>
          </cell>
          <cell r="H64">
            <v>312</v>
          </cell>
        </row>
        <row r="65">
          <cell r="B65" t="str">
            <v>Virgin Islands, British</v>
          </cell>
          <cell r="C65" t="str">
            <v>VG</v>
          </cell>
          <cell r="D65">
            <v>355</v>
          </cell>
          <cell r="E65">
            <v>334</v>
          </cell>
          <cell r="F65">
            <v>231</v>
          </cell>
          <cell r="G65">
            <v>158</v>
          </cell>
          <cell r="H65">
            <v>312</v>
          </cell>
        </row>
        <row r="66">
          <cell r="B66" t="str">
            <v>Wallis and Futuna Islands</v>
          </cell>
          <cell r="C66" t="str">
            <v>WF</v>
          </cell>
          <cell r="D66">
            <v>435</v>
          </cell>
          <cell r="E66">
            <v>351</v>
          </cell>
          <cell r="F66">
            <v>257</v>
          </cell>
          <cell r="G66">
            <v>193</v>
          </cell>
          <cell r="H66">
            <v>269</v>
          </cell>
        </row>
        <row r="67">
          <cell r="B67" t="str">
            <v>Afghanistan</v>
          </cell>
          <cell r="C67" t="str">
            <v>AF</v>
          </cell>
          <cell r="D67">
            <v>450</v>
          </cell>
          <cell r="E67">
            <v>300</v>
          </cell>
          <cell r="F67">
            <v>250</v>
          </cell>
          <cell r="G67">
            <v>125</v>
          </cell>
          <cell r="H67">
            <v>225</v>
          </cell>
        </row>
        <row r="68">
          <cell r="B68" t="str">
            <v>Algeria</v>
          </cell>
          <cell r="C68" t="str">
            <v>DZ</v>
          </cell>
          <cell r="D68">
            <v>450</v>
          </cell>
          <cell r="E68">
            <v>300</v>
          </cell>
          <cell r="F68">
            <v>250</v>
          </cell>
          <cell r="G68">
            <v>125</v>
          </cell>
          <cell r="H68">
            <v>335</v>
          </cell>
        </row>
        <row r="69">
          <cell r="B69" t="str">
            <v>American Samoa</v>
          </cell>
          <cell r="C69" t="str">
            <v>AS</v>
          </cell>
          <cell r="D69">
            <v>450</v>
          </cell>
          <cell r="E69">
            <v>300</v>
          </cell>
          <cell r="F69">
            <v>250</v>
          </cell>
          <cell r="G69">
            <v>125</v>
          </cell>
          <cell r="H69">
            <v>192</v>
          </cell>
        </row>
        <row r="70">
          <cell r="B70" t="str">
            <v>Angola</v>
          </cell>
          <cell r="C70" t="str">
            <v>AO</v>
          </cell>
          <cell r="D70">
            <v>450</v>
          </cell>
          <cell r="E70">
            <v>300</v>
          </cell>
          <cell r="F70">
            <v>250</v>
          </cell>
          <cell r="G70">
            <v>125</v>
          </cell>
          <cell r="H70">
            <v>387</v>
          </cell>
        </row>
        <row r="71">
          <cell r="B71" t="str">
            <v>Antigua And Barbuda</v>
          </cell>
          <cell r="C71" t="str">
            <v>AG</v>
          </cell>
          <cell r="D71">
            <v>450</v>
          </cell>
          <cell r="E71">
            <v>300</v>
          </cell>
          <cell r="F71">
            <v>250</v>
          </cell>
          <cell r="G71">
            <v>125</v>
          </cell>
          <cell r="H71">
            <v>230</v>
          </cell>
        </row>
        <row r="72">
          <cell r="B72" t="str">
            <v>Argentina</v>
          </cell>
          <cell r="C72" t="str">
            <v>AR</v>
          </cell>
          <cell r="D72">
            <v>450</v>
          </cell>
          <cell r="E72">
            <v>300</v>
          </cell>
          <cell r="F72">
            <v>250</v>
          </cell>
          <cell r="G72">
            <v>125</v>
          </cell>
          <cell r="H72">
            <v>298</v>
          </cell>
        </row>
        <row r="73">
          <cell r="B73" t="str">
            <v>Armenia</v>
          </cell>
          <cell r="C73" t="str">
            <v>AM</v>
          </cell>
          <cell r="D73">
            <v>450</v>
          </cell>
          <cell r="E73">
            <v>300</v>
          </cell>
          <cell r="F73">
            <v>250</v>
          </cell>
          <cell r="G73">
            <v>125</v>
          </cell>
          <cell r="H73">
            <v>128</v>
          </cell>
        </row>
        <row r="74">
          <cell r="B74" t="str">
            <v>Australia</v>
          </cell>
          <cell r="C74" t="str">
            <v>AU</v>
          </cell>
          <cell r="D74">
            <v>450</v>
          </cell>
          <cell r="E74">
            <v>300</v>
          </cell>
          <cell r="F74">
            <v>250</v>
          </cell>
          <cell r="G74">
            <v>125</v>
          </cell>
          <cell r="H74">
            <v>280</v>
          </cell>
        </row>
        <row r="75">
          <cell r="B75" t="str">
            <v>Azerbaijan</v>
          </cell>
          <cell r="C75" t="str">
            <v>AZ</v>
          </cell>
          <cell r="D75">
            <v>450</v>
          </cell>
          <cell r="E75">
            <v>300</v>
          </cell>
          <cell r="F75">
            <v>250</v>
          </cell>
          <cell r="G75">
            <v>125</v>
          </cell>
          <cell r="H75">
            <v>310</v>
          </cell>
        </row>
        <row r="76">
          <cell r="B76" t="str">
            <v>Bahamas</v>
          </cell>
          <cell r="C76" t="str">
            <v>BS</v>
          </cell>
          <cell r="D76">
            <v>450</v>
          </cell>
          <cell r="E76">
            <v>300</v>
          </cell>
          <cell r="F76">
            <v>250</v>
          </cell>
          <cell r="G76">
            <v>125</v>
          </cell>
          <cell r="H76">
            <v>287</v>
          </cell>
        </row>
        <row r="77">
          <cell r="B77" t="str">
            <v>Bahrain</v>
          </cell>
          <cell r="C77" t="str">
            <v>BH</v>
          </cell>
          <cell r="D77">
            <v>450</v>
          </cell>
          <cell r="E77">
            <v>300</v>
          </cell>
          <cell r="F77">
            <v>250</v>
          </cell>
          <cell r="G77">
            <v>125</v>
          </cell>
          <cell r="H77">
            <v>279</v>
          </cell>
        </row>
        <row r="78">
          <cell r="B78" t="str">
            <v>Bangladesh</v>
          </cell>
          <cell r="C78" t="str">
            <v>BD</v>
          </cell>
          <cell r="D78">
            <v>450</v>
          </cell>
          <cell r="E78">
            <v>300</v>
          </cell>
          <cell r="F78">
            <v>250</v>
          </cell>
          <cell r="G78">
            <v>125</v>
          </cell>
          <cell r="H78">
            <v>201</v>
          </cell>
        </row>
        <row r="79">
          <cell r="B79" t="str">
            <v>Barbados</v>
          </cell>
          <cell r="C79" t="str">
            <v>BB</v>
          </cell>
          <cell r="D79">
            <v>450</v>
          </cell>
          <cell r="E79">
            <v>300</v>
          </cell>
          <cell r="F79">
            <v>250</v>
          </cell>
          <cell r="G79">
            <v>125</v>
          </cell>
          <cell r="H79">
            <v>302</v>
          </cell>
        </row>
        <row r="80">
          <cell r="B80" t="str">
            <v>Belarus</v>
          </cell>
          <cell r="C80" t="str">
            <v>BY</v>
          </cell>
          <cell r="D80">
            <v>450</v>
          </cell>
          <cell r="E80">
            <v>300</v>
          </cell>
          <cell r="F80">
            <v>250</v>
          </cell>
          <cell r="G80">
            <v>125</v>
          </cell>
          <cell r="H80">
            <v>205</v>
          </cell>
        </row>
        <row r="81">
          <cell r="B81" t="str">
            <v>Belize</v>
          </cell>
          <cell r="C81" t="str">
            <v>BZ</v>
          </cell>
          <cell r="D81">
            <v>450</v>
          </cell>
          <cell r="E81">
            <v>300</v>
          </cell>
          <cell r="F81">
            <v>250</v>
          </cell>
          <cell r="G81">
            <v>125</v>
          </cell>
          <cell r="H81">
            <v>213</v>
          </cell>
        </row>
        <row r="82">
          <cell r="B82" t="str">
            <v>Benin</v>
          </cell>
          <cell r="C82" t="str">
            <v>BJ</v>
          </cell>
          <cell r="D82">
            <v>450</v>
          </cell>
          <cell r="E82">
            <v>300</v>
          </cell>
          <cell r="F82">
            <v>250</v>
          </cell>
          <cell r="G82">
            <v>125</v>
          </cell>
          <cell r="H82">
            <v>184</v>
          </cell>
        </row>
        <row r="83">
          <cell r="B83" t="str">
            <v>Bhutan</v>
          </cell>
          <cell r="C83" t="str">
            <v>BT</v>
          </cell>
          <cell r="D83">
            <v>450</v>
          </cell>
          <cell r="E83">
            <v>300</v>
          </cell>
          <cell r="F83">
            <v>250</v>
          </cell>
          <cell r="G83">
            <v>125</v>
          </cell>
          <cell r="H83">
            <v>99</v>
          </cell>
        </row>
        <row r="84">
          <cell r="B84" t="str">
            <v>Bolivia, Plurinational State Of</v>
          </cell>
          <cell r="C84" t="str">
            <v>BO</v>
          </cell>
          <cell r="D84">
            <v>450</v>
          </cell>
          <cell r="E84">
            <v>300</v>
          </cell>
          <cell r="F84">
            <v>250</v>
          </cell>
          <cell r="G84">
            <v>125</v>
          </cell>
          <cell r="H84">
            <v>143</v>
          </cell>
        </row>
        <row r="85">
          <cell r="B85" t="str">
            <v>Botswana</v>
          </cell>
          <cell r="C85" t="str">
            <v>BW</v>
          </cell>
          <cell r="D85">
            <v>450</v>
          </cell>
          <cell r="E85">
            <v>300</v>
          </cell>
          <cell r="F85">
            <v>250</v>
          </cell>
          <cell r="G85">
            <v>125</v>
          </cell>
          <cell r="H85">
            <v>196</v>
          </cell>
        </row>
        <row r="86">
          <cell r="B86" t="str">
            <v>Brazil</v>
          </cell>
          <cell r="C86" t="str">
            <v>BR</v>
          </cell>
          <cell r="D86">
            <v>450</v>
          </cell>
          <cell r="E86">
            <v>300</v>
          </cell>
          <cell r="F86">
            <v>250</v>
          </cell>
          <cell r="G86">
            <v>125</v>
          </cell>
          <cell r="H86">
            <v>251</v>
          </cell>
        </row>
        <row r="87">
          <cell r="B87" t="str">
            <v>Brunei Darussalam</v>
          </cell>
          <cell r="C87" t="str">
            <v>BN</v>
          </cell>
          <cell r="D87">
            <v>450</v>
          </cell>
          <cell r="E87">
            <v>300</v>
          </cell>
          <cell r="F87">
            <v>250</v>
          </cell>
          <cell r="G87">
            <v>125</v>
          </cell>
          <cell r="H87">
            <v>177</v>
          </cell>
        </row>
        <row r="88">
          <cell r="B88" t="str">
            <v>Burkina Faso</v>
          </cell>
          <cell r="C88" t="str">
            <v>BF</v>
          </cell>
          <cell r="D88">
            <v>450</v>
          </cell>
          <cell r="E88">
            <v>300</v>
          </cell>
          <cell r="F88">
            <v>250</v>
          </cell>
          <cell r="G88">
            <v>125</v>
          </cell>
          <cell r="H88">
            <v>152</v>
          </cell>
        </row>
        <row r="89">
          <cell r="B89" t="str">
            <v>Burundi</v>
          </cell>
          <cell r="C89" t="str">
            <v>BI</v>
          </cell>
          <cell r="D89">
            <v>450</v>
          </cell>
          <cell r="E89">
            <v>300</v>
          </cell>
          <cell r="F89">
            <v>250</v>
          </cell>
          <cell r="G89">
            <v>125</v>
          </cell>
          <cell r="H89">
            <v>160</v>
          </cell>
        </row>
        <row r="90">
          <cell r="B90" t="str">
            <v>Cambodia</v>
          </cell>
          <cell r="C90" t="str">
            <v>KH</v>
          </cell>
          <cell r="D90">
            <v>450</v>
          </cell>
          <cell r="E90">
            <v>300</v>
          </cell>
          <cell r="F90">
            <v>250</v>
          </cell>
          <cell r="G90">
            <v>125</v>
          </cell>
          <cell r="H90">
            <v>178</v>
          </cell>
        </row>
        <row r="91">
          <cell r="B91" t="str">
            <v>Cameroon</v>
          </cell>
          <cell r="C91" t="str">
            <v>CM</v>
          </cell>
          <cell r="D91">
            <v>450</v>
          </cell>
          <cell r="E91">
            <v>300</v>
          </cell>
          <cell r="F91">
            <v>250</v>
          </cell>
          <cell r="G91">
            <v>125</v>
          </cell>
          <cell r="H91">
            <v>213</v>
          </cell>
        </row>
        <row r="92">
          <cell r="B92" t="str">
            <v>Canada</v>
          </cell>
          <cell r="C92" t="str">
            <v>CA</v>
          </cell>
          <cell r="D92">
            <v>450</v>
          </cell>
          <cell r="E92">
            <v>300</v>
          </cell>
          <cell r="F92">
            <v>250</v>
          </cell>
          <cell r="G92">
            <v>125</v>
          </cell>
          <cell r="H92">
            <v>265</v>
          </cell>
        </row>
        <row r="93">
          <cell r="B93" t="str">
            <v>Cape Verde</v>
          </cell>
          <cell r="C93" t="str">
            <v>CV</v>
          </cell>
          <cell r="D93">
            <v>450</v>
          </cell>
          <cell r="E93">
            <v>300</v>
          </cell>
          <cell r="F93">
            <v>250</v>
          </cell>
          <cell r="G93">
            <v>125</v>
          </cell>
          <cell r="H93">
            <v>194</v>
          </cell>
        </row>
        <row r="94">
          <cell r="B94" t="str">
            <v>Central African Republic</v>
          </cell>
          <cell r="C94" t="str">
            <v>CF</v>
          </cell>
          <cell r="D94">
            <v>450</v>
          </cell>
          <cell r="E94">
            <v>300</v>
          </cell>
          <cell r="F94">
            <v>250</v>
          </cell>
          <cell r="G94">
            <v>125</v>
          </cell>
          <cell r="H94">
            <v>126</v>
          </cell>
        </row>
        <row r="95">
          <cell r="B95" t="str">
            <v>Chad</v>
          </cell>
          <cell r="C95" t="str">
            <v>TD</v>
          </cell>
          <cell r="D95">
            <v>450</v>
          </cell>
          <cell r="E95">
            <v>300</v>
          </cell>
          <cell r="F95">
            <v>250</v>
          </cell>
          <cell r="G95">
            <v>125</v>
          </cell>
          <cell r="H95">
            <v>266</v>
          </cell>
        </row>
        <row r="96">
          <cell r="B96" t="str">
            <v>Chile</v>
          </cell>
          <cell r="C96" t="str">
            <v>CL</v>
          </cell>
          <cell r="D96">
            <v>450</v>
          </cell>
          <cell r="E96">
            <v>300</v>
          </cell>
          <cell r="F96">
            <v>250</v>
          </cell>
          <cell r="G96">
            <v>125</v>
          </cell>
          <cell r="H96">
            <v>191</v>
          </cell>
        </row>
        <row r="97">
          <cell r="B97" t="str">
            <v>China</v>
          </cell>
          <cell r="C97" t="str">
            <v>CN</v>
          </cell>
          <cell r="D97">
            <v>450</v>
          </cell>
          <cell r="E97">
            <v>300</v>
          </cell>
          <cell r="F97">
            <v>250</v>
          </cell>
          <cell r="G97">
            <v>125</v>
          </cell>
          <cell r="H97">
            <v>224</v>
          </cell>
        </row>
        <row r="98">
          <cell r="B98" t="str">
            <v>Colombia</v>
          </cell>
          <cell r="C98" t="str">
            <v>CO</v>
          </cell>
          <cell r="D98">
            <v>450</v>
          </cell>
          <cell r="E98">
            <v>300</v>
          </cell>
          <cell r="F98">
            <v>250</v>
          </cell>
          <cell r="G98">
            <v>125</v>
          </cell>
          <cell r="H98">
            <v>208</v>
          </cell>
        </row>
        <row r="99">
          <cell r="B99" t="str">
            <v>Comoros</v>
          </cell>
          <cell r="C99" t="str">
            <v>KM</v>
          </cell>
          <cell r="D99">
            <v>450</v>
          </cell>
          <cell r="E99">
            <v>300</v>
          </cell>
          <cell r="F99">
            <v>250</v>
          </cell>
          <cell r="G99">
            <v>125</v>
          </cell>
          <cell r="H99">
            <v>192</v>
          </cell>
        </row>
        <row r="100">
          <cell r="B100" t="str">
            <v>Congo</v>
          </cell>
          <cell r="C100" t="str">
            <v>CG</v>
          </cell>
          <cell r="D100">
            <v>450</v>
          </cell>
          <cell r="E100">
            <v>300</v>
          </cell>
          <cell r="F100">
            <v>250</v>
          </cell>
          <cell r="G100">
            <v>125</v>
          </cell>
          <cell r="H100">
            <v>220</v>
          </cell>
        </row>
        <row r="101">
          <cell r="B101" t="str">
            <v>Congo, The Democratic Republic Of The</v>
          </cell>
          <cell r="C101" t="str">
            <v>CD</v>
          </cell>
          <cell r="D101">
            <v>450</v>
          </cell>
          <cell r="E101">
            <v>300</v>
          </cell>
          <cell r="F101">
            <v>250</v>
          </cell>
          <cell r="G101">
            <v>125</v>
          </cell>
          <cell r="H101">
            <v>251</v>
          </cell>
        </row>
        <row r="102">
          <cell r="B102" t="str">
            <v>Cook Islands</v>
          </cell>
          <cell r="C102" t="str">
            <v>CK</v>
          </cell>
          <cell r="D102">
            <v>450</v>
          </cell>
          <cell r="E102">
            <v>300</v>
          </cell>
          <cell r="F102">
            <v>250</v>
          </cell>
          <cell r="G102">
            <v>125</v>
          </cell>
          <cell r="H102">
            <v>222</v>
          </cell>
        </row>
        <row r="103">
          <cell r="B103" t="str">
            <v>Costa Rica</v>
          </cell>
          <cell r="C103" t="str">
            <v>CR</v>
          </cell>
          <cell r="D103">
            <v>450</v>
          </cell>
          <cell r="E103">
            <v>300</v>
          </cell>
          <cell r="F103">
            <v>250</v>
          </cell>
          <cell r="G103">
            <v>125</v>
          </cell>
          <cell r="H103">
            <v>185</v>
          </cell>
        </row>
        <row r="104">
          <cell r="B104" t="str">
            <v>Côte D'ivoire</v>
          </cell>
          <cell r="C104" t="str">
            <v>CI</v>
          </cell>
          <cell r="D104">
            <v>450</v>
          </cell>
          <cell r="E104">
            <v>300</v>
          </cell>
          <cell r="F104">
            <v>250</v>
          </cell>
          <cell r="G104">
            <v>125</v>
          </cell>
          <cell r="H104">
            <v>271</v>
          </cell>
        </row>
        <row r="105">
          <cell r="B105" t="str">
            <v>Cuba</v>
          </cell>
          <cell r="C105" t="str">
            <v>CU</v>
          </cell>
          <cell r="D105">
            <v>450</v>
          </cell>
          <cell r="E105">
            <v>300</v>
          </cell>
          <cell r="F105">
            <v>250</v>
          </cell>
          <cell r="G105">
            <v>125</v>
          </cell>
          <cell r="H105">
            <v>168</v>
          </cell>
        </row>
        <row r="106">
          <cell r="B106" t="str">
            <v>Djibouti</v>
          </cell>
          <cell r="C106" t="str">
            <v>DJ</v>
          </cell>
          <cell r="D106">
            <v>450</v>
          </cell>
          <cell r="E106">
            <v>300</v>
          </cell>
          <cell r="F106">
            <v>250</v>
          </cell>
          <cell r="G106">
            <v>125</v>
          </cell>
          <cell r="H106">
            <v>186</v>
          </cell>
        </row>
        <row r="107">
          <cell r="B107" t="str">
            <v>Dominica</v>
          </cell>
          <cell r="C107" t="str">
            <v>DM</v>
          </cell>
          <cell r="D107">
            <v>450</v>
          </cell>
          <cell r="E107">
            <v>300</v>
          </cell>
          <cell r="F107">
            <v>250</v>
          </cell>
          <cell r="G107">
            <v>125</v>
          </cell>
          <cell r="H107">
            <v>170</v>
          </cell>
        </row>
        <row r="108">
          <cell r="B108" t="str">
            <v>Dominican Republic</v>
          </cell>
          <cell r="C108" t="str">
            <v>DO</v>
          </cell>
          <cell r="D108">
            <v>450</v>
          </cell>
          <cell r="E108">
            <v>300</v>
          </cell>
          <cell r="F108">
            <v>250</v>
          </cell>
          <cell r="G108">
            <v>125</v>
          </cell>
          <cell r="H108">
            <v>189</v>
          </cell>
        </row>
        <row r="109">
          <cell r="B109" t="str">
            <v>Ecuador</v>
          </cell>
          <cell r="C109" t="str">
            <v>EC</v>
          </cell>
          <cell r="D109">
            <v>450</v>
          </cell>
          <cell r="E109">
            <v>300</v>
          </cell>
          <cell r="F109">
            <v>250</v>
          </cell>
          <cell r="G109">
            <v>125</v>
          </cell>
          <cell r="H109">
            <v>159</v>
          </cell>
        </row>
        <row r="110">
          <cell r="B110" t="str">
            <v>Egypt</v>
          </cell>
          <cell r="C110" t="str">
            <v>EG</v>
          </cell>
          <cell r="D110">
            <v>450</v>
          </cell>
          <cell r="E110">
            <v>300</v>
          </cell>
          <cell r="F110">
            <v>250</v>
          </cell>
          <cell r="G110">
            <v>125</v>
          </cell>
          <cell r="H110">
            <v>236</v>
          </cell>
        </row>
        <row r="111">
          <cell r="B111" t="str">
            <v>El Salvador</v>
          </cell>
          <cell r="C111" t="str">
            <v>SV</v>
          </cell>
          <cell r="D111">
            <v>450</v>
          </cell>
          <cell r="E111">
            <v>300</v>
          </cell>
          <cell r="F111">
            <v>250</v>
          </cell>
          <cell r="G111">
            <v>125</v>
          </cell>
          <cell r="H111">
            <v>171</v>
          </cell>
        </row>
        <row r="112">
          <cell r="B112" t="str">
            <v>Equatorial Guinea</v>
          </cell>
          <cell r="C112" t="str">
            <v>GQ</v>
          </cell>
          <cell r="D112">
            <v>450</v>
          </cell>
          <cell r="E112">
            <v>300</v>
          </cell>
          <cell r="F112">
            <v>250</v>
          </cell>
          <cell r="G112">
            <v>125</v>
          </cell>
          <cell r="H112">
            <v>337</v>
          </cell>
        </row>
        <row r="113">
          <cell r="B113" t="str">
            <v>Eritrea</v>
          </cell>
          <cell r="C113" t="str">
            <v>ER</v>
          </cell>
          <cell r="D113">
            <v>450</v>
          </cell>
          <cell r="E113">
            <v>300</v>
          </cell>
          <cell r="F113">
            <v>250</v>
          </cell>
          <cell r="G113">
            <v>125</v>
          </cell>
          <cell r="H113">
            <v>159</v>
          </cell>
        </row>
        <row r="114">
          <cell r="B114" t="str">
            <v>Ethiopia</v>
          </cell>
          <cell r="C114" t="str">
            <v>ET</v>
          </cell>
          <cell r="D114">
            <v>450</v>
          </cell>
          <cell r="E114">
            <v>300</v>
          </cell>
          <cell r="F114">
            <v>250</v>
          </cell>
          <cell r="G114">
            <v>125</v>
          </cell>
          <cell r="H114">
            <v>263</v>
          </cell>
        </row>
        <row r="115">
          <cell r="B115" t="str">
            <v>Fiji</v>
          </cell>
          <cell r="C115" t="str">
            <v>FJ</v>
          </cell>
          <cell r="D115">
            <v>450</v>
          </cell>
          <cell r="E115">
            <v>300</v>
          </cell>
          <cell r="F115">
            <v>250</v>
          </cell>
          <cell r="G115">
            <v>125</v>
          </cell>
          <cell r="H115">
            <v>156</v>
          </cell>
        </row>
        <row r="116">
          <cell r="B116" t="str">
            <v>Gabon</v>
          </cell>
          <cell r="C116" t="str">
            <v>GA</v>
          </cell>
          <cell r="D116">
            <v>450</v>
          </cell>
          <cell r="E116">
            <v>300</v>
          </cell>
          <cell r="F116">
            <v>250</v>
          </cell>
          <cell r="G116">
            <v>125</v>
          </cell>
          <cell r="H116">
            <v>203</v>
          </cell>
        </row>
        <row r="117">
          <cell r="B117" t="str">
            <v>Gambia</v>
          </cell>
          <cell r="C117" t="str">
            <v>GM</v>
          </cell>
          <cell r="D117">
            <v>450</v>
          </cell>
          <cell r="E117">
            <v>300</v>
          </cell>
          <cell r="F117">
            <v>250</v>
          </cell>
          <cell r="G117">
            <v>125</v>
          </cell>
          <cell r="H117">
            <v>162</v>
          </cell>
        </row>
        <row r="118">
          <cell r="B118" t="str">
            <v>Georgia</v>
          </cell>
          <cell r="C118" t="str">
            <v>GE</v>
          </cell>
          <cell r="D118">
            <v>450</v>
          </cell>
          <cell r="E118">
            <v>300</v>
          </cell>
          <cell r="F118">
            <v>250</v>
          </cell>
          <cell r="G118">
            <v>125</v>
          </cell>
          <cell r="H118">
            <v>229</v>
          </cell>
        </row>
        <row r="119">
          <cell r="B119" t="str">
            <v>Ghana</v>
          </cell>
          <cell r="C119" t="str">
            <v>GH</v>
          </cell>
          <cell r="D119">
            <v>450</v>
          </cell>
          <cell r="E119">
            <v>300</v>
          </cell>
          <cell r="F119">
            <v>250</v>
          </cell>
          <cell r="G119">
            <v>125</v>
          </cell>
          <cell r="H119">
            <v>286</v>
          </cell>
        </row>
        <row r="120">
          <cell r="B120" t="str">
            <v>Grenada</v>
          </cell>
          <cell r="C120" t="str">
            <v>GD</v>
          </cell>
          <cell r="D120">
            <v>450</v>
          </cell>
          <cell r="E120">
            <v>300</v>
          </cell>
          <cell r="F120">
            <v>250</v>
          </cell>
          <cell r="G120">
            <v>125</v>
          </cell>
          <cell r="H120">
            <v>245</v>
          </cell>
        </row>
        <row r="121">
          <cell r="B121" t="str">
            <v>Guam</v>
          </cell>
          <cell r="C121" t="str">
            <v>GU</v>
          </cell>
          <cell r="D121">
            <v>450</v>
          </cell>
          <cell r="E121">
            <v>300</v>
          </cell>
          <cell r="F121">
            <v>250</v>
          </cell>
          <cell r="G121">
            <v>125</v>
          </cell>
          <cell r="H121">
            <v>254</v>
          </cell>
        </row>
        <row r="122">
          <cell r="B122" t="str">
            <v>Guatemala</v>
          </cell>
          <cell r="C122" t="str">
            <v>GT</v>
          </cell>
          <cell r="D122">
            <v>450</v>
          </cell>
          <cell r="E122">
            <v>300</v>
          </cell>
          <cell r="F122">
            <v>250</v>
          </cell>
          <cell r="G122">
            <v>125</v>
          </cell>
          <cell r="H122">
            <v>201</v>
          </cell>
        </row>
        <row r="123">
          <cell r="B123" t="str">
            <v>Guinea</v>
          </cell>
          <cell r="C123" t="str">
            <v>GN</v>
          </cell>
          <cell r="D123">
            <v>450</v>
          </cell>
          <cell r="E123">
            <v>300</v>
          </cell>
          <cell r="F123">
            <v>250</v>
          </cell>
          <cell r="G123">
            <v>125</v>
          </cell>
          <cell r="H123">
            <v>226</v>
          </cell>
        </row>
        <row r="124">
          <cell r="B124" t="str">
            <v>Guinea-Bissau</v>
          </cell>
          <cell r="C124" t="str">
            <v>GW</v>
          </cell>
          <cell r="D124">
            <v>450</v>
          </cell>
          <cell r="E124">
            <v>300</v>
          </cell>
          <cell r="F124">
            <v>250</v>
          </cell>
          <cell r="G124">
            <v>125</v>
          </cell>
          <cell r="H124">
            <v>191</v>
          </cell>
        </row>
        <row r="125">
          <cell r="B125" t="str">
            <v>Guyana</v>
          </cell>
          <cell r="C125" t="str">
            <v>GY</v>
          </cell>
          <cell r="D125">
            <v>450</v>
          </cell>
          <cell r="E125">
            <v>300</v>
          </cell>
          <cell r="F125">
            <v>250</v>
          </cell>
          <cell r="G125">
            <v>125</v>
          </cell>
          <cell r="H125">
            <v>173</v>
          </cell>
        </row>
        <row r="126">
          <cell r="B126" t="str">
            <v>Haiti</v>
          </cell>
          <cell r="C126" t="str">
            <v>HT</v>
          </cell>
          <cell r="D126">
            <v>450</v>
          </cell>
          <cell r="E126">
            <v>300</v>
          </cell>
          <cell r="F126">
            <v>250</v>
          </cell>
          <cell r="G126">
            <v>125</v>
          </cell>
          <cell r="H126">
            <v>222</v>
          </cell>
        </row>
        <row r="127">
          <cell r="B127" t="str">
            <v>Honduras</v>
          </cell>
          <cell r="C127" t="str">
            <v>HN</v>
          </cell>
          <cell r="D127">
            <v>450</v>
          </cell>
          <cell r="E127">
            <v>300</v>
          </cell>
          <cell r="F127">
            <v>250</v>
          </cell>
          <cell r="G127">
            <v>125</v>
          </cell>
          <cell r="H127">
            <v>168</v>
          </cell>
        </row>
        <row r="128">
          <cell r="B128" t="str">
            <v>Hong Kong</v>
          </cell>
          <cell r="C128" t="str">
            <v>HK</v>
          </cell>
          <cell r="D128">
            <v>450</v>
          </cell>
          <cell r="E128">
            <v>300</v>
          </cell>
          <cell r="F128">
            <v>250</v>
          </cell>
          <cell r="G128">
            <v>125</v>
          </cell>
          <cell r="H128">
            <v>316</v>
          </cell>
        </row>
        <row r="129">
          <cell r="B129" t="str">
            <v>India</v>
          </cell>
          <cell r="C129" t="str">
            <v>IN</v>
          </cell>
          <cell r="D129">
            <v>450</v>
          </cell>
          <cell r="E129">
            <v>300</v>
          </cell>
          <cell r="F129">
            <v>250</v>
          </cell>
          <cell r="G129">
            <v>125</v>
          </cell>
          <cell r="H129">
            <v>244</v>
          </cell>
        </row>
        <row r="130">
          <cell r="B130" t="str">
            <v>Indonesia</v>
          </cell>
          <cell r="C130" t="str">
            <v>ID</v>
          </cell>
          <cell r="D130">
            <v>450</v>
          </cell>
          <cell r="E130">
            <v>300</v>
          </cell>
          <cell r="F130">
            <v>250</v>
          </cell>
          <cell r="G130">
            <v>125</v>
          </cell>
          <cell r="H130">
            <v>190</v>
          </cell>
        </row>
        <row r="131">
          <cell r="B131" t="str">
            <v>Iran, Islamic Republic Of</v>
          </cell>
          <cell r="C131" t="str">
            <v>IR</v>
          </cell>
          <cell r="D131">
            <v>450</v>
          </cell>
          <cell r="E131">
            <v>300</v>
          </cell>
          <cell r="F131">
            <v>250</v>
          </cell>
          <cell r="G131">
            <v>125</v>
          </cell>
          <cell r="H131">
            <v>214</v>
          </cell>
        </row>
        <row r="132">
          <cell r="B132" t="str">
            <v>Iraq</v>
          </cell>
          <cell r="C132" t="str">
            <v>IQ</v>
          </cell>
          <cell r="D132">
            <v>450</v>
          </cell>
          <cell r="E132">
            <v>300</v>
          </cell>
          <cell r="F132">
            <v>250</v>
          </cell>
          <cell r="G132">
            <v>125</v>
          </cell>
          <cell r="H132">
            <v>288</v>
          </cell>
        </row>
        <row r="133">
          <cell r="B133" t="str">
            <v>Israel</v>
          </cell>
          <cell r="C133" t="str">
            <v>IL</v>
          </cell>
          <cell r="D133">
            <v>450</v>
          </cell>
          <cell r="E133">
            <v>300</v>
          </cell>
          <cell r="F133">
            <v>250</v>
          </cell>
          <cell r="G133">
            <v>125</v>
          </cell>
          <cell r="H133">
            <v>327</v>
          </cell>
        </row>
        <row r="134">
          <cell r="B134" t="str">
            <v>Jamaica</v>
          </cell>
          <cell r="C134" t="str">
            <v>JM</v>
          </cell>
          <cell r="D134">
            <v>450</v>
          </cell>
          <cell r="E134">
            <v>300</v>
          </cell>
          <cell r="F134">
            <v>250</v>
          </cell>
          <cell r="G134">
            <v>125</v>
          </cell>
          <cell r="H134">
            <v>213</v>
          </cell>
        </row>
        <row r="135">
          <cell r="B135" t="str">
            <v>Japan</v>
          </cell>
          <cell r="C135" t="str">
            <v>JP</v>
          </cell>
          <cell r="D135">
            <v>450</v>
          </cell>
          <cell r="E135">
            <v>300</v>
          </cell>
          <cell r="F135">
            <v>250</v>
          </cell>
          <cell r="G135">
            <v>125</v>
          </cell>
          <cell r="H135">
            <v>332</v>
          </cell>
        </row>
        <row r="136">
          <cell r="B136" t="str">
            <v>Jordan</v>
          </cell>
          <cell r="C136" t="str">
            <v>JO</v>
          </cell>
          <cell r="D136">
            <v>450</v>
          </cell>
          <cell r="E136">
            <v>300</v>
          </cell>
          <cell r="F136">
            <v>250</v>
          </cell>
          <cell r="G136">
            <v>125</v>
          </cell>
          <cell r="H136">
            <v>210</v>
          </cell>
        </row>
        <row r="137">
          <cell r="B137" t="str">
            <v>Kazakhstan</v>
          </cell>
          <cell r="C137" t="str">
            <v>KZ</v>
          </cell>
          <cell r="D137">
            <v>450</v>
          </cell>
          <cell r="E137">
            <v>300</v>
          </cell>
          <cell r="F137">
            <v>250</v>
          </cell>
          <cell r="G137">
            <v>125</v>
          </cell>
          <cell r="H137">
            <v>310</v>
          </cell>
        </row>
        <row r="138">
          <cell r="B138" t="str">
            <v>Kenya</v>
          </cell>
          <cell r="C138" t="str">
            <v>KE</v>
          </cell>
          <cell r="D138">
            <v>450</v>
          </cell>
          <cell r="E138">
            <v>300</v>
          </cell>
          <cell r="F138">
            <v>250</v>
          </cell>
          <cell r="G138">
            <v>125</v>
          </cell>
          <cell r="H138">
            <v>282</v>
          </cell>
        </row>
        <row r="139">
          <cell r="B139" t="str">
            <v>Kiribati</v>
          </cell>
          <cell r="C139" t="str">
            <v>KI</v>
          </cell>
          <cell r="D139">
            <v>450</v>
          </cell>
          <cell r="E139">
            <v>300</v>
          </cell>
          <cell r="F139">
            <v>250</v>
          </cell>
          <cell r="G139">
            <v>125</v>
          </cell>
          <cell r="H139">
            <v>235</v>
          </cell>
        </row>
        <row r="140">
          <cell r="B140" t="str">
            <v>Korea, Democratic People's Republic Of</v>
          </cell>
          <cell r="C140" t="str">
            <v>KP</v>
          </cell>
          <cell r="D140">
            <v>450</v>
          </cell>
          <cell r="E140">
            <v>300</v>
          </cell>
          <cell r="F140">
            <v>250</v>
          </cell>
          <cell r="G140">
            <v>125</v>
          </cell>
          <cell r="H140">
            <v>143</v>
          </cell>
        </row>
        <row r="141">
          <cell r="B141" t="str">
            <v>Korea, Republic Of</v>
          </cell>
          <cell r="C141" t="str">
            <v>KR</v>
          </cell>
          <cell r="D141">
            <v>450</v>
          </cell>
          <cell r="E141">
            <v>300</v>
          </cell>
          <cell r="F141">
            <v>250</v>
          </cell>
          <cell r="G141">
            <v>125</v>
          </cell>
          <cell r="H141">
            <v>297</v>
          </cell>
        </row>
        <row r="142">
          <cell r="B142" t="str">
            <v>Kuwait</v>
          </cell>
          <cell r="C142" t="str">
            <v>KW</v>
          </cell>
          <cell r="D142">
            <v>450</v>
          </cell>
          <cell r="E142">
            <v>300</v>
          </cell>
          <cell r="F142">
            <v>250</v>
          </cell>
          <cell r="G142">
            <v>125</v>
          </cell>
          <cell r="H142">
            <v>293</v>
          </cell>
        </row>
        <row r="143">
          <cell r="B143" t="str">
            <v>Kyrgyzstan</v>
          </cell>
          <cell r="C143" t="str">
            <v>KG</v>
          </cell>
          <cell r="D143">
            <v>450</v>
          </cell>
          <cell r="E143">
            <v>300</v>
          </cell>
          <cell r="F143">
            <v>250</v>
          </cell>
          <cell r="G143">
            <v>125</v>
          </cell>
          <cell r="H143">
            <v>381</v>
          </cell>
        </row>
        <row r="144">
          <cell r="B144" t="str">
            <v>Laos People's Democratic Republic</v>
          </cell>
          <cell r="C144" t="str">
            <v>LA</v>
          </cell>
          <cell r="D144">
            <v>450</v>
          </cell>
          <cell r="E144">
            <v>300</v>
          </cell>
          <cell r="F144">
            <v>250</v>
          </cell>
          <cell r="G144">
            <v>125</v>
          </cell>
          <cell r="H144">
            <v>157</v>
          </cell>
        </row>
        <row r="145">
          <cell r="B145" t="str">
            <v>Lebanon</v>
          </cell>
          <cell r="C145" t="str">
            <v>LB</v>
          </cell>
          <cell r="D145">
            <v>450</v>
          </cell>
          <cell r="E145">
            <v>300</v>
          </cell>
          <cell r="F145">
            <v>250</v>
          </cell>
          <cell r="G145">
            <v>125</v>
          </cell>
          <cell r="H145">
            <v>232</v>
          </cell>
        </row>
        <row r="146">
          <cell r="B146" t="str">
            <v>Lesotho</v>
          </cell>
          <cell r="C146" t="str">
            <v>LS</v>
          </cell>
          <cell r="D146">
            <v>450</v>
          </cell>
          <cell r="E146">
            <v>300</v>
          </cell>
          <cell r="F146">
            <v>250</v>
          </cell>
          <cell r="G146">
            <v>125</v>
          </cell>
          <cell r="H146">
            <v>126</v>
          </cell>
        </row>
        <row r="147">
          <cell r="B147" t="str">
            <v>Liberia</v>
          </cell>
          <cell r="C147" t="str">
            <v>LR</v>
          </cell>
          <cell r="D147">
            <v>450</v>
          </cell>
          <cell r="E147">
            <v>300</v>
          </cell>
          <cell r="F147">
            <v>250</v>
          </cell>
          <cell r="G147">
            <v>125</v>
          </cell>
          <cell r="H147">
            <v>196</v>
          </cell>
        </row>
        <row r="148">
          <cell r="B148" t="str">
            <v>Libyan Arab Jamahiriya</v>
          </cell>
          <cell r="C148" t="str">
            <v>LY</v>
          </cell>
          <cell r="D148">
            <v>450</v>
          </cell>
          <cell r="E148">
            <v>300</v>
          </cell>
          <cell r="F148">
            <v>250</v>
          </cell>
          <cell r="G148">
            <v>125</v>
          </cell>
          <cell r="H148">
            <v>169</v>
          </cell>
        </row>
        <row r="149">
          <cell r="B149" t="str">
            <v>Macao</v>
          </cell>
          <cell r="C149" t="str">
            <v>MO</v>
          </cell>
          <cell r="D149">
            <v>450</v>
          </cell>
          <cell r="E149">
            <v>300</v>
          </cell>
          <cell r="F149">
            <v>250</v>
          </cell>
          <cell r="G149">
            <v>125</v>
          </cell>
          <cell r="H149">
            <v>196</v>
          </cell>
        </row>
        <row r="150">
          <cell r="B150" t="str">
            <v>Madagascar</v>
          </cell>
          <cell r="C150" t="str">
            <v>MG</v>
          </cell>
          <cell r="D150">
            <v>450</v>
          </cell>
          <cell r="E150">
            <v>300</v>
          </cell>
          <cell r="F150">
            <v>250</v>
          </cell>
          <cell r="G150">
            <v>125</v>
          </cell>
          <cell r="H150">
            <v>196</v>
          </cell>
        </row>
        <row r="151">
          <cell r="B151" t="str">
            <v>Malawi</v>
          </cell>
          <cell r="C151" t="str">
            <v>MW</v>
          </cell>
          <cell r="D151">
            <v>450</v>
          </cell>
          <cell r="E151">
            <v>300</v>
          </cell>
          <cell r="F151">
            <v>250</v>
          </cell>
          <cell r="G151">
            <v>125</v>
          </cell>
          <cell r="H151">
            <v>209</v>
          </cell>
        </row>
        <row r="152">
          <cell r="B152" t="str">
            <v>Malaysia</v>
          </cell>
          <cell r="C152" t="str">
            <v>MY</v>
          </cell>
          <cell r="D152">
            <v>450</v>
          </cell>
          <cell r="E152">
            <v>300</v>
          </cell>
          <cell r="F152">
            <v>250</v>
          </cell>
          <cell r="G152">
            <v>125</v>
          </cell>
          <cell r="H152">
            <v>181</v>
          </cell>
        </row>
        <row r="153">
          <cell r="B153" t="str">
            <v>Maldives</v>
          </cell>
          <cell r="C153" t="str">
            <v>MV</v>
          </cell>
          <cell r="D153">
            <v>450</v>
          </cell>
          <cell r="E153">
            <v>300</v>
          </cell>
          <cell r="F153">
            <v>250</v>
          </cell>
          <cell r="G153">
            <v>125</v>
          </cell>
          <cell r="H153">
            <v>207</v>
          </cell>
        </row>
        <row r="154">
          <cell r="B154" t="str">
            <v>Mali</v>
          </cell>
          <cell r="C154" t="str">
            <v>ML</v>
          </cell>
          <cell r="D154">
            <v>450</v>
          </cell>
          <cell r="E154">
            <v>300</v>
          </cell>
          <cell r="F154">
            <v>250</v>
          </cell>
          <cell r="G154">
            <v>125</v>
          </cell>
          <cell r="H154">
            <v>228</v>
          </cell>
        </row>
        <row r="155">
          <cell r="B155" t="str">
            <v>Marshall Islands</v>
          </cell>
          <cell r="C155" t="str">
            <v>MH</v>
          </cell>
          <cell r="D155">
            <v>450</v>
          </cell>
          <cell r="E155">
            <v>300</v>
          </cell>
          <cell r="F155">
            <v>250</v>
          </cell>
          <cell r="G155">
            <v>125</v>
          </cell>
          <cell r="H155">
            <v>163</v>
          </cell>
        </row>
        <row r="156">
          <cell r="B156" t="str">
            <v>Mauritania</v>
          </cell>
          <cell r="C156" t="str">
            <v>MR</v>
          </cell>
          <cell r="D156">
            <v>450</v>
          </cell>
          <cell r="E156">
            <v>300</v>
          </cell>
          <cell r="F156">
            <v>250</v>
          </cell>
          <cell r="G156">
            <v>125</v>
          </cell>
          <cell r="H156">
            <v>137</v>
          </cell>
        </row>
        <row r="157">
          <cell r="B157" t="str">
            <v>Mauritius</v>
          </cell>
          <cell r="C157" t="str">
            <v>MU</v>
          </cell>
          <cell r="D157">
            <v>450</v>
          </cell>
          <cell r="E157">
            <v>300</v>
          </cell>
          <cell r="F157">
            <v>250</v>
          </cell>
          <cell r="G157">
            <v>125</v>
          </cell>
          <cell r="H157">
            <v>209</v>
          </cell>
        </row>
        <row r="158">
          <cell r="B158" t="str">
            <v>Mexico</v>
          </cell>
          <cell r="C158" t="str">
            <v>MX</v>
          </cell>
          <cell r="D158">
            <v>450</v>
          </cell>
          <cell r="E158">
            <v>300</v>
          </cell>
          <cell r="F158">
            <v>250</v>
          </cell>
          <cell r="G158">
            <v>125</v>
          </cell>
          <cell r="H158">
            <v>249</v>
          </cell>
        </row>
        <row r="159">
          <cell r="B159" t="str">
            <v>Micronesia, Federated States Of</v>
          </cell>
          <cell r="C159" t="str">
            <v>FM</v>
          </cell>
          <cell r="D159">
            <v>450</v>
          </cell>
          <cell r="E159">
            <v>300</v>
          </cell>
          <cell r="F159">
            <v>250</v>
          </cell>
          <cell r="G159">
            <v>125</v>
          </cell>
          <cell r="H159">
            <v>143</v>
          </cell>
        </row>
        <row r="160">
          <cell r="B160" t="str">
            <v>Moldova, Republic Of</v>
          </cell>
          <cell r="C160" t="str">
            <v>MD</v>
          </cell>
          <cell r="D160">
            <v>450</v>
          </cell>
          <cell r="E160">
            <v>300</v>
          </cell>
          <cell r="F160">
            <v>250</v>
          </cell>
          <cell r="G160">
            <v>125</v>
          </cell>
          <cell r="H160">
            <v>182</v>
          </cell>
        </row>
        <row r="161">
          <cell r="B161" t="str">
            <v>Monaco</v>
          </cell>
          <cell r="C161" t="str">
            <v>MC</v>
          </cell>
          <cell r="D161">
            <v>450</v>
          </cell>
          <cell r="E161">
            <v>300</v>
          </cell>
          <cell r="F161">
            <v>250</v>
          </cell>
          <cell r="G161">
            <v>125</v>
          </cell>
          <cell r="H161">
            <v>268</v>
          </cell>
        </row>
        <row r="162">
          <cell r="B162" t="str">
            <v>Mongolia</v>
          </cell>
          <cell r="C162" t="str">
            <v>MN</v>
          </cell>
          <cell r="D162">
            <v>450</v>
          </cell>
          <cell r="E162">
            <v>300</v>
          </cell>
          <cell r="F162">
            <v>250</v>
          </cell>
          <cell r="G162">
            <v>125</v>
          </cell>
          <cell r="H162">
            <v>164</v>
          </cell>
        </row>
        <row r="163">
          <cell r="B163" t="str">
            <v>Morocco</v>
          </cell>
          <cell r="C163" t="str">
            <v>MA</v>
          </cell>
          <cell r="D163">
            <v>450</v>
          </cell>
          <cell r="E163">
            <v>300</v>
          </cell>
          <cell r="F163">
            <v>250</v>
          </cell>
          <cell r="G163">
            <v>125</v>
          </cell>
          <cell r="H163">
            <v>180</v>
          </cell>
        </row>
        <row r="164">
          <cell r="B164" t="str">
            <v>Mozambique</v>
          </cell>
          <cell r="C164" t="str">
            <v>MZ</v>
          </cell>
          <cell r="D164">
            <v>450</v>
          </cell>
          <cell r="E164">
            <v>300</v>
          </cell>
          <cell r="F164">
            <v>250</v>
          </cell>
          <cell r="G164">
            <v>125</v>
          </cell>
          <cell r="H164">
            <v>197</v>
          </cell>
        </row>
        <row r="165">
          <cell r="B165" t="str">
            <v>Myanmar</v>
          </cell>
          <cell r="C165" t="str">
            <v>MM</v>
          </cell>
          <cell r="D165">
            <v>450</v>
          </cell>
          <cell r="E165">
            <v>300</v>
          </cell>
          <cell r="F165">
            <v>250</v>
          </cell>
          <cell r="G165">
            <v>125</v>
          </cell>
          <cell r="H165">
            <v>158</v>
          </cell>
        </row>
        <row r="166">
          <cell r="B166" t="str">
            <v>Namibia</v>
          </cell>
          <cell r="C166" t="str">
            <v>NA</v>
          </cell>
          <cell r="D166">
            <v>450</v>
          </cell>
          <cell r="E166">
            <v>300</v>
          </cell>
          <cell r="F166">
            <v>250</v>
          </cell>
          <cell r="G166">
            <v>125</v>
          </cell>
          <cell r="H166">
            <v>127</v>
          </cell>
        </row>
        <row r="167">
          <cell r="B167" t="str">
            <v>Nauru</v>
          </cell>
          <cell r="C167" t="str">
            <v>NR</v>
          </cell>
          <cell r="D167">
            <v>450</v>
          </cell>
          <cell r="E167">
            <v>300</v>
          </cell>
          <cell r="F167">
            <v>250</v>
          </cell>
          <cell r="G167">
            <v>125</v>
          </cell>
          <cell r="H167">
            <v>144</v>
          </cell>
        </row>
        <row r="168">
          <cell r="B168" t="str">
            <v>Nepal</v>
          </cell>
          <cell r="C168" t="str">
            <v>NP</v>
          </cell>
          <cell r="D168">
            <v>450</v>
          </cell>
          <cell r="E168">
            <v>300</v>
          </cell>
          <cell r="F168">
            <v>250</v>
          </cell>
          <cell r="G168">
            <v>125</v>
          </cell>
          <cell r="H168">
            <v>122</v>
          </cell>
        </row>
        <row r="169">
          <cell r="B169" t="str">
            <v>New Zealand</v>
          </cell>
          <cell r="C169" t="str">
            <v>NZ</v>
          </cell>
          <cell r="D169">
            <v>450</v>
          </cell>
          <cell r="E169">
            <v>300</v>
          </cell>
          <cell r="F169">
            <v>250</v>
          </cell>
          <cell r="G169">
            <v>125</v>
          </cell>
          <cell r="H169">
            <v>283</v>
          </cell>
        </row>
        <row r="170">
          <cell r="B170" t="str">
            <v>Nicaragua</v>
          </cell>
          <cell r="C170" t="str">
            <v>NI</v>
          </cell>
          <cell r="D170">
            <v>450</v>
          </cell>
          <cell r="E170">
            <v>300</v>
          </cell>
          <cell r="F170">
            <v>250</v>
          </cell>
          <cell r="G170">
            <v>125</v>
          </cell>
          <cell r="H170">
            <v>136</v>
          </cell>
        </row>
        <row r="171">
          <cell r="B171" t="str">
            <v>Niger</v>
          </cell>
          <cell r="C171" t="str">
            <v>NE</v>
          </cell>
          <cell r="D171">
            <v>450</v>
          </cell>
          <cell r="E171">
            <v>300</v>
          </cell>
          <cell r="F171">
            <v>250</v>
          </cell>
          <cell r="G171">
            <v>125</v>
          </cell>
          <cell r="H171">
            <v>180</v>
          </cell>
        </row>
        <row r="172">
          <cell r="B172" t="str">
            <v>Nigeria</v>
          </cell>
          <cell r="C172" t="str">
            <v>NG</v>
          </cell>
          <cell r="D172">
            <v>450</v>
          </cell>
          <cell r="E172">
            <v>300</v>
          </cell>
          <cell r="F172">
            <v>250</v>
          </cell>
          <cell r="G172">
            <v>125</v>
          </cell>
          <cell r="H172">
            <v>219</v>
          </cell>
        </row>
        <row r="173">
          <cell r="B173" t="str">
            <v>Niue</v>
          </cell>
          <cell r="C173" t="str">
            <v>NU</v>
          </cell>
          <cell r="D173">
            <v>450</v>
          </cell>
          <cell r="E173">
            <v>300</v>
          </cell>
          <cell r="F173">
            <v>250</v>
          </cell>
          <cell r="G173">
            <v>125</v>
          </cell>
          <cell r="H173">
            <v>128</v>
          </cell>
        </row>
        <row r="174">
          <cell r="B174" t="str">
            <v>Oman</v>
          </cell>
          <cell r="C174" t="str">
            <v>OM</v>
          </cell>
          <cell r="D174">
            <v>450</v>
          </cell>
          <cell r="E174">
            <v>300</v>
          </cell>
          <cell r="F174">
            <v>250</v>
          </cell>
          <cell r="G174">
            <v>125</v>
          </cell>
          <cell r="H174">
            <v>287</v>
          </cell>
        </row>
        <row r="175">
          <cell r="B175" t="str">
            <v>Pakistan</v>
          </cell>
          <cell r="C175" t="str">
            <v>PK</v>
          </cell>
          <cell r="D175">
            <v>450</v>
          </cell>
          <cell r="E175">
            <v>300</v>
          </cell>
          <cell r="F175">
            <v>250</v>
          </cell>
          <cell r="G175">
            <v>125</v>
          </cell>
          <cell r="H175">
            <v>167</v>
          </cell>
        </row>
        <row r="176">
          <cell r="B176" t="str">
            <v>Palau</v>
          </cell>
          <cell r="C176" t="str">
            <v>PW</v>
          </cell>
          <cell r="D176">
            <v>450</v>
          </cell>
          <cell r="E176">
            <v>300</v>
          </cell>
          <cell r="F176">
            <v>250</v>
          </cell>
          <cell r="G176">
            <v>125</v>
          </cell>
          <cell r="H176">
            <v>158</v>
          </cell>
        </row>
        <row r="177">
          <cell r="B177" t="str">
            <v>Panama</v>
          </cell>
          <cell r="C177" t="str">
            <v>PA</v>
          </cell>
          <cell r="D177">
            <v>450</v>
          </cell>
          <cell r="E177">
            <v>300</v>
          </cell>
          <cell r="F177">
            <v>250</v>
          </cell>
          <cell r="G177">
            <v>125</v>
          </cell>
          <cell r="H177">
            <v>193</v>
          </cell>
        </row>
        <row r="178">
          <cell r="B178" t="str">
            <v>Papua New Guinea</v>
          </cell>
          <cell r="C178" t="str">
            <v>PG</v>
          </cell>
          <cell r="D178">
            <v>450</v>
          </cell>
          <cell r="E178">
            <v>300</v>
          </cell>
          <cell r="F178">
            <v>250</v>
          </cell>
          <cell r="G178">
            <v>125</v>
          </cell>
          <cell r="H178">
            <v>427</v>
          </cell>
        </row>
        <row r="179">
          <cell r="B179" t="str">
            <v>Paraguay</v>
          </cell>
          <cell r="C179" t="str">
            <v>PY</v>
          </cell>
          <cell r="D179">
            <v>450</v>
          </cell>
          <cell r="E179">
            <v>300</v>
          </cell>
          <cell r="F179">
            <v>250</v>
          </cell>
          <cell r="G179">
            <v>125</v>
          </cell>
          <cell r="H179">
            <v>188</v>
          </cell>
        </row>
        <row r="180">
          <cell r="B180" t="str">
            <v>Peru</v>
          </cell>
          <cell r="C180" t="str">
            <v>PE</v>
          </cell>
          <cell r="D180">
            <v>450</v>
          </cell>
          <cell r="E180">
            <v>300</v>
          </cell>
          <cell r="F180">
            <v>250</v>
          </cell>
          <cell r="G180">
            <v>125</v>
          </cell>
          <cell r="H180">
            <v>178</v>
          </cell>
        </row>
        <row r="181">
          <cell r="B181" t="str">
            <v>Philippines</v>
          </cell>
          <cell r="C181" t="str">
            <v>PH</v>
          </cell>
          <cell r="D181">
            <v>450</v>
          </cell>
          <cell r="E181">
            <v>300</v>
          </cell>
          <cell r="F181">
            <v>250</v>
          </cell>
          <cell r="G181">
            <v>125</v>
          </cell>
          <cell r="H181">
            <v>188</v>
          </cell>
        </row>
        <row r="182">
          <cell r="B182" t="str">
            <v>Puerto Rico</v>
          </cell>
          <cell r="C182" t="str">
            <v>PR</v>
          </cell>
          <cell r="D182">
            <v>450</v>
          </cell>
          <cell r="E182">
            <v>300</v>
          </cell>
          <cell r="F182">
            <v>250</v>
          </cell>
          <cell r="G182">
            <v>125</v>
          </cell>
          <cell r="H182">
            <v>245</v>
          </cell>
        </row>
        <row r="183">
          <cell r="B183" t="str">
            <v>Qatar</v>
          </cell>
          <cell r="C183" t="str">
            <v>QA</v>
          </cell>
          <cell r="D183">
            <v>450</v>
          </cell>
          <cell r="E183">
            <v>300</v>
          </cell>
          <cell r="F183">
            <v>250</v>
          </cell>
          <cell r="G183">
            <v>125</v>
          </cell>
          <cell r="H183">
            <v>321</v>
          </cell>
        </row>
        <row r="184">
          <cell r="B184" t="str">
            <v>Russian Federation</v>
          </cell>
          <cell r="C184" t="str">
            <v>RU</v>
          </cell>
          <cell r="D184">
            <v>450</v>
          </cell>
          <cell r="E184">
            <v>300</v>
          </cell>
          <cell r="F184">
            <v>250</v>
          </cell>
          <cell r="G184">
            <v>125</v>
          </cell>
          <cell r="H184">
            <v>435</v>
          </cell>
        </row>
        <row r="185">
          <cell r="B185" t="str">
            <v>Rwanda</v>
          </cell>
          <cell r="C185" t="str">
            <v>RW</v>
          </cell>
          <cell r="D185">
            <v>450</v>
          </cell>
          <cell r="E185">
            <v>300</v>
          </cell>
          <cell r="F185">
            <v>250</v>
          </cell>
          <cell r="G185">
            <v>125</v>
          </cell>
          <cell r="H185">
            <v>248</v>
          </cell>
        </row>
        <row r="186">
          <cell r="B186" t="str">
            <v>Saint Kitts And Nevis</v>
          </cell>
          <cell r="C186" t="str">
            <v>KN</v>
          </cell>
          <cell r="D186">
            <v>450</v>
          </cell>
          <cell r="E186">
            <v>300</v>
          </cell>
          <cell r="F186">
            <v>250</v>
          </cell>
          <cell r="G186">
            <v>125</v>
          </cell>
          <cell r="H186">
            <v>206</v>
          </cell>
        </row>
        <row r="187">
          <cell r="B187" t="str">
            <v>Saint Lucia</v>
          </cell>
          <cell r="C187" t="str">
            <v>LC</v>
          </cell>
          <cell r="D187">
            <v>450</v>
          </cell>
          <cell r="E187">
            <v>300</v>
          </cell>
          <cell r="F187">
            <v>250</v>
          </cell>
          <cell r="G187">
            <v>125</v>
          </cell>
          <cell r="H187">
            <v>226</v>
          </cell>
        </row>
        <row r="188">
          <cell r="B188" t="str">
            <v>Saint Vincent And The Grenadines</v>
          </cell>
          <cell r="C188" t="str">
            <v>VC</v>
          </cell>
          <cell r="D188">
            <v>450</v>
          </cell>
          <cell r="E188">
            <v>300</v>
          </cell>
          <cell r="F188">
            <v>250</v>
          </cell>
          <cell r="G188">
            <v>125</v>
          </cell>
          <cell r="H188">
            <v>226</v>
          </cell>
        </row>
        <row r="189">
          <cell r="B189" t="str">
            <v>Samoa</v>
          </cell>
          <cell r="C189" t="str">
            <v>WS</v>
          </cell>
          <cell r="D189">
            <v>450</v>
          </cell>
          <cell r="E189">
            <v>300</v>
          </cell>
          <cell r="F189">
            <v>250</v>
          </cell>
          <cell r="G189">
            <v>125</v>
          </cell>
          <cell r="H189">
            <v>138</v>
          </cell>
        </row>
        <row r="190">
          <cell r="B190" t="str">
            <v>Sao Tome And Principe</v>
          </cell>
          <cell r="C190" t="str">
            <v>ST</v>
          </cell>
          <cell r="D190">
            <v>450</v>
          </cell>
          <cell r="E190">
            <v>300</v>
          </cell>
          <cell r="F190">
            <v>250</v>
          </cell>
          <cell r="G190">
            <v>125</v>
          </cell>
          <cell r="H190">
            <v>272</v>
          </cell>
        </row>
        <row r="191">
          <cell r="B191" t="str">
            <v>Saudi Arabia</v>
          </cell>
          <cell r="C191" t="str">
            <v>SA</v>
          </cell>
          <cell r="D191">
            <v>450</v>
          </cell>
          <cell r="E191">
            <v>300</v>
          </cell>
          <cell r="F191">
            <v>250</v>
          </cell>
          <cell r="G191">
            <v>125</v>
          </cell>
          <cell r="H191">
            <v>335</v>
          </cell>
        </row>
        <row r="192">
          <cell r="B192" t="str">
            <v>Senegal</v>
          </cell>
          <cell r="C192" t="str">
            <v>SN</v>
          </cell>
          <cell r="D192">
            <v>450</v>
          </cell>
          <cell r="E192">
            <v>300</v>
          </cell>
          <cell r="F192">
            <v>250</v>
          </cell>
          <cell r="G192">
            <v>125</v>
          </cell>
          <cell r="H192">
            <v>225</v>
          </cell>
        </row>
        <row r="193">
          <cell r="B193" t="str">
            <v>Seychelles</v>
          </cell>
          <cell r="C193" t="str">
            <v>SC</v>
          </cell>
          <cell r="D193">
            <v>450</v>
          </cell>
          <cell r="E193">
            <v>300</v>
          </cell>
          <cell r="F193">
            <v>250</v>
          </cell>
          <cell r="G193">
            <v>125</v>
          </cell>
          <cell r="H193">
            <v>261</v>
          </cell>
        </row>
        <row r="194">
          <cell r="B194" t="str">
            <v>Sierra Leone</v>
          </cell>
          <cell r="C194" t="str">
            <v>SL</v>
          </cell>
          <cell r="D194">
            <v>450</v>
          </cell>
          <cell r="E194">
            <v>300</v>
          </cell>
          <cell r="F194">
            <v>250</v>
          </cell>
          <cell r="G194">
            <v>125</v>
          </cell>
          <cell r="H194">
            <v>225</v>
          </cell>
        </row>
        <row r="195">
          <cell r="B195" t="str">
            <v>Singapore</v>
          </cell>
          <cell r="C195" t="str">
            <v>SG</v>
          </cell>
          <cell r="D195">
            <v>450</v>
          </cell>
          <cell r="E195">
            <v>300</v>
          </cell>
          <cell r="F195">
            <v>250</v>
          </cell>
          <cell r="G195">
            <v>125</v>
          </cell>
          <cell r="H195">
            <v>340</v>
          </cell>
        </row>
        <row r="196">
          <cell r="B196" t="str">
            <v>Solomon Islands</v>
          </cell>
          <cell r="C196" t="str">
            <v>SB</v>
          </cell>
          <cell r="D196">
            <v>450</v>
          </cell>
          <cell r="E196">
            <v>300</v>
          </cell>
          <cell r="F196">
            <v>250</v>
          </cell>
          <cell r="G196">
            <v>125</v>
          </cell>
          <cell r="H196">
            <v>151</v>
          </cell>
        </row>
        <row r="197">
          <cell r="B197" t="str">
            <v>Somalia</v>
          </cell>
          <cell r="C197" t="str">
            <v>SO</v>
          </cell>
          <cell r="D197">
            <v>450</v>
          </cell>
          <cell r="E197">
            <v>300</v>
          </cell>
          <cell r="F197">
            <v>250</v>
          </cell>
          <cell r="G197">
            <v>125</v>
          </cell>
          <cell r="H197">
            <v>118</v>
          </cell>
        </row>
        <row r="198">
          <cell r="B198" t="str">
            <v>South Africa</v>
          </cell>
          <cell r="C198" t="str">
            <v>ZA</v>
          </cell>
          <cell r="D198">
            <v>450</v>
          </cell>
          <cell r="E198">
            <v>300</v>
          </cell>
          <cell r="F198">
            <v>250</v>
          </cell>
          <cell r="G198">
            <v>125</v>
          </cell>
          <cell r="H198">
            <v>210</v>
          </cell>
        </row>
        <row r="199">
          <cell r="B199" t="str">
            <v>Sri Lanka</v>
          </cell>
          <cell r="C199" t="str">
            <v>LK</v>
          </cell>
          <cell r="D199">
            <v>450</v>
          </cell>
          <cell r="E199">
            <v>300</v>
          </cell>
          <cell r="F199">
            <v>250</v>
          </cell>
          <cell r="G199">
            <v>125</v>
          </cell>
          <cell r="H199">
            <v>158</v>
          </cell>
        </row>
        <row r="200">
          <cell r="B200" t="str">
            <v>Sudan</v>
          </cell>
          <cell r="C200" t="str">
            <v>SD</v>
          </cell>
          <cell r="D200">
            <v>450</v>
          </cell>
          <cell r="E200">
            <v>300</v>
          </cell>
          <cell r="F200">
            <v>250</v>
          </cell>
          <cell r="G200">
            <v>125</v>
          </cell>
          <cell r="H200">
            <v>214</v>
          </cell>
        </row>
        <row r="201">
          <cell r="B201" t="str">
            <v>Suriname</v>
          </cell>
          <cell r="C201" t="str">
            <v>SR</v>
          </cell>
          <cell r="D201">
            <v>450</v>
          </cell>
          <cell r="E201">
            <v>300</v>
          </cell>
          <cell r="F201">
            <v>250</v>
          </cell>
          <cell r="G201">
            <v>125</v>
          </cell>
          <cell r="H201">
            <v>158</v>
          </cell>
        </row>
        <row r="202">
          <cell r="B202" t="str">
            <v>Swaziland</v>
          </cell>
          <cell r="C202" t="str">
            <v>SZ</v>
          </cell>
          <cell r="D202">
            <v>450</v>
          </cell>
          <cell r="E202">
            <v>300</v>
          </cell>
          <cell r="F202">
            <v>250</v>
          </cell>
          <cell r="G202">
            <v>125</v>
          </cell>
          <cell r="H202">
            <v>175</v>
          </cell>
        </row>
        <row r="203">
          <cell r="B203" t="str">
            <v>Syrian Arab Republic</v>
          </cell>
          <cell r="C203" t="str">
            <v>SY</v>
          </cell>
          <cell r="D203">
            <v>450</v>
          </cell>
          <cell r="E203">
            <v>300</v>
          </cell>
          <cell r="F203">
            <v>250</v>
          </cell>
          <cell r="G203">
            <v>125</v>
          </cell>
          <cell r="H203">
            <v>271</v>
          </cell>
        </row>
        <row r="204">
          <cell r="B204" t="str">
            <v>Tajikistan</v>
          </cell>
          <cell r="C204" t="str">
            <v>TJ</v>
          </cell>
          <cell r="D204">
            <v>450</v>
          </cell>
          <cell r="E204">
            <v>300</v>
          </cell>
          <cell r="F204">
            <v>250</v>
          </cell>
          <cell r="G204">
            <v>125</v>
          </cell>
          <cell r="H204">
            <v>145</v>
          </cell>
        </row>
        <row r="205">
          <cell r="B205" t="str">
            <v>Tanzania, United Republic Of</v>
          </cell>
          <cell r="C205" t="str">
            <v>TZ</v>
          </cell>
          <cell r="D205">
            <v>450</v>
          </cell>
          <cell r="E205">
            <v>300</v>
          </cell>
          <cell r="F205">
            <v>250</v>
          </cell>
          <cell r="G205">
            <v>125</v>
          </cell>
          <cell r="H205">
            <v>229</v>
          </cell>
        </row>
        <row r="206">
          <cell r="B206" t="str">
            <v>Thailand</v>
          </cell>
          <cell r="C206" t="str">
            <v>TH</v>
          </cell>
          <cell r="D206">
            <v>450</v>
          </cell>
          <cell r="E206">
            <v>300</v>
          </cell>
          <cell r="F206">
            <v>250</v>
          </cell>
          <cell r="G206">
            <v>125</v>
          </cell>
          <cell r="H206">
            <v>176</v>
          </cell>
        </row>
        <row r="207">
          <cell r="B207" t="str">
            <v>Timor-Leste</v>
          </cell>
          <cell r="C207" t="str">
            <v>TL</v>
          </cell>
          <cell r="D207">
            <v>450</v>
          </cell>
          <cell r="E207">
            <v>300</v>
          </cell>
          <cell r="F207">
            <v>250</v>
          </cell>
          <cell r="G207">
            <v>125</v>
          </cell>
          <cell r="H207">
            <v>148</v>
          </cell>
        </row>
        <row r="208">
          <cell r="B208" t="str">
            <v>Togo</v>
          </cell>
          <cell r="C208" t="str">
            <v>TG</v>
          </cell>
          <cell r="D208">
            <v>450</v>
          </cell>
          <cell r="E208">
            <v>300</v>
          </cell>
          <cell r="F208">
            <v>250</v>
          </cell>
          <cell r="G208">
            <v>125</v>
          </cell>
          <cell r="H208">
            <v>176</v>
          </cell>
        </row>
        <row r="209">
          <cell r="B209" t="str">
            <v>Tokelau</v>
          </cell>
          <cell r="C209" t="str">
            <v>TK</v>
          </cell>
          <cell r="D209">
            <v>450</v>
          </cell>
          <cell r="E209">
            <v>300</v>
          </cell>
          <cell r="F209">
            <v>250</v>
          </cell>
          <cell r="G209">
            <v>125</v>
          </cell>
          <cell r="H209">
            <v>59</v>
          </cell>
        </row>
        <row r="210">
          <cell r="B210" t="str">
            <v>Tonga</v>
          </cell>
          <cell r="C210" t="str">
            <v>TO</v>
          </cell>
          <cell r="D210">
            <v>450</v>
          </cell>
          <cell r="E210">
            <v>300</v>
          </cell>
          <cell r="F210">
            <v>250</v>
          </cell>
          <cell r="G210">
            <v>125</v>
          </cell>
          <cell r="H210">
            <v>243</v>
          </cell>
        </row>
        <row r="211">
          <cell r="B211" t="str">
            <v>Trinidad And Tobago</v>
          </cell>
          <cell r="C211" t="str">
            <v>TT</v>
          </cell>
          <cell r="D211">
            <v>450</v>
          </cell>
          <cell r="E211">
            <v>300</v>
          </cell>
          <cell r="F211">
            <v>250</v>
          </cell>
          <cell r="G211">
            <v>125</v>
          </cell>
          <cell r="H211">
            <v>263</v>
          </cell>
        </row>
        <row r="212">
          <cell r="B212" t="str">
            <v>Tunisia</v>
          </cell>
          <cell r="C212" t="str">
            <v>TN</v>
          </cell>
          <cell r="D212">
            <v>450</v>
          </cell>
          <cell r="E212">
            <v>300</v>
          </cell>
          <cell r="F212">
            <v>250</v>
          </cell>
          <cell r="G212">
            <v>125</v>
          </cell>
          <cell r="H212">
            <v>172</v>
          </cell>
        </row>
        <row r="213">
          <cell r="B213" t="str">
            <v>Turkmenistan</v>
          </cell>
          <cell r="C213" t="str">
            <v>TM</v>
          </cell>
          <cell r="D213">
            <v>450</v>
          </cell>
          <cell r="E213">
            <v>300</v>
          </cell>
          <cell r="F213">
            <v>250</v>
          </cell>
          <cell r="G213">
            <v>125</v>
          </cell>
          <cell r="H213">
            <v>157</v>
          </cell>
        </row>
        <row r="214">
          <cell r="B214" t="str">
            <v>Tuvalu</v>
          </cell>
          <cell r="C214" t="str">
            <v>TV</v>
          </cell>
          <cell r="D214">
            <v>450</v>
          </cell>
          <cell r="E214">
            <v>300</v>
          </cell>
          <cell r="F214">
            <v>250</v>
          </cell>
          <cell r="G214">
            <v>125</v>
          </cell>
          <cell r="H214">
            <v>94</v>
          </cell>
        </row>
        <row r="215">
          <cell r="B215" t="str">
            <v>Uganda</v>
          </cell>
          <cell r="C215" t="str">
            <v>UG</v>
          </cell>
          <cell r="D215">
            <v>450</v>
          </cell>
          <cell r="E215">
            <v>300</v>
          </cell>
          <cell r="F215">
            <v>250</v>
          </cell>
          <cell r="G215">
            <v>125</v>
          </cell>
          <cell r="H215">
            <v>212</v>
          </cell>
        </row>
        <row r="216">
          <cell r="B216" t="str">
            <v>Ukraine</v>
          </cell>
          <cell r="C216" t="str">
            <v>UA</v>
          </cell>
          <cell r="D216">
            <v>450</v>
          </cell>
          <cell r="E216">
            <v>300</v>
          </cell>
          <cell r="F216">
            <v>250</v>
          </cell>
          <cell r="G216">
            <v>125</v>
          </cell>
          <cell r="H216">
            <v>334</v>
          </cell>
        </row>
        <row r="217">
          <cell r="B217" t="str">
            <v>United Arab Emirates</v>
          </cell>
          <cell r="C217" t="str">
            <v>AE</v>
          </cell>
          <cell r="D217">
            <v>450</v>
          </cell>
          <cell r="E217">
            <v>300</v>
          </cell>
          <cell r="F217">
            <v>250</v>
          </cell>
          <cell r="G217">
            <v>125</v>
          </cell>
          <cell r="H217">
            <v>275</v>
          </cell>
        </row>
        <row r="218">
          <cell r="B218" t="str">
            <v>United States of America</v>
          </cell>
          <cell r="C218" t="str">
            <v>US</v>
          </cell>
          <cell r="D218">
            <v>450</v>
          </cell>
          <cell r="E218">
            <v>300</v>
          </cell>
          <cell r="F218">
            <v>250</v>
          </cell>
          <cell r="G218">
            <v>125</v>
          </cell>
          <cell r="H218">
            <v>292</v>
          </cell>
        </row>
        <row r="219">
          <cell r="B219" t="str">
            <v>Uruguay</v>
          </cell>
          <cell r="C219" t="str">
            <v>UY</v>
          </cell>
          <cell r="D219">
            <v>450</v>
          </cell>
          <cell r="E219">
            <v>300</v>
          </cell>
          <cell r="F219">
            <v>250</v>
          </cell>
          <cell r="G219">
            <v>125</v>
          </cell>
          <cell r="H219">
            <v>222</v>
          </cell>
        </row>
        <row r="220">
          <cell r="B220" t="str">
            <v>Uzbekistan</v>
          </cell>
          <cell r="C220" t="str">
            <v>UZ</v>
          </cell>
          <cell r="D220">
            <v>450</v>
          </cell>
          <cell r="E220">
            <v>300</v>
          </cell>
          <cell r="F220">
            <v>250</v>
          </cell>
          <cell r="G220">
            <v>125</v>
          </cell>
          <cell r="H220">
            <v>209</v>
          </cell>
        </row>
        <row r="221">
          <cell r="B221" t="str">
            <v>Vanuatu</v>
          </cell>
          <cell r="C221" t="str">
            <v>VU</v>
          </cell>
          <cell r="D221">
            <v>450</v>
          </cell>
          <cell r="E221">
            <v>300</v>
          </cell>
          <cell r="F221">
            <v>250</v>
          </cell>
          <cell r="G221">
            <v>125</v>
          </cell>
          <cell r="H221">
            <v>211</v>
          </cell>
        </row>
        <row r="222">
          <cell r="B222" t="str">
            <v>Venezuela, Bolivarian Republic Of</v>
          </cell>
          <cell r="C222" t="str">
            <v>VE</v>
          </cell>
          <cell r="D222">
            <v>450</v>
          </cell>
          <cell r="E222">
            <v>300</v>
          </cell>
          <cell r="F222">
            <v>250</v>
          </cell>
          <cell r="G222">
            <v>125</v>
          </cell>
          <cell r="H222">
            <v>337</v>
          </cell>
        </row>
        <row r="223">
          <cell r="B223" t="str">
            <v>Viet Nam</v>
          </cell>
          <cell r="C223" t="str">
            <v>VN</v>
          </cell>
          <cell r="D223">
            <v>450</v>
          </cell>
          <cell r="E223">
            <v>300</v>
          </cell>
          <cell r="F223">
            <v>250</v>
          </cell>
          <cell r="G223">
            <v>125</v>
          </cell>
          <cell r="H223">
            <v>132</v>
          </cell>
        </row>
        <row r="224">
          <cell r="B224" t="str">
            <v>Virgin Islands, U.S.</v>
          </cell>
          <cell r="C224" t="str">
            <v>VI</v>
          </cell>
          <cell r="D224">
            <v>450</v>
          </cell>
          <cell r="E224">
            <v>300</v>
          </cell>
          <cell r="F224">
            <v>250</v>
          </cell>
          <cell r="G224">
            <v>125</v>
          </cell>
          <cell r="H224">
            <v>261</v>
          </cell>
        </row>
        <row r="225">
          <cell r="B225" t="str">
            <v>West Bank and Gaza Strip</v>
          </cell>
          <cell r="C225" t="str">
            <v>PS</v>
          </cell>
          <cell r="D225">
            <v>450</v>
          </cell>
          <cell r="E225">
            <v>300</v>
          </cell>
          <cell r="F225">
            <v>250</v>
          </cell>
          <cell r="G225">
            <v>125</v>
          </cell>
          <cell r="H225">
            <v>139</v>
          </cell>
        </row>
        <row r="226">
          <cell r="B226" t="str">
            <v>Yemen</v>
          </cell>
          <cell r="C226" t="str">
            <v>YE</v>
          </cell>
          <cell r="D226">
            <v>450</v>
          </cell>
          <cell r="E226">
            <v>300</v>
          </cell>
          <cell r="F226">
            <v>250</v>
          </cell>
          <cell r="G226">
            <v>125</v>
          </cell>
          <cell r="H226">
            <v>164</v>
          </cell>
        </row>
        <row r="227">
          <cell r="B227" t="str">
            <v>Zambia</v>
          </cell>
          <cell r="C227" t="str">
            <v>ZM</v>
          </cell>
          <cell r="D227">
            <v>450</v>
          </cell>
          <cell r="E227">
            <v>300</v>
          </cell>
          <cell r="F227">
            <v>250</v>
          </cell>
          <cell r="G227">
            <v>125</v>
          </cell>
          <cell r="H227">
            <v>230</v>
          </cell>
        </row>
        <row r="228">
          <cell r="B228" t="str">
            <v>Zimbabwe</v>
          </cell>
          <cell r="C228" t="str">
            <v>ZM</v>
          </cell>
          <cell r="D228">
            <v>450</v>
          </cell>
          <cell r="E228">
            <v>300</v>
          </cell>
          <cell r="F228">
            <v>250</v>
          </cell>
          <cell r="G228">
            <v>125</v>
          </cell>
          <cell r="H228">
            <v>141</v>
          </cell>
        </row>
        <row r="229">
          <cell r="B229" t="str">
            <v>Other</v>
          </cell>
          <cell r="C229" t="str">
            <v>OT</v>
          </cell>
          <cell r="D229">
            <v>450</v>
          </cell>
          <cell r="E229">
            <v>300</v>
          </cell>
          <cell r="F229">
            <v>250</v>
          </cell>
          <cell r="G229">
            <v>125</v>
          </cell>
          <cell r="H229">
            <v>200</v>
          </cell>
        </row>
      </sheetData>
      <sheetData sheetId="13">
        <row r="6">
          <cell r="A6" t="str">
            <v xml:space="preserve">Comenius Multilateral Projects </v>
          </cell>
        </row>
        <row r="7">
          <cell r="A7" t="str">
            <v xml:space="preserve">Comenius Multilateral Networks </v>
          </cell>
        </row>
        <row r="8">
          <cell r="A8" t="str">
            <v>Comenius Accompanying Measures</v>
          </cell>
        </row>
        <row r="9">
          <cell r="A9" t="str">
            <v>Erasmus Multilateral Projects (minimum duration 24 months)</v>
          </cell>
        </row>
        <row r="10">
          <cell r="A10" t="str">
            <v>Erasmus Multilateral Projects - Knowledge Alliances  (only 24 months, duration is fixed)</v>
          </cell>
        </row>
        <row r="11">
          <cell r="A11" t="str">
            <v xml:space="preserve">Erasmus Multilateral Networks </v>
          </cell>
        </row>
        <row r="12">
          <cell r="A12" t="str">
            <v>Erasmus Accompanying Measures</v>
          </cell>
        </row>
        <row r="13">
          <cell r="A13" t="str">
            <v xml:space="preserve">Leonardo da Vinci Multilateral Projects for Development of Innovation </v>
          </cell>
        </row>
        <row r="14">
          <cell r="A14" t="str">
            <v xml:space="preserve">Leonardo da Vinci Multilateral Networks </v>
          </cell>
        </row>
        <row r="15">
          <cell r="A15" t="str">
            <v>Leonardo da Vinci Accompanying Measures</v>
          </cell>
        </row>
        <row r="16">
          <cell r="A16" t="str">
            <v xml:space="preserve">Grundtvig Multilateral Projects </v>
          </cell>
        </row>
        <row r="17">
          <cell r="A17" t="str">
            <v xml:space="preserve">Grundtvig Multilateral Networks </v>
          </cell>
        </row>
        <row r="18">
          <cell r="A18" t="str">
            <v>Grundtvig Accompanying Measures</v>
          </cell>
        </row>
        <row r="19">
          <cell r="A19" t="str">
            <v xml:space="preserve">Key Activity 1 Roma Multilateral projects </v>
          </cell>
        </row>
        <row r="20">
          <cell r="A20" t="str">
            <v xml:space="preserve">Key Activity 1 Roma Networks </v>
          </cell>
        </row>
        <row r="21">
          <cell r="A21" t="str">
            <v xml:space="preserve">Key Activity 1 Multilateral Networks </v>
          </cell>
        </row>
        <row r="22">
          <cell r="A22" t="str">
            <v>Key Activity 2 Multilateral Projects</v>
          </cell>
        </row>
        <row r="23">
          <cell r="A23" t="str">
            <v>Key Activity 2 Multilateral Networks</v>
          </cell>
        </row>
        <row r="24">
          <cell r="A24" t="str">
            <v>Key Activity 2 Accompanying Measures</v>
          </cell>
        </row>
        <row r="25">
          <cell r="A25" t="str">
            <v>Key Activity 3 Multilateral Projects</v>
          </cell>
        </row>
        <row r="26">
          <cell r="A26" t="str">
            <v xml:space="preserve">Key Activity 3 Multilateral Networks </v>
          </cell>
        </row>
        <row r="27">
          <cell r="A27" t="str">
            <v>Key Activity 4 Multilateral Projects</v>
          </cell>
        </row>
      </sheetData>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TE"/>
      <sheetName val="Plan1"/>
      <sheetName val="EQUIPE"/>
      <sheetName val="RES.1"/>
      <sheetName val="DHT (2)"/>
      <sheetName val="DHT"/>
      <sheetName val="RESUMO"/>
    </sheetNames>
    <sheetDataSet>
      <sheetData sheetId="0">
        <row r="38">
          <cell r="B38" t="str">
            <v>#DIG.</v>
          </cell>
        </row>
        <row r="39">
          <cell r="B39" t="str">
            <v>APOIO</v>
          </cell>
        </row>
        <row r="40">
          <cell r="B40" t="str">
            <v>APOIO A-300</v>
          </cell>
        </row>
        <row r="41">
          <cell r="B41" t="str">
            <v>PAR. A-300</v>
          </cell>
        </row>
        <row r="42">
          <cell r="B42" t="str">
            <v>PAR. A-300_HH</v>
          </cell>
        </row>
        <row r="43">
          <cell r="B43" t="str">
            <v>BA-4102</v>
          </cell>
        </row>
        <row r="44">
          <cell r="B44" t="str">
            <v>BA-4102_HH</v>
          </cell>
        </row>
        <row r="45">
          <cell r="B45" t="str">
            <v>APOIO ADM</v>
          </cell>
        </row>
        <row r="46">
          <cell r="B46" t="str">
            <v>APOIO À CIVIL</v>
          </cell>
        </row>
        <row r="47">
          <cell r="B47" t="str">
            <v>APOIO CIVIL UO-II</v>
          </cell>
        </row>
        <row r="48">
          <cell r="B48" t="str">
            <v>ASE</v>
          </cell>
        </row>
        <row r="49">
          <cell r="B49" t="str">
            <v>BA-1103</v>
          </cell>
        </row>
        <row r="50">
          <cell r="B50" t="str">
            <v>BA-1101</v>
          </cell>
        </row>
        <row r="51">
          <cell r="B51" t="str">
            <v>BA-1101_HH</v>
          </cell>
        </row>
        <row r="52">
          <cell r="B52" t="str">
            <v>CENTRAL CAMAÇARI</v>
          </cell>
        </row>
        <row r="53">
          <cell r="B53" t="str">
            <v>DA-2351 B</v>
          </cell>
        </row>
        <row r="54">
          <cell r="B54" t="str">
            <v>DA-4406</v>
          </cell>
        </row>
        <row r="55">
          <cell r="B55" t="str">
            <v>DA-5208</v>
          </cell>
        </row>
        <row r="56">
          <cell r="B56" t="str">
            <v>DA-5258</v>
          </cell>
        </row>
        <row r="57">
          <cell r="B57" t="str">
            <v>A-2300</v>
          </cell>
        </row>
        <row r="58">
          <cell r="B58" t="str">
            <v>DEP</v>
          </cell>
        </row>
        <row r="59">
          <cell r="B59" t="str">
            <v>DTG</v>
          </cell>
        </row>
        <row r="60">
          <cell r="B60" t="str">
            <v>DTG FORNOS</v>
          </cell>
        </row>
        <row r="61">
          <cell r="B61" t="str">
            <v>DTG REC´s 2017</v>
          </cell>
        </row>
        <row r="62">
          <cell r="B62" t="str">
            <v>DTG REC´s 2018</v>
          </cell>
        </row>
        <row r="63">
          <cell r="B63" t="str">
            <v>DTG TIB</v>
          </cell>
        </row>
        <row r="64">
          <cell r="B64" t="str">
            <v>DTG UA</v>
          </cell>
        </row>
        <row r="65">
          <cell r="B65" t="str">
            <v>DTG UA-III</v>
          </cell>
        </row>
        <row r="66">
          <cell r="B66" t="str">
            <v>DTG UO</v>
          </cell>
        </row>
        <row r="67">
          <cell r="B67" t="str">
            <v>DTP ( FIBRAS )</v>
          </cell>
        </row>
        <row r="68">
          <cell r="B68" t="str">
            <v>EA-4501 A</v>
          </cell>
        </row>
        <row r="69">
          <cell r="B69" t="str">
            <v>EF-1900 B</v>
          </cell>
        </row>
        <row r="70">
          <cell r="B70" t="str">
            <v>EF-1900 I</v>
          </cell>
        </row>
        <row r="71">
          <cell r="B71" t="str">
            <v>EF-1900A</v>
          </cell>
        </row>
        <row r="72">
          <cell r="B72" t="str">
            <v>EF-1900B</v>
          </cell>
        </row>
        <row r="73">
          <cell r="B73" t="str">
            <v>EQUIPE TELHADO</v>
          </cell>
        </row>
        <row r="74">
          <cell r="B74" t="str">
            <v>EXTRA</v>
          </cell>
        </row>
        <row r="75">
          <cell r="B75" t="str">
            <v>FB-952 A</v>
          </cell>
        </row>
        <row r="76">
          <cell r="B76" t="str">
            <v>FB-952 A_MM</v>
          </cell>
        </row>
        <row r="77">
          <cell r="B77" t="str">
            <v>FB-952 B</v>
          </cell>
        </row>
        <row r="78">
          <cell r="B78" t="str">
            <v>FB-967</v>
          </cell>
        </row>
        <row r="79">
          <cell r="B79" t="str">
            <v>FB-966</v>
          </cell>
        </row>
        <row r="80">
          <cell r="B80" t="str">
            <v>FB-1002 X</v>
          </cell>
        </row>
        <row r="81">
          <cell r="B81" t="str">
            <v>FB-4061</v>
          </cell>
        </row>
        <row r="82">
          <cell r="B82" t="str">
            <v>FORNOS</v>
          </cell>
        </row>
        <row r="83">
          <cell r="B83" t="str">
            <v>GPA UA I</v>
          </cell>
        </row>
        <row r="84">
          <cell r="B84" t="str">
            <v>GPA UA II</v>
          </cell>
        </row>
        <row r="85">
          <cell r="B85" t="str">
            <v>GPA UO I</v>
          </cell>
        </row>
        <row r="86">
          <cell r="B86" t="str">
            <v>GPA UO II</v>
          </cell>
        </row>
        <row r="87">
          <cell r="B87" t="str">
            <v>GPA UTE</v>
          </cell>
        </row>
        <row r="88">
          <cell r="B88" t="str">
            <v>GV-5301 D</v>
          </cell>
        </row>
        <row r="89">
          <cell r="B89" t="str">
            <v>GV-5301 H_HH</v>
          </cell>
        </row>
        <row r="90">
          <cell r="B90" t="str">
            <v>GV-5301 D_HH</v>
          </cell>
        </row>
        <row r="91">
          <cell r="B91" t="str">
            <v>GV-5301 E</v>
          </cell>
        </row>
        <row r="92">
          <cell r="B92" t="str">
            <v>GV-5301 E_HH</v>
          </cell>
        </row>
        <row r="93">
          <cell r="B93" t="str">
            <v>GV-5301 H</v>
          </cell>
        </row>
        <row r="94">
          <cell r="B94" t="str">
            <v>INSP. CATÓDICA UO-I</v>
          </cell>
        </row>
        <row r="95">
          <cell r="B95" t="str">
            <v>INS-PARADA</v>
          </cell>
        </row>
        <row r="96">
          <cell r="B96" t="str">
            <v>INSPEÇÃO</v>
          </cell>
        </row>
        <row r="97">
          <cell r="B97" t="str">
            <v>INSPEÇÃO PRÉ-PARADA</v>
          </cell>
        </row>
        <row r="98">
          <cell r="B98" t="str">
            <v>ISOL. A-1000</v>
          </cell>
        </row>
        <row r="99">
          <cell r="B99" t="str">
            <v>LAB. UA-I</v>
          </cell>
        </row>
        <row r="100">
          <cell r="B100" t="str">
            <v>LINHA DE FACILIDADES</v>
          </cell>
        </row>
        <row r="101">
          <cell r="B101" t="str">
            <v>LINHA DE FW</v>
          </cell>
        </row>
        <row r="102">
          <cell r="B102" t="str">
            <v>LINHA DE V-15 EXTERNO</v>
          </cell>
        </row>
        <row r="103">
          <cell r="B103" t="str">
            <v>LINHA DE V-15 INTERNO</v>
          </cell>
        </row>
        <row r="104">
          <cell r="B104" t="str">
            <v>MB-5301G</v>
          </cell>
        </row>
        <row r="105">
          <cell r="B105" t="str">
            <v>NOTAS GM - EA-1142</v>
          </cell>
        </row>
        <row r="106">
          <cell r="B106" t="str">
            <v>NOTAS Z-3</v>
          </cell>
        </row>
        <row r="107">
          <cell r="B107" t="str">
            <v>PAR. UA-II 2018_HH</v>
          </cell>
        </row>
        <row r="108">
          <cell r="B108" t="str">
            <v>PARADA</v>
          </cell>
        </row>
        <row r="109">
          <cell r="B109" t="str">
            <v>PARADA (PJ)</v>
          </cell>
        </row>
        <row r="110">
          <cell r="B110" t="str">
            <v>PARADA UA-II 2018</v>
          </cell>
        </row>
        <row r="111">
          <cell r="B111" t="str">
            <v>PE-3</v>
          </cell>
        </row>
        <row r="112">
          <cell r="B112" t="str">
            <v>PIT STOP</v>
          </cell>
        </row>
        <row r="113">
          <cell r="B113" t="str">
            <v>PIT STOP A-350</v>
          </cell>
        </row>
        <row r="114">
          <cell r="B114" t="str">
            <v>PIT STOP A-5100</v>
          </cell>
        </row>
        <row r="115">
          <cell r="B115" t="str">
            <v>PIT STOP A-5200</v>
          </cell>
        </row>
        <row r="116">
          <cell r="B116" t="str">
            <v>PJ - A-1000</v>
          </cell>
        </row>
        <row r="117">
          <cell r="B117" t="str">
            <v>PJ - EA-4417</v>
          </cell>
        </row>
        <row r="118">
          <cell r="B118" t="str">
            <v>PJ A-1900</v>
          </cell>
        </row>
        <row r="119">
          <cell r="B119" t="str">
            <v>PJ A-300</v>
          </cell>
        </row>
        <row r="120">
          <cell r="B120" t="str">
            <v>PJ-EA-1501 A/B</v>
          </cell>
        </row>
        <row r="121">
          <cell r="B121" t="str">
            <v>PJ-EA-4417 A/B</v>
          </cell>
        </row>
        <row r="122">
          <cell r="B122" t="str">
            <v>PQ B-01</v>
          </cell>
        </row>
        <row r="123">
          <cell r="B123" t="str">
            <v>PQ B-02</v>
          </cell>
        </row>
        <row r="124">
          <cell r="B124" t="str">
            <v>PRÉ-PARADA</v>
          </cell>
        </row>
        <row r="125">
          <cell r="B125" t="str">
            <v>PROJ. A-1000</v>
          </cell>
        </row>
        <row r="126">
          <cell r="B126" t="str">
            <v>PT-10</v>
          </cell>
        </row>
        <row r="127">
          <cell r="B127" t="str">
            <v>REC´s 2017 FW/UA</v>
          </cell>
        </row>
        <row r="128">
          <cell r="B128" t="str">
            <v>REC´s 2017 FW/UO</v>
          </cell>
        </row>
        <row r="129">
          <cell r="B129" t="str">
            <v>REC´s 2017 TIB</v>
          </cell>
        </row>
        <row r="130">
          <cell r="B130" t="str">
            <v>REC´s 2017 UA-I</v>
          </cell>
        </row>
        <row r="131">
          <cell r="B131" t="str">
            <v>REC´s 2017 UA-II</v>
          </cell>
        </row>
        <row r="132">
          <cell r="B132" t="str">
            <v>REC´s 2017 UO</v>
          </cell>
        </row>
        <row r="133">
          <cell r="B133" t="str">
            <v>REC´s 2017 UA</v>
          </cell>
        </row>
        <row r="134">
          <cell r="B134" t="str">
            <v>REC´s 2017 UO-I</v>
          </cell>
        </row>
        <row r="135">
          <cell r="B135" t="str">
            <v>REC´s 2017 UO-II</v>
          </cell>
        </row>
        <row r="136">
          <cell r="B136" t="str">
            <v>REC´s 2017 UTE</v>
          </cell>
        </row>
        <row r="137">
          <cell r="B137" t="str">
            <v>REC´S ESPECIAIS</v>
          </cell>
        </row>
        <row r="138">
          <cell r="B138" t="str">
            <v>REC´s UO</v>
          </cell>
        </row>
        <row r="139">
          <cell r="B139" t="str">
            <v>REC´s UO I</v>
          </cell>
        </row>
        <row r="140">
          <cell r="B140" t="str">
            <v>REC-311335</v>
          </cell>
        </row>
        <row r="141">
          <cell r="B141" t="str">
            <v>REC-313736</v>
          </cell>
        </row>
        <row r="142">
          <cell r="B142" t="str">
            <v>RECs 2017</v>
          </cell>
        </row>
        <row r="143">
          <cell r="B143" t="str">
            <v>RECs UA II (ROT.)</v>
          </cell>
        </row>
        <row r="144">
          <cell r="B144" t="str">
            <v>REFEITÓRIO CENTRAL</v>
          </cell>
        </row>
        <row r="145">
          <cell r="B145" t="str">
            <v>REGENERAÇÃO</v>
          </cell>
        </row>
        <row r="146">
          <cell r="B146" t="str">
            <v>RMA 1</v>
          </cell>
        </row>
        <row r="147">
          <cell r="B147" t="str">
            <v>RMA 5</v>
          </cell>
        </row>
        <row r="148">
          <cell r="B148" t="str">
            <v>RMA 7</v>
          </cell>
        </row>
        <row r="149">
          <cell r="B149" t="str">
            <v>RMA HD</v>
          </cell>
        </row>
        <row r="150">
          <cell r="B150" t="str">
            <v>RMA HDC</v>
          </cell>
        </row>
        <row r="151">
          <cell r="B151" t="str">
            <v>RMA 7D</v>
          </cell>
        </row>
        <row r="152">
          <cell r="B152" t="str">
            <v>RMA 8</v>
          </cell>
        </row>
        <row r="153">
          <cell r="B153" t="str">
            <v>RMA 9</v>
          </cell>
        </row>
        <row r="154">
          <cell r="B154" t="str">
            <v>RMA 9 E</v>
          </cell>
        </row>
        <row r="155">
          <cell r="B155" t="str">
            <v>RMA 9 I</v>
          </cell>
        </row>
        <row r="156">
          <cell r="B156" t="str">
            <v>RMA 9 M</v>
          </cell>
        </row>
        <row r="157">
          <cell r="B157" t="str">
            <v>SF-6</v>
          </cell>
        </row>
        <row r="158">
          <cell r="B158" t="str">
            <v>STEAM TRACE</v>
          </cell>
        </row>
        <row r="159">
          <cell r="B159" t="str">
            <v>TANCAGEM</v>
          </cell>
        </row>
        <row r="160">
          <cell r="B160" t="str">
            <v>TECHBIOS</v>
          </cell>
        </row>
        <row r="161">
          <cell r="B161" t="str">
            <v>TG-5301 B</v>
          </cell>
        </row>
        <row r="162">
          <cell r="B162" t="str">
            <v>TG-5301-D</v>
          </cell>
        </row>
        <row r="163">
          <cell r="B163" t="str">
            <v>TROCADORES UO-I</v>
          </cell>
        </row>
        <row r="164">
          <cell r="B164" t="str">
            <v>TURNO DESLOCADO</v>
          </cell>
        </row>
        <row r="165">
          <cell r="B165" t="str">
            <v>TURNO PARADA</v>
          </cell>
        </row>
        <row r="166">
          <cell r="B166" t="str">
            <v>VAZAMENTOS UO-II</v>
          </cell>
        </row>
        <row r="167">
          <cell r="B167" t="str">
            <v>VENT´S &amp; DRENOS</v>
          </cell>
        </row>
        <row r="168">
          <cell r="B168" t="str">
            <v>FB-1029</v>
          </cell>
        </row>
        <row r="169">
          <cell r="B169" t="str">
            <v>PAR. REGUL. UA-I</v>
          </cell>
        </row>
        <row r="170">
          <cell r="B170" t="str">
            <v>REGENER. A-2300</v>
          </cell>
        </row>
        <row r="171">
          <cell r="B171" t="str">
            <v>PAR. REGUL. UA-I_HH</v>
          </cell>
        </row>
        <row r="172">
          <cell r="B172" t="str">
            <v>BKM ALAGOAS</v>
          </cell>
        </row>
        <row r="173">
          <cell r="B173" t="str">
            <v>DA-5201a04</v>
          </cell>
        </row>
        <row r="174">
          <cell r="B174" t="str">
            <v>INSP. UO-I PAR.2019</v>
          </cell>
        </row>
        <row r="175">
          <cell r="B175" t="str">
            <v>INSP. UTE PAR.2019</v>
          </cell>
        </row>
        <row r="176">
          <cell r="B176" t="str">
            <v>P-5301 C</v>
          </cell>
        </row>
        <row r="177">
          <cell r="B177" t="str">
            <v>P-5302 C</v>
          </cell>
        </row>
        <row r="178">
          <cell r="B178" t="str">
            <v>BA-4110</v>
          </cell>
        </row>
        <row r="179">
          <cell r="B179" t="str">
            <v>BA-4110_HH</v>
          </cell>
        </row>
        <row r="180">
          <cell r="B180" t="str">
            <v>BLACKOUT</v>
          </cell>
        </row>
        <row r="181">
          <cell r="B181" t="str">
            <v>EXTRA INSPEÇÃO</v>
          </cell>
        </row>
        <row r="182">
          <cell r="B182" t="str">
            <v>P-02B&amp;C</v>
          </cell>
        </row>
        <row r="183">
          <cell r="B183" t="str">
            <v>TUB. HID. SUL</v>
          </cell>
        </row>
        <row r="184">
          <cell r="B184" t="str">
            <v>D-5301A1&amp;A2</v>
          </cell>
        </row>
        <row r="185">
          <cell r="B185" t="str">
            <v>VAZAMENTOS UO-I</v>
          </cell>
        </row>
        <row r="186">
          <cell r="B186" t="str">
            <v>GB-5301</v>
          </cell>
        </row>
        <row r="187">
          <cell r="B187" t="str">
            <v>PLANO PINT. UTE</v>
          </cell>
        </row>
        <row r="188">
          <cell r="B188" t="str">
            <v>PLANO PINT. TUB. 9C</v>
          </cell>
        </row>
        <row r="189">
          <cell r="B189" t="str">
            <v>TUB. 9C (CALDEIRARIA)</v>
          </cell>
        </row>
        <row r="190">
          <cell r="B190" t="str">
            <v>TUB. 32C 2017 - DTG</v>
          </cell>
        </row>
        <row r="191">
          <cell r="B191" t="str">
            <v>BA-4101</v>
          </cell>
        </row>
        <row r="192">
          <cell r="B192" t="str">
            <v>BA-4101_HH</v>
          </cell>
        </row>
        <row r="193">
          <cell r="B193" t="str">
            <v>BA-1108</v>
          </cell>
        </row>
        <row r="194">
          <cell r="B194" t="str">
            <v>BA-1108_HH</v>
          </cell>
        </row>
        <row r="195">
          <cell r="B195" t="str">
            <v>BA-4106</v>
          </cell>
        </row>
        <row r="196">
          <cell r="B196" t="str">
            <v>BA-4106_HH</v>
          </cell>
        </row>
        <row r="197">
          <cell r="B197" t="str">
            <v>SSMA</v>
          </cell>
        </row>
        <row r="198">
          <cell r="B198" t="str">
            <v>PJ DEP - BA-4101</v>
          </cell>
        </row>
        <row r="199">
          <cell r="B199" t="str">
            <v>REC´s 2018 TIB</v>
          </cell>
        </row>
        <row r="200">
          <cell r="B200" t="str">
            <v>REC´s 2018 UO</v>
          </cell>
        </row>
        <row r="201">
          <cell r="B201" t="str">
            <v>REC´s 2018 UA</v>
          </cell>
        </row>
        <row r="202">
          <cell r="B202" t="str">
            <v>REC´s 2018 UTE</v>
          </cell>
        </row>
        <row r="203">
          <cell r="B203" t="str">
            <v>MB-5302A</v>
          </cell>
        </row>
        <row r="204">
          <cell r="B204" t="str">
            <v>PJ-0601157 (BA-4101)</v>
          </cell>
        </row>
        <row r="205">
          <cell r="B205" t="str">
            <v>PJ-0601179 (A-2300)</v>
          </cell>
        </row>
        <row r="206">
          <cell r="B206" t="str">
            <v>PJ-0601179 (A-2300)_HH</v>
          </cell>
        </row>
        <row r="207">
          <cell r="B207" t="str">
            <v>PJ-0601179 (A-300)</v>
          </cell>
        </row>
        <row r="208">
          <cell r="B208" t="str">
            <v>PJ-0600663 (SE-21)</v>
          </cell>
        </row>
        <row r="209">
          <cell r="B209" t="str">
            <v>PJ-06001147 (ILHA 6/9)_HH</v>
          </cell>
        </row>
        <row r="210">
          <cell r="B210" t="str">
            <v>PJ-06001147 (ILHA 6/9)</v>
          </cell>
        </row>
        <row r="211">
          <cell r="B211" t="str">
            <v>PJ-0600603 (FB's PTE)</v>
          </cell>
        </row>
        <row r="212">
          <cell r="B212" t="str">
            <v>PJ-0600603 (FB's PTE)_HH</v>
          </cell>
        </row>
        <row r="213">
          <cell r="B213" t="str">
            <v>PJ-0601175 (TEGAL)</v>
          </cell>
        </row>
        <row r="214">
          <cell r="B214" t="str">
            <v>PJ-0601035 (TEGAL)</v>
          </cell>
        </row>
        <row r="215">
          <cell r="B215" t="str">
            <v>PJ-0600952 (UTE)</v>
          </cell>
        </row>
        <row r="216">
          <cell r="B216" t="str">
            <v>PJ-0601717 (UTE)</v>
          </cell>
        </row>
        <row r="217">
          <cell r="B217" t="str">
            <v>PJ-0601717 (UTE)_HH</v>
          </cell>
        </row>
        <row r="218">
          <cell r="B218" t="str">
            <v>PJ-0601019 (A-2350)</v>
          </cell>
        </row>
        <row r="219">
          <cell r="B219" t="str">
            <v>PJ-0601158 (A-1900)</v>
          </cell>
        </row>
        <row r="220">
          <cell r="B220" t="str">
            <v>PJ-0600478 (A-2300)</v>
          </cell>
        </row>
        <row r="221">
          <cell r="B221" t="str">
            <v>GV-5301 B</v>
          </cell>
        </row>
        <row r="222">
          <cell r="B222" t="str">
            <v>GV-5301 B_HH</v>
          </cell>
        </row>
        <row r="223">
          <cell r="B223" t="str">
            <v>PJ-0600782 (DA-4104)</v>
          </cell>
        </row>
        <row r="224">
          <cell r="B224" t="str">
            <v>DTG A-1000</v>
          </cell>
        </row>
        <row r="225">
          <cell r="B225" t="str">
            <v>DTG A-1000_HH</v>
          </cell>
        </row>
        <row r="226">
          <cell r="B226" t="str">
            <v>A-350</v>
          </cell>
        </row>
        <row r="227">
          <cell r="B227" t="str">
            <v>PLANTÃO</v>
          </cell>
        </row>
        <row r="228">
          <cell r="B228" t="str">
            <v>DA-4103</v>
          </cell>
        </row>
        <row r="229">
          <cell r="B229" t="str">
            <v>CXS CD/OD</v>
          </cell>
        </row>
        <row r="230">
          <cell r="B230" t="str">
            <v>ELÉTRICA</v>
          </cell>
        </row>
        <row r="231">
          <cell r="B231" t="str">
            <v>PAR. A-350</v>
          </cell>
        </row>
        <row r="232">
          <cell r="B232" t="str">
            <v>FB-1009</v>
          </cell>
        </row>
        <row r="233">
          <cell r="B233" t="str">
            <v>FB-963 A</v>
          </cell>
        </row>
        <row r="234">
          <cell r="B234" t="str">
            <v>LINHA FW</v>
          </cell>
        </row>
        <row r="235">
          <cell r="B235" t="str">
            <v>BA-1104 (BARREIRAS)</v>
          </cell>
        </row>
        <row r="236">
          <cell r="B236" t="str">
            <v>LINHA DE 20"&amp;60"</v>
          </cell>
        </row>
        <row r="237">
          <cell r="B237" t="str">
            <v>UA-III</v>
          </cell>
        </row>
        <row r="238">
          <cell r="B238" t="str">
            <v>ADEQUAÇÃO A-350</v>
          </cell>
        </row>
        <row r="239">
          <cell r="B239" t="str">
            <v>GBM-1940-AX</v>
          </cell>
        </row>
        <row r="240">
          <cell r="B240" t="str">
            <v>PJ_PR-15002_ISOL.</v>
          </cell>
        </row>
        <row r="241">
          <cell r="B241" t="str">
            <v>PJ_A-1000_ISOL.</v>
          </cell>
        </row>
        <row r="242">
          <cell r="B242" t="str">
            <v>...</v>
          </cell>
        </row>
        <row r="300">
          <cell r="B300" t="str">
            <v>MM</v>
          </cell>
        </row>
        <row r="301">
          <cell r="B301" t="str">
            <v>HH</v>
          </cell>
        </row>
        <row r="302">
          <cell r="B302" t="str">
            <v>...</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EXCLUSÃO"/>
      <sheetName val="AVANÇO FAT"/>
      <sheetName val="ESCOPO UNIFICADO"/>
      <sheetName val="Planilha1"/>
      <sheetName val="ESCOPO UNIFICADO (SEM  EXCL 02)"/>
      <sheetName val="TIMELINE_HIST.HH_CURVA_PROPOS"/>
      <sheetName val="TIMELINE_HIST.HH_CURVA_real "/>
      <sheetName val="análise prazos cry-py"/>
      <sheetName val="ESCOPO UNIFICADO (EXCLUSÃO 01)"/>
      <sheetName val=" MAT TUB  (SEM A EXCL 02)"/>
      <sheetName val="TUB 03"/>
      <sheetName val=" MAT TUB "/>
      <sheetName val="MAT EQ"/>
      <sheetName val="TIMELINE_HIST. PU"/>
      <sheetName val="análise prazos PU"/>
      <sheetName val="CRONOGRAMA SEM ORC"/>
      <sheetName val="LISTA"/>
      <sheetName val="TABELA PID"/>
      <sheetName val="CALC"/>
      <sheetName val="comun (2)"/>
      <sheetName val="comun(1)"/>
      <sheetName val="DELINEAMENTO 2 -3"/>
      <sheetName val="REL DE EMBARQUE"/>
      <sheetName val="LIST VER."/>
      <sheetName val="Plan2"/>
      <sheetName val="FO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A5" t="str">
            <v>1/2 X 25</v>
          </cell>
        </row>
        <row r="6">
          <cell r="A6" t="str">
            <v>1/2 X 38</v>
          </cell>
        </row>
        <row r="7">
          <cell r="A7" t="str">
            <v>1/2 X 50</v>
          </cell>
        </row>
        <row r="8">
          <cell r="A8" t="str">
            <v>1/2 X 63</v>
          </cell>
        </row>
        <row r="9">
          <cell r="A9" t="str">
            <v>1/2 X 75</v>
          </cell>
        </row>
        <row r="10">
          <cell r="A10" t="str">
            <v>1/2 X 83</v>
          </cell>
        </row>
        <row r="11">
          <cell r="A11" t="str">
            <v>1/2 X 100</v>
          </cell>
        </row>
        <row r="12">
          <cell r="A12" t="str">
            <v>1/2 X 115</v>
          </cell>
        </row>
        <row r="13">
          <cell r="A13" t="str">
            <v>1/2 X 125</v>
          </cell>
        </row>
        <row r="14">
          <cell r="A14" t="str">
            <v>3/4 X 25</v>
          </cell>
        </row>
        <row r="15">
          <cell r="A15" t="str">
            <v>3/4 X 38</v>
          </cell>
        </row>
        <row r="16">
          <cell r="A16" t="str">
            <v>3/4 X 50</v>
          </cell>
        </row>
        <row r="17">
          <cell r="A17" t="str">
            <v>3/4 X 63</v>
          </cell>
        </row>
        <row r="18">
          <cell r="A18" t="str">
            <v>3/4 X 75</v>
          </cell>
        </row>
        <row r="19">
          <cell r="A19" t="str">
            <v>3/4 X 83</v>
          </cell>
        </row>
        <row r="20">
          <cell r="A20" t="str">
            <v>3/4 X 100</v>
          </cell>
        </row>
        <row r="21">
          <cell r="A21" t="str">
            <v>3/4 X 115</v>
          </cell>
        </row>
        <row r="22">
          <cell r="A22" t="str">
            <v>3/4 X 125</v>
          </cell>
        </row>
        <row r="23">
          <cell r="A23" t="str">
            <v>1 X 25</v>
          </cell>
        </row>
        <row r="24">
          <cell r="A24" t="str">
            <v>1 X 38</v>
          </cell>
        </row>
        <row r="25">
          <cell r="A25" t="str">
            <v>1 X 50</v>
          </cell>
        </row>
        <row r="26">
          <cell r="A26" t="str">
            <v>1 X 63</v>
          </cell>
        </row>
        <row r="27">
          <cell r="A27" t="str">
            <v>1 X 75</v>
          </cell>
        </row>
        <row r="28">
          <cell r="A28" t="str">
            <v>1 X 83</v>
          </cell>
        </row>
        <row r="29">
          <cell r="A29" t="str">
            <v>1 X 100</v>
          </cell>
        </row>
        <row r="30">
          <cell r="A30" t="str">
            <v>1 X 115</v>
          </cell>
        </row>
        <row r="31">
          <cell r="A31" t="str">
            <v>1 X 125</v>
          </cell>
        </row>
        <row r="32">
          <cell r="A32" t="str">
            <v>1 1/2 X 25</v>
          </cell>
        </row>
        <row r="33">
          <cell r="A33" t="str">
            <v>1 1/2 X 38</v>
          </cell>
        </row>
        <row r="34">
          <cell r="A34" t="str">
            <v>1 1/2 X 50</v>
          </cell>
        </row>
        <row r="35">
          <cell r="A35" t="str">
            <v>1 1/2 X 63</v>
          </cell>
        </row>
        <row r="36">
          <cell r="A36" t="str">
            <v>1 1/2 X 75</v>
          </cell>
        </row>
        <row r="37">
          <cell r="A37" t="str">
            <v>1 1/2 X 83</v>
          </cell>
        </row>
        <row r="38">
          <cell r="A38" t="str">
            <v>1 1/2 X 100</v>
          </cell>
        </row>
        <row r="39">
          <cell r="A39" t="str">
            <v>1 1/2 X 115</v>
          </cell>
        </row>
        <row r="40">
          <cell r="A40" t="str">
            <v>1 1/2X 125</v>
          </cell>
        </row>
        <row r="41">
          <cell r="A41" t="str">
            <v>2 X 25</v>
          </cell>
        </row>
        <row r="42">
          <cell r="A42" t="str">
            <v>2 X 38</v>
          </cell>
        </row>
        <row r="43">
          <cell r="A43" t="str">
            <v>2 X 50</v>
          </cell>
        </row>
        <row r="44">
          <cell r="A44" t="str">
            <v>2 X 63</v>
          </cell>
        </row>
        <row r="45">
          <cell r="A45" t="str">
            <v>2 X 75</v>
          </cell>
        </row>
        <row r="46">
          <cell r="A46" t="str">
            <v>2 X 83</v>
          </cell>
        </row>
        <row r="47">
          <cell r="A47" t="str">
            <v>2 X 100</v>
          </cell>
        </row>
        <row r="48">
          <cell r="A48" t="str">
            <v>2 X 115</v>
          </cell>
        </row>
        <row r="49">
          <cell r="A49" t="str">
            <v>2X 125</v>
          </cell>
        </row>
        <row r="50">
          <cell r="A50" t="str">
            <v>2 1/2 X 25</v>
          </cell>
        </row>
        <row r="51">
          <cell r="A51" t="str">
            <v>2 1/2 X 38</v>
          </cell>
        </row>
        <row r="52">
          <cell r="A52" t="str">
            <v>2 1/2 X 50</v>
          </cell>
        </row>
        <row r="53">
          <cell r="A53" t="str">
            <v>2 1/2 X 63</v>
          </cell>
        </row>
        <row r="54">
          <cell r="A54" t="str">
            <v>2 1/2 X 75</v>
          </cell>
        </row>
        <row r="55">
          <cell r="A55" t="str">
            <v>2 1/2 X 83</v>
          </cell>
        </row>
        <row r="56">
          <cell r="A56" t="str">
            <v>2 1/2X 100</v>
          </cell>
        </row>
        <row r="57">
          <cell r="A57" t="str">
            <v>2 1/2 X 115</v>
          </cell>
        </row>
        <row r="58">
          <cell r="A58" t="str">
            <v>2 1/2 X 125</v>
          </cell>
        </row>
        <row r="59">
          <cell r="A59" t="str">
            <v>3 X 25</v>
          </cell>
        </row>
        <row r="60">
          <cell r="A60" t="str">
            <v>3 X 38</v>
          </cell>
        </row>
        <row r="61">
          <cell r="A61" t="str">
            <v>3 X 50</v>
          </cell>
        </row>
        <row r="62">
          <cell r="A62" t="str">
            <v>3 X 63</v>
          </cell>
        </row>
        <row r="63">
          <cell r="A63" t="str">
            <v>3 X 75</v>
          </cell>
        </row>
        <row r="64">
          <cell r="A64" t="str">
            <v>3 X 83</v>
          </cell>
        </row>
        <row r="65">
          <cell r="A65" t="str">
            <v>3 X 100</v>
          </cell>
        </row>
        <row r="66">
          <cell r="A66" t="str">
            <v>3 X 115</v>
          </cell>
        </row>
        <row r="67">
          <cell r="A67" t="str">
            <v>3 X 125</v>
          </cell>
        </row>
        <row r="68">
          <cell r="A68" t="str">
            <v>4 X 25</v>
          </cell>
        </row>
        <row r="69">
          <cell r="A69" t="str">
            <v>4 X 38</v>
          </cell>
        </row>
        <row r="70">
          <cell r="A70" t="str">
            <v>4 X 50</v>
          </cell>
        </row>
        <row r="71">
          <cell r="A71" t="str">
            <v>4 X 63</v>
          </cell>
        </row>
        <row r="72">
          <cell r="A72" t="str">
            <v>4 X 75</v>
          </cell>
        </row>
        <row r="73">
          <cell r="A73" t="str">
            <v>4 X 83</v>
          </cell>
        </row>
        <row r="74">
          <cell r="A74" t="str">
            <v>4 X 100</v>
          </cell>
        </row>
        <row r="75">
          <cell r="A75" t="str">
            <v>4 X 115</v>
          </cell>
        </row>
        <row r="76">
          <cell r="A76" t="str">
            <v>4 X 125</v>
          </cell>
        </row>
        <row r="77">
          <cell r="A77" t="str">
            <v>6 X 25</v>
          </cell>
        </row>
        <row r="78">
          <cell r="A78" t="str">
            <v>6 X 38</v>
          </cell>
        </row>
        <row r="79">
          <cell r="A79" t="str">
            <v>6 X 50</v>
          </cell>
        </row>
        <row r="80">
          <cell r="A80" t="str">
            <v>6 X 63</v>
          </cell>
        </row>
        <row r="81">
          <cell r="A81" t="str">
            <v>6 X 75</v>
          </cell>
        </row>
        <row r="82">
          <cell r="A82" t="str">
            <v>6 X 83</v>
          </cell>
        </row>
        <row r="83">
          <cell r="A83" t="str">
            <v>6 X 100</v>
          </cell>
        </row>
        <row r="84">
          <cell r="A84" t="str">
            <v>6 X 115</v>
          </cell>
        </row>
        <row r="85">
          <cell r="A85" t="str">
            <v>6 X 125</v>
          </cell>
        </row>
        <row r="86">
          <cell r="A86" t="str">
            <v>8 X 25</v>
          </cell>
        </row>
        <row r="87">
          <cell r="A87" t="str">
            <v>8 X 38</v>
          </cell>
        </row>
        <row r="88">
          <cell r="A88" t="str">
            <v>8 X 50</v>
          </cell>
        </row>
        <row r="89">
          <cell r="A89" t="str">
            <v>8 X 63</v>
          </cell>
        </row>
        <row r="90">
          <cell r="A90" t="str">
            <v>8 X 75</v>
          </cell>
        </row>
        <row r="91">
          <cell r="A91" t="str">
            <v>8 X 83</v>
          </cell>
        </row>
        <row r="92">
          <cell r="A92" t="str">
            <v>8 X 100</v>
          </cell>
        </row>
        <row r="93">
          <cell r="A93" t="str">
            <v>8 X 115</v>
          </cell>
        </row>
        <row r="94">
          <cell r="A94" t="str">
            <v>8 X 125</v>
          </cell>
        </row>
        <row r="95">
          <cell r="A95" t="str">
            <v>10 X 25</v>
          </cell>
        </row>
        <row r="96">
          <cell r="A96" t="str">
            <v>10 X 38</v>
          </cell>
        </row>
        <row r="97">
          <cell r="A97" t="str">
            <v>10 X 50</v>
          </cell>
        </row>
        <row r="98">
          <cell r="A98" t="str">
            <v>10 X 63</v>
          </cell>
        </row>
        <row r="99">
          <cell r="A99" t="str">
            <v>10 X 75</v>
          </cell>
        </row>
        <row r="100">
          <cell r="A100" t="str">
            <v>10 X 83</v>
          </cell>
        </row>
        <row r="101">
          <cell r="A101" t="str">
            <v>10 X 100</v>
          </cell>
        </row>
        <row r="102">
          <cell r="A102" t="str">
            <v>10 X 115</v>
          </cell>
        </row>
        <row r="103">
          <cell r="A103" t="str">
            <v>10 X 125</v>
          </cell>
        </row>
        <row r="104">
          <cell r="A104" t="str">
            <v>12 X 25</v>
          </cell>
        </row>
        <row r="105">
          <cell r="A105" t="str">
            <v>12 X 38</v>
          </cell>
        </row>
        <row r="106">
          <cell r="A106" t="str">
            <v>12 X 50</v>
          </cell>
        </row>
        <row r="107">
          <cell r="A107" t="str">
            <v>12 X 63</v>
          </cell>
        </row>
        <row r="108">
          <cell r="A108" t="str">
            <v>12 X 75</v>
          </cell>
        </row>
        <row r="109">
          <cell r="A109" t="str">
            <v>12 X 83</v>
          </cell>
        </row>
        <row r="110">
          <cell r="A110" t="str">
            <v>12 X 100</v>
          </cell>
        </row>
        <row r="111">
          <cell r="A111" t="str">
            <v>12 X 115</v>
          </cell>
        </row>
        <row r="112">
          <cell r="A112" t="str">
            <v>12 X 125</v>
          </cell>
        </row>
        <row r="113">
          <cell r="A113" t="str">
            <v>14 X 25</v>
          </cell>
        </row>
        <row r="114">
          <cell r="A114" t="str">
            <v>14 X 38</v>
          </cell>
        </row>
        <row r="115">
          <cell r="A115" t="str">
            <v>14 X 50</v>
          </cell>
        </row>
        <row r="116">
          <cell r="A116" t="str">
            <v>14 X 63</v>
          </cell>
        </row>
        <row r="117">
          <cell r="A117" t="str">
            <v>14 X 75</v>
          </cell>
        </row>
        <row r="118">
          <cell r="A118" t="str">
            <v>14 X 83</v>
          </cell>
        </row>
        <row r="119">
          <cell r="A119" t="str">
            <v>14 X 100</v>
          </cell>
        </row>
        <row r="120">
          <cell r="A120" t="str">
            <v>14 X 115</v>
          </cell>
        </row>
        <row r="121">
          <cell r="A121" t="str">
            <v>14 X 125</v>
          </cell>
        </row>
        <row r="122">
          <cell r="A122" t="str">
            <v>16 X 25</v>
          </cell>
        </row>
        <row r="123">
          <cell r="A123" t="str">
            <v>16 X 38</v>
          </cell>
        </row>
        <row r="124">
          <cell r="A124" t="str">
            <v>16 X 50</v>
          </cell>
        </row>
        <row r="125">
          <cell r="A125" t="str">
            <v>16 X 63</v>
          </cell>
        </row>
        <row r="126">
          <cell r="A126" t="str">
            <v>16 X 75</v>
          </cell>
        </row>
        <row r="127">
          <cell r="A127" t="str">
            <v>16 X 83</v>
          </cell>
        </row>
        <row r="128">
          <cell r="A128" t="str">
            <v>16 X 100</v>
          </cell>
        </row>
        <row r="129">
          <cell r="A129" t="str">
            <v>16 X 115</v>
          </cell>
        </row>
        <row r="130">
          <cell r="A130" t="str">
            <v>16 X 125</v>
          </cell>
        </row>
        <row r="131">
          <cell r="A131" t="str">
            <v>18 X 25</v>
          </cell>
        </row>
        <row r="132">
          <cell r="A132" t="str">
            <v>18 X 38</v>
          </cell>
        </row>
        <row r="133">
          <cell r="A133" t="str">
            <v>18 X 50</v>
          </cell>
        </row>
        <row r="134">
          <cell r="A134" t="str">
            <v>18 X 63</v>
          </cell>
        </row>
        <row r="135">
          <cell r="A135" t="str">
            <v>18 X 75</v>
          </cell>
        </row>
        <row r="136">
          <cell r="A136" t="str">
            <v>18 X 83</v>
          </cell>
        </row>
        <row r="137">
          <cell r="A137" t="str">
            <v>18 X 100</v>
          </cell>
        </row>
        <row r="138">
          <cell r="A138" t="str">
            <v>18 X 115</v>
          </cell>
        </row>
        <row r="139">
          <cell r="A139" t="str">
            <v>18 X 125</v>
          </cell>
        </row>
        <row r="140">
          <cell r="A140" t="str">
            <v>20 X 25</v>
          </cell>
        </row>
        <row r="141">
          <cell r="A141" t="str">
            <v>20 X 38</v>
          </cell>
        </row>
        <row r="142">
          <cell r="A142" t="str">
            <v>20 X 50</v>
          </cell>
        </row>
        <row r="143">
          <cell r="A143" t="str">
            <v>20 X 63</v>
          </cell>
        </row>
        <row r="144">
          <cell r="A144" t="str">
            <v>20 X 75</v>
          </cell>
        </row>
        <row r="145">
          <cell r="A145" t="str">
            <v>20 X 83</v>
          </cell>
        </row>
        <row r="146">
          <cell r="A146" t="str">
            <v>20 X 100</v>
          </cell>
        </row>
        <row r="147">
          <cell r="A147" t="str">
            <v>20 X 115</v>
          </cell>
        </row>
        <row r="148">
          <cell r="A148" t="str">
            <v>20 X 125</v>
          </cell>
        </row>
        <row r="149">
          <cell r="A149" t="str">
            <v>22 X 25</v>
          </cell>
        </row>
        <row r="150">
          <cell r="A150" t="str">
            <v>22 X 38</v>
          </cell>
        </row>
        <row r="151">
          <cell r="A151" t="str">
            <v>22 X 50</v>
          </cell>
        </row>
        <row r="152">
          <cell r="A152" t="str">
            <v>22 X 63</v>
          </cell>
        </row>
        <row r="153">
          <cell r="A153" t="str">
            <v>22 X 75</v>
          </cell>
        </row>
        <row r="154">
          <cell r="A154" t="str">
            <v>22 X 83</v>
          </cell>
        </row>
        <row r="155">
          <cell r="A155" t="str">
            <v>22 X 100</v>
          </cell>
        </row>
        <row r="156">
          <cell r="A156" t="str">
            <v>22 X 115</v>
          </cell>
        </row>
        <row r="157">
          <cell r="A157" t="str">
            <v>22 X 125</v>
          </cell>
        </row>
        <row r="158">
          <cell r="A158" t="str">
            <v>24 X 25</v>
          </cell>
        </row>
        <row r="159">
          <cell r="A159" t="str">
            <v>24 X 38</v>
          </cell>
        </row>
        <row r="160">
          <cell r="A160" t="str">
            <v>24 X 50</v>
          </cell>
        </row>
        <row r="161">
          <cell r="A161" t="str">
            <v>24 X 63</v>
          </cell>
        </row>
        <row r="162">
          <cell r="A162" t="str">
            <v>24 X 75</v>
          </cell>
        </row>
        <row r="163">
          <cell r="A163" t="str">
            <v>24 X 83</v>
          </cell>
        </row>
        <row r="164">
          <cell r="A164" t="str">
            <v>24 X 100</v>
          </cell>
        </row>
        <row r="165">
          <cell r="A165" t="str">
            <v>24 X 115</v>
          </cell>
        </row>
        <row r="166">
          <cell r="A166" t="str">
            <v>24 X 125</v>
          </cell>
        </row>
        <row r="167">
          <cell r="A167" t="str">
            <v>26 X 25</v>
          </cell>
        </row>
        <row r="168">
          <cell r="A168" t="str">
            <v>26 X 38</v>
          </cell>
        </row>
        <row r="169">
          <cell r="A169" t="str">
            <v>26 X 50</v>
          </cell>
        </row>
        <row r="170">
          <cell r="A170" t="str">
            <v>26 X 63</v>
          </cell>
        </row>
        <row r="171">
          <cell r="A171" t="str">
            <v>26 X 75</v>
          </cell>
        </row>
        <row r="172">
          <cell r="A172" t="str">
            <v>26 X 83</v>
          </cell>
        </row>
        <row r="173">
          <cell r="A173" t="str">
            <v>26 X 100</v>
          </cell>
        </row>
        <row r="174">
          <cell r="A174" t="str">
            <v>26 X 115</v>
          </cell>
        </row>
        <row r="175">
          <cell r="A175" t="str">
            <v>26 X 125</v>
          </cell>
        </row>
        <row r="176">
          <cell r="A176" t="str">
            <v>28 X 25</v>
          </cell>
        </row>
        <row r="177">
          <cell r="A177" t="str">
            <v>28 X 38</v>
          </cell>
        </row>
        <row r="178">
          <cell r="A178" t="str">
            <v>28 X 50</v>
          </cell>
        </row>
        <row r="179">
          <cell r="A179" t="str">
            <v>28 X 63</v>
          </cell>
        </row>
        <row r="180">
          <cell r="A180" t="str">
            <v>28 X 75</v>
          </cell>
        </row>
        <row r="181">
          <cell r="A181" t="str">
            <v>28 X 83</v>
          </cell>
        </row>
        <row r="182">
          <cell r="A182" t="str">
            <v>28 X 100</v>
          </cell>
        </row>
        <row r="183">
          <cell r="A183" t="str">
            <v>28 X 115</v>
          </cell>
        </row>
        <row r="184">
          <cell r="A184" t="str">
            <v>28 X 125</v>
          </cell>
        </row>
        <row r="185">
          <cell r="A185" t="str">
            <v>30 X 25</v>
          </cell>
        </row>
        <row r="186">
          <cell r="A186" t="str">
            <v>30 X 38</v>
          </cell>
        </row>
        <row r="187">
          <cell r="A187" t="str">
            <v>30 X 50</v>
          </cell>
        </row>
        <row r="188">
          <cell r="A188" t="str">
            <v>30 X 63</v>
          </cell>
        </row>
        <row r="189">
          <cell r="A189" t="str">
            <v>30 X 75</v>
          </cell>
        </row>
        <row r="190">
          <cell r="A190" t="str">
            <v>30 X 83</v>
          </cell>
        </row>
        <row r="191">
          <cell r="A191" t="str">
            <v>30 X 100</v>
          </cell>
        </row>
        <row r="192">
          <cell r="A192" t="str">
            <v>30 X 115</v>
          </cell>
        </row>
        <row r="193">
          <cell r="A193" t="str">
            <v>30 X 125</v>
          </cell>
        </row>
        <row r="194">
          <cell r="A194" t="str">
            <v>32 X 25</v>
          </cell>
        </row>
        <row r="195">
          <cell r="A195" t="str">
            <v>32 X 38</v>
          </cell>
        </row>
        <row r="196">
          <cell r="A196" t="str">
            <v>32 X 50</v>
          </cell>
        </row>
        <row r="197">
          <cell r="A197" t="str">
            <v>32 X 63</v>
          </cell>
        </row>
        <row r="198">
          <cell r="A198" t="str">
            <v>32 X 75</v>
          </cell>
        </row>
        <row r="199">
          <cell r="A199" t="str">
            <v>32 X 83</v>
          </cell>
        </row>
        <row r="200">
          <cell r="A200" t="str">
            <v>32 X 100</v>
          </cell>
        </row>
        <row r="201">
          <cell r="A201" t="str">
            <v>32 X 115</v>
          </cell>
        </row>
        <row r="202">
          <cell r="A202" t="str">
            <v>32 X 125</v>
          </cell>
        </row>
        <row r="203">
          <cell r="A203" t="str">
            <v>34 X 25</v>
          </cell>
        </row>
        <row r="204">
          <cell r="A204" t="str">
            <v>34 X 38</v>
          </cell>
        </row>
        <row r="205">
          <cell r="A205" t="str">
            <v>34 X 50</v>
          </cell>
        </row>
        <row r="206">
          <cell r="A206" t="str">
            <v>34 X 63</v>
          </cell>
        </row>
        <row r="207">
          <cell r="A207" t="str">
            <v>34 X 75</v>
          </cell>
        </row>
        <row r="208">
          <cell r="A208" t="str">
            <v>34 X 83</v>
          </cell>
        </row>
        <row r="209">
          <cell r="A209" t="str">
            <v>34 X 100</v>
          </cell>
        </row>
        <row r="210">
          <cell r="A210" t="str">
            <v>34 X 115</v>
          </cell>
        </row>
        <row r="211">
          <cell r="A211" t="str">
            <v>34 X 125</v>
          </cell>
        </row>
        <row r="212">
          <cell r="A212" t="str">
            <v>36 X 25</v>
          </cell>
        </row>
        <row r="213">
          <cell r="A213" t="str">
            <v>36 X 38</v>
          </cell>
        </row>
        <row r="214">
          <cell r="A214" t="str">
            <v>36 X 50</v>
          </cell>
        </row>
        <row r="215">
          <cell r="A215" t="str">
            <v>36 X 63</v>
          </cell>
        </row>
        <row r="216">
          <cell r="A216" t="str">
            <v>36 X 75</v>
          </cell>
        </row>
        <row r="217">
          <cell r="A217" t="str">
            <v>36 X 83</v>
          </cell>
        </row>
        <row r="218">
          <cell r="A218" t="str">
            <v>36 X 100</v>
          </cell>
        </row>
        <row r="219">
          <cell r="A219" t="str">
            <v>36 X 115</v>
          </cell>
        </row>
        <row r="220">
          <cell r="A220" t="str">
            <v>36 X 125</v>
          </cell>
        </row>
        <row r="221">
          <cell r="A221" t="str">
            <v>38 X 25</v>
          </cell>
        </row>
        <row r="222">
          <cell r="A222" t="str">
            <v>38 X 38</v>
          </cell>
        </row>
        <row r="223">
          <cell r="A223" t="str">
            <v>38 X 50</v>
          </cell>
        </row>
        <row r="224">
          <cell r="A224" t="str">
            <v>38 X 63</v>
          </cell>
        </row>
        <row r="225">
          <cell r="A225" t="str">
            <v>38 X 75</v>
          </cell>
        </row>
        <row r="226">
          <cell r="A226" t="str">
            <v>38 X 83</v>
          </cell>
        </row>
        <row r="227">
          <cell r="A227" t="str">
            <v>38 X 100</v>
          </cell>
        </row>
        <row r="228">
          <cell r="A228" t="str">
            <v>38 X 115</v>
          </cell>
        </row>
        <row r="229">
          <cell r="A229" t="str">
            <v>38 X 125</v>
          </cell>
        </row>
        <row r="230">
          <cell r="A230" t="str">
            <v>40 X 25</v>
          </cell>
        </row>
        <row r="231">
          <cell r="A231" t="str">
            <v>40 X 38</v>
          </cell>
        </row>
        <row r="232">
          <cell r="A232" t="str">
            <v>40 X 50</v>
          </cell>
        </row>
        <row r="233">
          <cell r="A233" t="str">
            <v>40 X 63</v>
          </cell>
        </row>
        <row r="234">
          <cell r="A234" t="str">
            <v>40 X 75</v>
          </cell>
        </row>
        <row r="235">
          <cell r="A235" t="str">
            <v>40 X 83</v>
          </cell>
        </row>
        <row r="236">
          <cell r="A236" t="str">
            <v>40 X 100</v>
          </cell>
        </row>
        <row r="237">
          <cell r="A237" t="str">
            <v>40 X 115</v>
          </cell>
        </row>
        <row r="238">
          <cell r="A238" t="str">
            <v>40 X 125</v>
          </cell>
        </row>
        <row r="239">
          <cell r="A239" t="str">
            <v>42 X 25</v>
          </cell>
        </row>
        <row r="240">
          <cell r="A240" t="str">
            <v>42 X 38</v>
          </cell>
        </row>
        <row r="241">
          <cell r="A241" t="str">
            <v>42 X 50</v>
          </cell>
        </row>
        <row r="242">
          <cell r="A242" t="str">
            <v>42 X 63</v>
          </cell>
        </row>
        <row r="243">
          <cell r="A243" t="str">
            <v>42 X 75</v>
          </cell>
        </row>
        <row r="244">
          <cell r="A244" t="str">
            <v>42 X 83</v>
          </cell>
        </row>
        <row r="245">
          <cell r="A245" t="str">
            <v>42 X 100</v>
          </cell>
        </row>
        <row r="246">
          <cell r="A246" t="str">
            <v>42 X 115</v>
          </cell>
        </row>
        <row r="247">
          <cell r="A247" t="str">
            <v>42 X 125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ilian@risoterm.com.br"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8330D-060E-435D-AA5F-8AD82688CFDF}">
  <dimension ref="B1:AU59"/>
  <sheetViews>
    <sheetView showGridLines="0" topLeftCell="A7" zoomScale="130" zoomScaleNormal="130" workbookViewId="0">
      <selection activeCell="G10" sqref="G10:V10"/>
    </sheetView>
  </sheetViews>
  <sheetFormatPr defaultColWidth="8.7109375" defaultRowHeight="12.75" x14ac:dyDescent="0.2"/>
  <cols>
    <col min="1" max="1" width="1.42578125" style="11" customWidth="1"/>
    <col min="2" max="30" width="2.7109375" style="11" customWidth="1"/>
    <col min="31" max="31" width="4.7109375" style="11" customWidth="1"/>
    <col min="32" max="43" width="2.7109375" style="11" customWidth="1"/>
    <col min="44" max="44" width="8.7109375" style="11"/>
    <col min="45" max="45" width="13.28515625" style="11" bestFit="1" customWidth="1"/>
    <col min="46" max="46" width="15.85546875" style="11" bestFit="1" customWidth="1"/>
    <col min="47" max="47" width="14.28515625" style="11" bestFit="1" customWidth="1"/>
    <col min="48" max="256" width="8.7109375" style="11"/>
    <col min="257" max="257" width="1.42578125" style="11" customWidth="1"/>
    <col min="258" max="299" width="2.7109375" style="11" customWidth="1"/>
    <col min="300" max="512" width="8.7109375" style="11"/>
    <col min="513" max="513" width="1.42578125" style="11" customWidth="1"/>
    <col min="514" max="555" width="2.7109375" style="11" customWidth="1"/>
    <col min="556" max="768" width="8.7109375" style="11"/>
    <col min="769" max="769" width="1.42578125" style="11" customWidth="1"/>
    <col min="770" max="811" width="2.7109375" style="11" customWidth="1"/>
    <col min="812" max="1024" width="8.7109375" style="11"/>
    <col min="1025" max="1025" width="1.42578125" style="11" customWidth="1"/>
    <col min="1026" max="1067" width="2.7109375" style="11" customWidth="1"/>
    <col min="1068" max="1280" width="8.7109375" style="11"/>
    <col min="1281" max="1281" width="1.42578125" style="11" customWidth="1"/>
    <col min="1282" max="1323" width="2.7109375" style="11" customWidth="1"/>
    <col min="1324" max="1536" width="8.7109375" style="11"/>
    <col min="1537" max="1537" width="1.42578125" style="11" customWidth="1"/>
    <col min="1538" max="1579" width="2.7109375" style="11" customWidth="1"/>
    <col min="1580" max="1792" width="8.7109375" style="11"/>
    <col min="1793" max="1793" width="1.42578125" style="11" customWidth="1"/>
    <col min="1794" max="1835" width="2.7109375" style="11" customWidth="1"/>
    <col min="1836" max="2048" width="8.7109375" style="11"/>
    <col min="2049" max="2049" width="1.42578125" style="11" customWidth="1"/>
    <col min="2050" max="2091" width="2.7109375" style="11" customWidth="1"/>
    <col min="2092" max="2304" width="8.7109375" style="11"/>
    <col min="2305" max="2305" width="1.42578125" style="11" customWidth="1"/>
    <col min="2306" max="2347" width="2.7109375" style="11" customWidth="1"/>
    <col min="2348" max="2560" width="8.7109375" style="11"/>
    <col min="2561" max="2561" width="1.42578125" style="11" customWidth="1"/>
    <col min="2562" max="2603" width="2.7109375" style="11" customWidth="1"/>
    <col min="2604" max="2816" width="8.7109375" style="11"/>
    <col min="2817" max="2817" width="1.42578125" style="11" customWidth="1"/>
    <col min="2818" max="2859" width="2.7109375" style="11" customWidth="1"/>
    <col min="2860" max="3072" width="8.7109375" style="11"/>
    <col min="3073" max="3073" width="1.42578125" style="11" customWidth="1"/>
    <col min="3074" max="3115" width="2.7109375" style="11" customWidth="1"/>
    <col min="3116" max="3328" width="8.7109375" style="11"/>
    <col min="3329" max="3329" width="1.42578125" style="11" customWidth="1"/>
    <col min="3330" max="3371" width="2.7109375" style="11" customWidth="1"/>
    <col min="3372" max="3584" width="8.7109375" style="11"/>
    <col min="3585" max="3585" width="1.42578125" style="11" customWidth="1"/>
    <col min="3586" max="3627" width="2.7109375" style="11" customWidth="1"/>
    <col min="3628" max="3840" width="8.7109375" style="11"/>
    <col min="3841" max="3841" width="1.42578125" style="11" customWidth="1"/>
    <col min="3842" max="3883" width="2.7109375" style="11" customWidth="1"/>
    <col min="3884" max="4096" width="8.7109375" style="11"/>
    <col min="4097" max="4097" width="1.42578125" style="11" customWidth="1"/>
    <col min="4098" max="4139" width="2.7109375" style="11" customWidth="1"/>
    <col min="4140" max="4352" width="8.7109375" style="11"/>
    <col min="4353" max="4353" width="1.42578125" style="11" customWidth="1"/>
    <col min="4354" max="4395" width="2.7109375" style="11" customWidth="1"/>
    <col min="4396" max="4608" width="8.7109375" style="11"/>
    <col min="4609" max="4609" width="1.42578125" style="11" customWidth="1"/>
    <col min="4610" max="4651" width="2.7109375" style="11" customWidth="1"/>
    <col min="4652" max="4864" width="8.7109375" style="11"/>
    <col min="4865" max="4865" width="1.42578125" style="11" customWidth="1"/>
    <col min="4866" max="4907" width="2.7109375" style="11" customWidth="1"/>
    <col min="4908" max="5120" width="8.7109375" style="11"/>
    <col min="5121" max="5121" width="1.42578125" style="11" customWidth="1"/>
    <col min="5122" max="5163" width="2.7109375" style="11" customWidth="1"/>
    <col min="5164" max="5376" width="8.7109375" style="11"/>
    <col min="5377" max="5377" width="1.42578125" style="11" customWidth="1"/>
    <col min="5378" max="5419" width="2.7109375" style="11" customWidth="1"/>
    <col min="5420" max="5632" width="8.7109375" style="11"/>
    <col min="5633" max="5633" width="1.42578125" style="11" customWidth="1"/>
    <col min="5634" max="5675" width="2.7109375" style="11" customWidth="1"/>
    <col min="5676" max="5888" width="8.7109375" style="11"/>
    <col min="5889" max="5889" width="1.42578125" style="11" customWidth="1"/>
    <col min="5890" max="5931" width="2.7109375" style="11" customWidth="1"/>
    <col min="5932" max="6144" width="8.7109375" style="11"/>
    <col min="6145" max="6145" width="1.42578125" style="11" customWidth="1"/>
    <col min="6146" max="6187" width="2.7109375" style="11" customWidth="1"/>
    <col min="6188" max="6400" width="8.7109375" style="11"/>
    <col min="6401" max="6401" width="1.42578125" style="11" customWidth="1"/>
    <col min="6402" max="6443" width="2.7109375" style="11" customWidth="1"/>
    <col min="6444" max="6656" width="8.7109375" style="11"/>
    <col min="6657" max="6657" width="1.42578125" style="11" customWidth="1"/>
    <col min="6658" max="6699" width="2.7109375" style="11" customWidth="1"/>
    <col min="6700" max="6912" width="8.7109375" style="11"/>
    <col min="6913" max="6913" width="1.42578125" style="11" customWidth="1"/>
    <col min="6914" max="6955" width="2.7109375" style="11" customWidth="1"/>
    <col min="6956" max="7168" width="8.7109375" style="11"/>
    <col min="7169" max="7169" width="1.42578125" style="11" customWidth="1"/>
    <col min="7170" max="7211" width="2.7109375" style="11" customWidth="1"/>
    <col min="7212" max="7424" width="8.7109375" style="11"/>
    <col min="7425" max="7425" width="1.42578125" style="11" customWidth="1"/>
    <col min="7426" max="7467" width="2.7109375" style="11" customWidth="1"/>
    <col min="7468" max="7680" width="8.7109375" style="11"/>
    <col min="7681" max="7681" width="1.42578125" style="11" customWidth="1"/>
    <col min="7682" max="7723" width="2.7109375" style="11" customWidth="1"/>
    <col min="7724" max="7936" width="8.7109375" style="11"/>
    <col min="7937" max="7937" width="1.42578125" style="11" customWidth="1"/>
    <col min="7938" max="7979" width="2.7109375" style="11" customWidth="1"/>
    <col min="7980" max="8192" width="8.7109375" style="11"/>
    <col min="8193" max="8193" width="1.42578125" style="11" customWidth="1"/>
    <col min="8194" max="8235" width="2.7109375" style="11" customWidth="1"/>
    <col min="8236" max="8448" width="8.7109375" style="11"/>
    <col min="8449" max="8449" width="1.42578125" style="11" customWidth="1"/>
    <col min="8450" max="8491" width="2.7109375" style="11" customWidth="1"/>
    <col min="8492" max="8704" width="8.7109375" style="11"/>
    <col min="8705" max="8705" width="1.42578125" style="11" customWidth="1"/>
    <col min="8706" max="8747" width="2.7109375" style="11" customWidth="1"/>
    <col min="8748" max="8960" width="8.7109375" style="11"/>
    <col min="8961" max="8961" width="1.42578125" style="11" customWidth="1"/>
    <col min="8962" max="9003" width="2.7109375" style="11" customWidth="1"/>
    <col min="9004" max="9216" width="8.7109375" style="11"/>
    <col min="9217" max="9217" width="1.42578125" style="11" customWidth="1"/>
    <col min="9218" max="9259" width="2.7109375" style="11" customWidth="1"/>
    <col min="9260" max="9472" width="8.7109375" style="11"/>
    <col min="9473" max="9473" width="1.42578125" style="11" customWidth="1"/>
    <col min="9474" max="9515" width="2.7109375" style="11" customWidth="1"/>
    <col min="9516" max="9728" width="8.7109375" style="11"/>
    <col min="9729" max="9729" width="1.42578125" style="11" customWidth="1"/>
    <col min="9730" max="9771" width="2.7109375" style="11" customWidth="1"/>
    <col min="9772" max="9984" width="8.7109375" style="11"/>
    <col min="9985" max="9985" width="1.42578125" style="11" customWidth="1"/>
    <col min="9986" max="10027" width="2.7109375" style="11" customWidth="1"/>
    <col min="10028" max="10240" width="8.7109375" style="11"/>
    <col min="10241" max="10241" width="1.42578125" style="11" customWidth="1"/>
    <col min="10242" max="10283" width="2.7109375" style="11" customWidth="1"/>
    <col min="10284" max="10496" width="8.7109375" style="11"/>
    <col min="10497" max="10497" width="1.42578125" style="11" customWidth="1"/>
    <col min="10498" max="10539" width="2.7109375" style="11" customWidth="1"/>
    <col min="10540" max="10752" width="8.7109375" style="11"/>
    <col min="10753" max="10753" width="1.42578125" style="11" customWidth="1"/>
    <col min="10754" max="10795" width="2.7109375" style="11" customWidth="1"/>
    <col min="10796" max="11008" width="8.7109375" style="11"/>
    <col min="11009" max="11009" width="1.42578125" style="11" customWidth="1"/>
    <col min="11010" max="11051" width="2.7109375" style="11" customWidth="1"/>
    <col min="11052" max="11264" width="8.7109375" style="11"/>
    <col min="11265" max="11265" width="1.42578125" style="11" customWidth="1"/>
    <col min="11266" max="11307" width="2.7109375" style="11" customWidth="1"/>
    <col min="11308" max="11520" width="8.7109375" style="11"/>
    <col min="11521" max="11521" width="1.42578125" style="11" customWidth="1"/>
    <col min="11522" max="11563" width="2.7109375" style="11" customWidth="1"/>
    <col min="11564" max="11776" width="8.7109375" style="11"/>
    <col min="11777" max="11777" width="1.42578125" style="11" customWidth="1"/>
    <col min="11778" max="11819" width="2.7109375" style="11" customWidth="1"/>
    <col min="11820" max="12032" width="8.7109375" style="11"/>
    <col min="12033" max="12033" width="1.42578125" style="11" customWidth="1"/>
    <col min="12034" max="12075" width="2.7109375" style="11" customWidth="1"/>
    <col min="12076" max="12288" width="8.7109375" style="11"/>
    <col min="12289" max="12289" width="1.42578125" style="11" customWidth="1"/>
    <col min="12290" max="12331" width="2.7109375" style="11" customWidth="1"/>
    <col min="12332" max="12544" width="8.7109375" style="11"/>
    <col min="12545" max="12545" width="1.42578125" style="11" customWidth="1"/>
    <col min="12546" max="12587" width="2.7109375" style="11" customWidth="1"/>
    <col min="12588" max="12800" width="8.7109375" style="11"/>
    <col min="12801" max="12801" width="1.42578125" style="11" customWidth="1"/>
    <col min="12802" max="12843" width="2.7109375" style="11" customWidth="1"/>
    <col min="12844" max="13056" width="8.7109375" style="11"/>
    <col min="13057" max="13057" width="1.42578125" style="11" customWidth="1"/>
    <col min="13058" max="13099" width="2.7109375" style="11" customWidth="1"/>
    <col min="13100" max="13312" width="8.7109375" style="11"/>
    <col min="13313" max="13313" width="1.42578125" style="11" customWidth="1"/>
    <col min="13314" max="13355" width="2.7109375" style="11" customWidth="1"/>
    <col min="13356" max="13568" width="8.7109375" style="11"/>
    <col min="13569" max="13569" width="1.42578125" style="11" customWidth="1"/>
    <col min="13570" max="13611" width="2.7109375" style="11" customWidth="1"/>
    <col min="13612" max="13824" width="8.7109375" style="11"/>
    <col min="13825" max="13825" width="1.42578125" style="11" customWidth="1"/>
    <col min="13826" max="13867" width="2.7109375" style="11" customWidth="1"/>
    <col min="13868" max="14080" width="8.7109375" style="11"/>
    <col min="14081" max="14081" width="1.42578125" style="11" customWidth="1"/>
    <col min="14082" max="14123" width="2.7109375" style="11" customWidth="1"/>
    <col min="14124" max="14336" width="8.7109375" style="11"/>
    <col min="14337" max="14337" width="1.42578125" style="11" customWidth="1"/>
    <col min="14338" max="14379" width="2.7109375" style="11" customWidth="1"/>
    <col min="14380" max="14592" width="8.7109375" style="11"/>
    <col min="14593" max="14593" width="1.42578125" style="11" customWidth="1"/>
    <col min="14594" max="14635" width="2.7109375" style="11" customWidth="1"/>
    <col min="14636" max="14848" width="8.7109375" style="11"/>
    <col min="14849" max="14849" width="1.42578125" style="11" customWidth="1"/>
    <col min="14850" max="14891" width="2.7109375" style="11" customWidth="1"/>
    <col min="14892" max="15104" width="8.7109375" style="11"/>
    <col min="15105" max="15105" width="1.42578125" style="11" customWidth="1"/>
    <col min="15106" max="15147" width="2.7109375" style="11" customWidth="1"/>
    <col min="15148" max="15360" width="8.7109375" style="11"/>
    <col min="15361" max="15361" width="1.42578125" style="11" customWidth="1"/>
    <col min="15362" max="15403" width="2.7109375" style="11" customWidth="1"/>
    <col min="15404" max="15616" width="8.7109375" style="11"/>
    <col min="15617" max="15617" width="1.42578125" style="11" customWidth="1"/>
    <col min="15618" max="15659" width="2.7109375" style="11" customWidth="1"/>
    <col min="15660" max="15872" width="8.7109375" style="11"/>
    <col min="15873" max="15873" width="1.42578125" style="11" customWidth="1"/>
    <col min="15874" max="15915" width="2.7109375" style="11" customWidth="1"/>
    <col min="15916" max="16128" width="8.7109375" style="11"/>
    <col min="16129" max="16129" width="1.42578125" style="11" customWidth="1"/>
    <col min="16130" max="16171" width="2.7109375" style="11" customWidth="1"/>
    <col min="16172" max="16384" width="8.7109375" style="11"/>
  </cols>
  <sheetData>
    <row r="1" spans="2:47" ht="23.25" x14ac:dyDescent="0.2">
      <c r="B1" s="119"/>
      <c r="C1" s="119"/>
      <c r="D1" s="119"/>
      <c r="E1" s="119"/>
      <c r="F1" s="119"/>
      <c r="G1" s="119"/>
      <c r="H1" s="119"/>
      <c r="I1" s="119"/>
      <c r="J1" s="120" t="s">
        <v>15</v>
      </c>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2"/>
    </row>
    <row r="2" spans="2:47" x14ac:dyDescent="0.2">
      <c r="B2" s="12"/>
      <c r="C2" s="12"/>
      <c r="D2" s="12"/>
      <c r="E2" s="12"/>
      <c r="F2" s="12"/>
      <c r="G2" s="12"/>
      <c r="H2" s="12"/>
      <c r="I2" s="12"/>
      <c r="J2" s="12"/>
      <c r="K2" s="12"/>
      <c r="L2" s="12"/>
      <c r="M2" s="12"/>
      <c r="N2" s="12"/>
      <c r="O2" s="12"/>
      <c r="P2" s="12"/>
      <c r="Q2" s="12"/>
      <c r="R2" s="12"/>
      <c r="S2" s="12"/>
      <c r="T2" s="12"/>
      <c r="U2" s="12"/>
      <c r="V2" s="12"/>
      <c r="W2" s="12"/>
      <c r="X2" s="12"/>
      <c r="Y2" s="12"/>
      <c r="Z2" s="13"/>
      <c r="AA2" s="13"/>
      <c r="AB2" s="13"/>
      <c r="AC2" s="13"/>
      <c r="AD2" s="13"/>
      <c r="AE2" s="13"/>
      <c r="AF2" s="13"/>
      <c r="AG2" s="13"/>
      <c r="AH2" s="13"/>
      <c r="AI2" s="13"/>
      <c r="AJ2" s="13"/>
      <c r="AK2" s="13"/>
      <c r="AL2" s="13"/>
      <c r="AM2" s="13"/>
      <c r="AN2" s="13"/>
      <c r="AO2" s="13"/>
      <c r="AP2" s="13"/>
      <c r="AQ2" s="13"/>
    </row>
    <row r="3" spans="2:47" x14ac:dyDescent="0.2">
      <c r="B3" s="123" t="s">
        <v>16</v>
      </c>
      <c r="C3" s="124"/>
      <c r="D3" s="124"/>
      <c r="E3" s="124"/>
      <c r="F3" s="124"/>
      <c r="G3" s="124"/>
      <c r="H3" s="124"/>
      <c r="I3" s="124"/>
      <c r="J3" s="124"/>
      <c r="K3" s="124"/>
      <c r="L3" s="124"/>
      <c r="M3" s="125"/>
      <c r="N3" s="129" t="s">
        <v>17</v>
      </c>
      <c r="O3" s="129"/>
      <c r="P3" s="129"/>
      <c r="Q3" s="129"/>
      <c r="R3" s="129"/>
      <c r="S3" s="129"/>
      <c r="T3" s="129"/>
      <c r="U3" s="129"/>
      <c r="V3" s="129"/>
      <c r="W3" s="129"/>
      <c r="X3" s="129"/>
      <c r="Y3" s="129"/>
      <c r="AA3" s="14"/>
      <c r="AB3" s="14"/>
      <c r="AC3" s="14"/>
      <c r="AD3" s="14"/>
      <c r="AE3" s="14"/>
      <c r="AF3" s="14"/>
      <c r="AG3" s="14"/>
      <c r="AH3" s="14"/>
      <c r="AI3" s="14"/>
      <c r="AJ3" s="14"/>
      <c r="AK3" s="14"/>
      <c r="AL3" s="14"/>
      <c r="AM3" s="14"/>
      <c r="AN3" s="14"/>
      <c r="AO3" s="14"/>
      <c r="AP3" s="14"/>
      <c r="AQ3" s="14"/>
    </row>
    <row r="4" spans="2:47" x14ac:dyDescent="0.2">
      <c r="B4" s="126"/>
      <c r="C4" s="127"/>
      <c r="D4" s="127"/>
      <c r="E4" s="127"/>
      <c r="F4" s="127"/>
      <c r="G4" s="127"/>
      <c r="H4" s="127"/>
      <c r="I4" s="127"/>
      <c r="J4" s="127"/>
      <c r="K4" s="127"/>
      <c r="L4" s="127"/>
      <c r="M4" s="128"/>
      <c r="N4" s="129"/>
      <c r="O4" s="129"/>
      <c r="P4" s="129"/>
      <c r="Q4" s="129"/>
      <c r="R4" s="129"/>
      <c r="S4" s="129"/>
      <c r="T4" s="129"/>
      <c r="U4" s="129"/>
      <c r="V4" s="129"/>
      <c r="W4" s="129"/>
      <c r="X4" s="129"/>
      <c r="Y4" s="129"/>
      <c r="AA4" s="14"/>
      <c r="AB4" s="14"/>
      <c r="AC4" s="14"/>
      <c r="AD4" s="14"/>
      <c r="AE4" s="14"/>
      <c r="AF4" s="14"/>
      <c r="AG4" s="14"/>
      <c r="AH4" s="14"/>
      <c r="AI4" s="14"/>
      <c r="AJ4" s="14"/>
      <c r="AK4" s="14"/>
      <c r="AL4" s="14"/>
      <c r="AM4" s="14"/>
      <c r="AN4" s="14"/>
      <c r="AO4" s="14"/>
      <c r="AP4" s="14"/>
      <c r="AQ4" s="14"/>
    </row>
    <row r="5" spans="2:47" x14ac:dyDescent="0.2">
      <c r="B5" s="130">
        <v>6</v>
      </c>
      <c r="C5" s="131"/>
      <c r="D5" s="131"/>
      <c r="E5" s="131"/>
      <c r="F5" s="131"/>
      <c r="G5" s="131"/>
      <c r="H5" s="131"/>
      <c r="I5" s="131"/>
      <c r="J5" s="131"/>
      <c r="K5" s="131"/>
      <c r="L5" s="131"/>
      <c r="M5" s="132"/>
      <c r="N5" s="136">
        <v>45366</v>
      </c>
      <c r="O5" s="137"/>
      <c r="P5" s="137"/>
      <c r="Q5" s="137"/>
      <c r="R5" s="137"/>
      <c r="S5" s="137"/>
      <c r="T5" s="137"/>
      <c r="U5" s="137"/>
      <c r="V5" s="137"/>
      <c r="W5" s="137"/>
      <c r="X5" s="137"/>
      <c r="Y5" s="138"/>
      <c r="AA5" s="14"/>
      <c r="AB5" s="14"/>
      <c r="AC5" s="14"/>
      <c r="AD5" s="14"/>
      <c r="AE5" s="14"/>
      <c r="AF5" s="14"/>
      <c r="AG5" s="14"/>
      <c r="AH5" s="14"/>
      <c r="AI5" s="14"/>
      <c r="AJ5" s="14"/>
      <c r="AK5" s="14"/>
      <c r="AL5" s="14"/>
      <c r="AM5" s="14"/>
      <c r="AN5" s="14"/>
      <c r="AO5" s="14"/>
      <c r="AP5" s="14"/>
      <c r="AQ5" s="14"/>
    </row>
    <row r="6" spans="2:47" x14ac:dyDescent="0.2">
      <c r="B6" s="133"/>
      <c r="C6" s="134"/>
      <c r="D6" s="134"/>
      <c r="E6" s="134"/>
      <c r="F6" s="134"/>
      <c r="G6" s="134"/>
      <c r="H6" s="134"/>
      <c r="I6" s="134"/>
      <c r="J6" s="134"/>
      <c r="K6" s="134"/>
      <c r="L6" s="134"/>
      <c r="M6" s="135"/>
      <c r="N6" s="139"/>
      <c r="O6" s="140"/>
      <c r="P6" s="140"/>
      <c r="Q6" s="140"/>
      <c r="R6" s="140"/>
      <c r="S6" s="140"/>
      <c r="T6" s="140"/>
      <c r="U6" s="140"/>
      <c r="V6" s="140"/>
      <c r="W6" s="140"/>
      <c r="X6" s="140"/>
      <c r="Y6" s="141"/>
      <c r="AA6" s="14"/>
      <c r="AB6" s="14"/>
      <c r="AC6" s="14"/>
      <c r="AD6" s="14"/>
      <c r="AE6" s="14"/>
      <c r="AF6" s="14"/>
      <c r="AG6" s="14"/>
      <c r="AH6" s="14"/>
      <c r="AI6" s="14"/>
      <c r="AJ6" s="14"/>
      <c r="AK6" s="14"/>
      <c r="AL6" s="14"/>
      <c r="AM6" s="14"/>
      <c r="AN6" s="14"/>
      <c r="AO6" s="14"/>
      <c r="AP6" s="14"/>
      <c r="AQ6" s="14"/>
    </row>
    <row r="7" spans="2:47" x14ac:dyDescent="0.2">
      <c r="B7" s="15"/>
      <c r="C7" s="15"/>
      <c r="D7" s="15"/>
      <c r="E7" s="15"/>
      <c r="F7" s="16"/>
      <c r="G7" s="16"/>
      <c r="N7" s="17"/>
    </row>
    <row r="8" spans="2:47" x14ac:dyDescent="0.2">
      <c r="B8" s="144" t="s">
        <v>18</v>
      </c>
      <c r="C8" s="144"/>
      <c r="D8" s="144"/>
      <c r="E8" s="144"/>
      <c r="F8" s="144"/>
      <c r="G8" s="149" t="s">
        <v>19</v>
      </c>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row>
    <row r="9" spans="2:47" ht="15" x14ac:dyDescent="0.2">
      <c r="B9" s="144" t="s">
        <v>20</v>
      </c>
      <c r="C9" s="144"/>
      <c r="D9" s="144"/>
      <c r="E9" s="144"/>
      <c r="F9" s="144"/>
      <c r="G9" s="143"/>
      <c r="H9" s="143"/>
      <c r="I9" s="143"/>
      <c r="J9" s="143"/>
      <c r="K9" s="143"/>
      <c r="L9" s="143"/>
      <c r="M9" s="144" t="s">
        <v>21</v>
      </c>
      <c r="N9" s="144"/>
      <c r="O9" s="150">
        <v>1974371000137</v>
      </c>
      <c r="P9" s="150"/>
      <c r="Q9" s="150"/>
      <c r="R9" s="150"/>
      <c r="S9" s="150"/>
      <c r="T9" s="150"/>
      <c r="U9" s="150"/>
      <c r="V9" s="150"/>
      <c r="W9" s="144" t="s">
        <v>22</v>
      </c>
      <c r="X9" s="144"/>
      <c r="Y9" s="144"/>
      <c r="Z9" s="151" t="s">
        <v>23</v>
      </c>
      <c r="AA9" s="152"/>
      <c r="AB9" s="152"/>
      <c r="AC9" s="152"/>
      <c r="AD9" s="152"/>
      <c r="AE9" s="152"/>
      <c r="AF9" s="152"/>
      <c r="AG9" s="152"/>
      <c r="AH9" s="152"/>
      <c r="AI9" s="152"/>
      <c r="AJ9" s="152"/>
      <c r="AK9" s="152"/>
      <c r="AL9" s="152"/>
      <c r="AM9" s="152"/>
      <c r="AN9" s="152"/>
      <c r="AO9" s="152"/>
      <c r="AP9" s="152"/>
      <c r="AQ9" s="152"/>
    </row>
    <row r="10" spans="2:47" x14ac:dyDescent="0.2">
      <c r="B10" s="142" t="s">
        <v>24</v>
      </c>
      <c r="C10" s="142"/>
      <c r="D10" s="142"/>
      <c r="E10" s="142"/>
      <c r="F10" s="142"/>
      <c r="G10" s="143" t="s">
        <v>121</v>
      </c>
      <c r="H10" s="143"/>
      <c r="I10" s="143"/>
      <c r="J10" s="143"/>
      <c r="K10" s="143"/>
      <c r="L10" s="143"/>
      <c r="M10" s="143"/>
      <c r="N10" s="143"/>
      <c r="O10" s="143"/>
      <c r="P10" s="143"/>
      <c r="Q10" s="143"/>
      <c r="R10" s="143"/>
      <c r="S10" s="143"/>
      <c r="T10" s="143"/>
      <c r="U10" s="143"/>
      <c r="V10" s="143"/>
      <c r="W10" s="144" t="s">
        <v>25</v>
      </c>
      <c r="X10" s="144"/>
      <c r="Y10" s="144"/>
      <c r="Z10" s="143" t="s">
        <v>26</v>
      </c>
      <c r="AA10" s="143"/>
      <c r="AB10" s="143"/>
      <c r="AC10" s="143"/>
      <c r="AD10" s="143"/>
      <c r="AE10" s="143"/>
      <c r="AF10" s="143"/>
      <c r="AG10" s="143"/>
      <c r="AH10" s="143"/>
      <c r="AI10" s="143"/>
      <c r="AJ10" s="143"/>
      <c r="AK10" s="143"/>
      <c r="AL10" s="143"/>
      <c r="AM10" s="143"/>
      <c r="AN10" s="143"/>
      <c r="AO10" s="143"/>
      <c r="AP10" s="143"/>
      <c r="AQ10" s="143"/>
    </row>
    <row r="12" spans="2:47" x14ac:dyDescent="0.2">
      <c r="B12" s="18"/>
    </row>
    <row r="13" spans="2:47" x14ac:dyDescent="0.2">
      <c r="B13" s="145" t="s">
        <v>27</v>
      </c>
      <c r="C13" s="146"/>
      <c r="D13" s="146"/>
      <c r="E13" s="146"/>
      <c r="F13" s="146"/>
      <c r="G13" s="146"/>
      <c r="H13" s="146"/>
      <c r="I13" s="147" t="s">
        <v>122</v>
      </c>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8"/>
      <c r="AT13" s="49"/>
    </row>
    <row r="14" spans="2:47" x14ac:dyDescent="0.2">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row>
    <row r="15" spans="2:47" x14ac:dyDescent="0.2">
      <c r="B15" s="153" t="s">
        <v>28</v>
      </c>
      <c r="C15" s="154"/>
      <c r="D15" s="155"/>
      <c r="E15" s="153" t="s">
        <v>29</v>
      </c>
      <c r="F15" s="154"/>
      <c r="G15" s="155"/>
      <c r="H15" s="153" t="s">
        <v>30</v>
      </c>
      <c r="I15" s="154"/>
      <c r="J15" s="154"/>
      <c r="K15" s="154"/>
      <c r="L15" s="154"/>
      <c r="M15" s="154"/>
      <c r="N15" s="154"/>
      <c r="O15" s="154"/>
      <c r="P15" s="154"/>
      <c r="Q15" s="154"/>
      <c r="R15" s="154"/>
      <c r="S15" s="154"/>
      <c r="T15" s="154"/>
      <c r="U15" s="154"/>
      <c r="V15" s="154"/>
      <c r="W15" s="154"/>
      <c r="X15" s="154"/>
      <c r="Y15" s="155"/>
      <c r="Z15" s="153" t="s">
        <v>31</v>
      </c>
      <c r="AA15" s="154"/>
      <c r="AB15" s="155"/>
      <c r="AC15" s="153" t="s">
        <v>32</v>
      </c>
      <c r="AD15" s="154"/>
      <c r="AE15" s="155"/>
      <c r="AF15" s="153" t="s">
        <v>33</v>
      </c>
      <c r="AG15" s="154"/>
      <c r="AH15" s="154"/>
      <c r="AI15" s="154"/>
      <c r="AJ15" s="154"/>
      <c r="AK15" s="155"/>
      <c r="AL15" s="153" t="s">
        <v>34</v>
      </c>
      <c r="AM15" s="154"/>
      <c r="AN15" s="154"/>
      <c r="AO15" s="154"/>
      <c r="AP15" s="154"/>
      <c r="AQ15" s="155"/>
      <c r="AT15" s="74"/>
    </row>
    <row r="16" spans="2:47" x14ac:dyDescent="0.2">
      <c r="B16" s="20" t="s">
        <v>35</v>
      </c>
      <c r="C16" s="156" t="s">
        <v>82</v>
      </c>
      <c r="D16" s="157"/>
      <c r="E16" s="117" t="s">
        <v>102</v>
      </c>
      <c r="F16" s="158"/>
      <c r="G16" s="118"/>
      <c r="H16" s="99" t="s">
        <v>75</v>
      </c>
      <c r="I16" s="100"/>
      <c r="J16" s="100"/>
      <c r="K16" s="100"/>
      <c r="L16" s="100"/>
      <c r="M16" s="100"/>
      <c r="N16" s="100"/>
      <c r="O16" s="100"/>
      <c r="P16" s="100"/>
      <c r="Q16" s="100"/>
      <c r="R16" s="100"/>
      <c r="S16" s="100"/>
      <c r="T16" s="100"/>
      <c r="U16" s="100"/>
      <c r="V16" s="100"/>
      <c r="W16" s="100"/>
      <c r="X16" s="100"/>
      <c r="Y16" s="101"/>
      <c r="Z16" s="102" t="s">
        <v>98</v>
      </c>
      <c r="AA16" s="103"/>
      <c r="AB16" s="104"/>
      <c r="AC16" s="159" t="e">
        <f>'_memória PU'!#REF!+'_memória PU'!#REF!+'_memória PU'!#REF!+'_memória PU'!#REF!+'_memória PU'!#REF!+'_memória PU'!#REF!+'_memória PU'!#REF!</f>
        <v>#REF!</v>
      </c>
      <c r="AD16" s="160"/>
      <c r="AE16" s="161"/>
      <c r="AF16" s="108">
        <f>AS16</f>
        <v>1300</v>
      </c>
      <c r="AG16" s="109"/>
      <c r="AH16" s="109"/>
      <c r="AI16" s="109"/>
      <c r="AJ16" s="109"/>
      <c r="AK16" s="110"/>
      <c r="AL16" s="111" t="e">
        <f t="shared" ref="AL16:AL39" si="0">AC16*AF16</f>
        <v>#REF!</v>
      </c>
      <c r="AM16" s="112"/>
      <c r="AN16" s="112"/>
      <c r="AO16" s="112"/>
      <c r="AP16" s="112"/>
      <c r="AQ16" s="113"/>
      <c r="AR16" s="24"/>
      <c r="AS16" s="11">
        <v>1300</v>
      </c>
      <c r="AT16" s="48"/>
      <c r="AU16" s="73"/>
    </row>
    <row r="17" spans="2:47" x14ac:dyDescent="0.2">
      <c r="B17" s="20" t="s">
        <v>36</v>
      </c>
      <c r="C17" s="117" t="s">
        <v>83</v>
      </c>
      <c r="D17" s="118"/>
      <c r="E17" s="117"/>
      <c r="F17" s="158"/>
      <c r="G17" s="118"/>
      <c r="H17" s="99" t="s">
        <v>76</v>
      </c>
      <c r="I17" s="100"/>
      <c r="J17" s="100"/>
      <c r="K17" s="100"/>
      <c r="L17" s="100"/>
      <c r="M17" s="100"/>
      <c r="N17" s="100"/>
      <c r="O17" s="100"/>
      <c r="P17" s="100"/>
      <c r="Q17" s="100"/>
      <c r="R17" s="100"/>
      <c r="S17" s="100"/>
      <c r="T17" s="100"/>
      <c r="U17" s="100"/>
      <c r="V17" s="100"/>
      <c r="W17" s="100"/>
      <c r="X17" s="100"/>
      <c r="Y17" s="101"/>
      <c r="Z17" s="102" t="s">
        <v>99</v>
      </c>
      <c r="AA17" s="103"/>
      <c r="AB17" s="104"/>
      <c r="AC17" s="159" t="e">
        <f>SUMIF('_memória PU'!D3:D5,"APLICAÇÃO DE MASSA ANTICORROSIVA",'_memória PU'!N3:N5)-'_memória PU'!#REF!-'_memória PU'!#REF!-'_memória PU'!#REF!</f>
        <v>#REF!</v>
      </c>
      <c r="AD17" s="160"/>
      <c r="AE17" s="161"/>
      <c r="AF17" s="108">
        <f t="shared" ref="AF17:AF21" si="1">AS17</f>
        <v>114</v>
      </c>
      <c r="AG17" s="109"/>
      <c r="AH17" s="109"/>
      <c r="AI17" s="109"/>
      <c r="AJ17" s="109"/>
      <c r="AK17" s="110"/>
      <c r="AL17" s="111" t="e">
        <f t="shared" si="0"/>
        <v>#REF!</v>
      </c>
      <c r="AM17" s="112"/>
      <c r="AN17" s="112"/>
      <c r="AO17" s="112"/>
      <c r="AP17" s="112"/>
      <c r="AQ17" s="113"/>
      <c r="AR17" s="24"/>
      <c r="AS17" s="11">
        <v>114</v>
      </c>
    </row>
    <row r="18" spans="2:47" x14ac:dyDescent="0.2">
      <c r="B18" s="20" t="s">
        <v>37</v>
      </c>
      <c r="C18" s="117" t="s">
        <v>84</v>
      </c>
      <c r="D18" s="118"/>
      <c r="E18" s="117"/>
      <c r="F18" s="158"/>
      <c r="G18" s="118"/>
      <c r="H18" s="99" t="s">
        <v>77</v>
      </c>
      <c r="I18" s="100"/>
      <c r="J18" s="100"/>
      <c r="K18" s="100"/>
      <c r="L18" s="100"/>
      <c r="M18" s="100"/>
      <c r="N18" s="100"/>
      <c r="O18" s="100"/>
      <c r="P18" s="100"/>
      <c r="Q18" s="100"/>
      <c r="R18" s="100"/>
      <c r="S18" s="100"/>
      <c r="T18" s="100"/>
      <c r="U18" s="100"/>
      <c r="V18" s="100"/>
      <c r="W18" s="100"/>
      <c r="X18" s="100"/>
      <c r="Y18" s="101"/>
      <c r="Z18" s="102" t="s">
        <v>98</v>
      </c>
      <c r="AA18" s="103"/>
      <c r="AB18" s="104"/>
      <c r="AC18" s="159">
        <f>SUMIF('_memória PU'!D3:D5,"INSTALAÇÃO DE PAINEL FLEXÍVEL 64 KG/M³",'_memória PU'!L3:L5)</f>
        <v>0</v>
      </c>
      <c r="AD18" s="160"/>
      <c r="AE18" s="161"/>
      <c r="AF18" s="108">
        <f t="shared" si="1"/>
        <v>8640</v>
      </c>
      <c r="AG18" s="109"/>
      <c r="AH18" s="109"/>
      <c r="AI18" s="109"/>
      <c r="AJ18" s="109"/>
      <c r="AK18" s="110"/>
      <c r="AL18" s="111">
        <f t="shared" ref="AL18" si="2">AC18*AF18</f>
        <v>0</v>
      </c>
      <c r="AM18" s="112"/>
      <c r="AN18" s="112"/>
      <c r="AO18" s="112"/>
      <c r="AP18" s="112"/>
      <c r="AQ18" s="113"/>
      <c r="AR18" s="24"/>
      <c r="AS18" s="11">
        <v>8640</v>
      </c>
      <c r="AU18" s="49"/>
    </row>
    <row r="19" spans="2:47" x14ac:dyDescent="0.2">
      <c r="B19" s="20" t="s">
        <v>38</v>
      </c>
      <c r="C19" s="117" t="s">
        <v>84</v>
      </c>
      <c r="D19" s="118"/>
      <c r="E19" s="117"/>
      <c r="F19" s="158"/>
      <c r="G19" s="118"/>
      <c r="H19" s="99" t="s">
        <v>78</v>
      </c>
      <c r="I19" s="100"/>
      <c r="J19" s="100"/>
      <c r="K19" s="100"/>
      <c r="L19" s="100"/>
      <c r="M19" s="100"/>
      <c r="N19" s="100"/>
      <c r="O19" s="100"/>
      <c r="P19" s="100"/>
      <c r="Q19" s="100"/>
      <c r="R19" s="100"/>
      <c r="S19" s="100"/>
      <c r="T19" s="100"/>
      <c r="U19" s="100"/>
      <c r="V19" s="100"/>
      <c r="W19" s="100"/>
      <c r="X19" s="100"/>
      <c r="Y19" s="101"/>
      <c r="Z19" s="102" t="s">
        <v>98</v>
      </c>
      <c r="AA19" s="103"/>
      <c r="AB19" s="104"/>
      <c r="AC19" s="159">
        <f>SUMIF('_memória PU'!D3:D5,"INSTALAÇÃO DE MANTA DE 96 KG/M³",'_memória PU'!L3:L5)</f>
        <v>1.0499999999999998</v>
      </c>
      <c r="AD19" s="160"/>
      <c r="AE19" s="161"/>
      <c r="AF19" s="108">
        <f t="shared" si="1"/>
        <v>8640</v>
      </c>
      <c r="AG19" s="109"/>
      <c r="AH19" s="109"/>
      <c r="AI19" s="109"/>
      <c r="AJ19" s="109"/>
      <c r="AK19" s="110"/>
      <c r="AL19" s="111">
        <f t="shared" si="0"/>
        <v>9071.9999999999982</v>
      </c>
      <c r="AM19" s="112"/>
      <c r="AN19" s="112"/>
      <c r="AO19" s="112"/>
      <c r="AP19" s="112"/>
      <c r="AQ19" s="113"/>
      <c r="AR19" s="24"/>
      <c r="AS19" s="11">
        <v>8640</v>
      </c>
    </row>
    <row r="20" spans="2:47" x14ac:dyDescent="0.2">
      <c r="B20" s="20" t="s">
        <v>39</v>
      </c>
      <c r="C20" s="117" t="s">
        <v>85</v>
      </c>
      <c r="D20" s="118"/>
      <c r="E20" s="117"/>
      <c r="F20" s="158"/>
      <c r="G20" s="118"/>
      <c r="H20" s="99" t="s">
        <v>79</v>
      </c>
      <c r="I20" s="100"/>
      <c r="J20" s="100"/>
      <c r="K20" s="100"/>
      <c r="L20" s="100"/>
      <c r="M20" s="100"/>
      <c r="N20" s="100"/>
      <c r="O20" s="100"/>
      <c r="P20" s="100"/>
      <c r="Q20" s="100"/>
      <c r="R20" s="100"/>
      <c r="S20" s="100"/>
      <c r="T20" s="100"/>
      <c r="U20" s="100"/>
      <c r="V20" s="100"/>
      <c r="W20" s="100"/>
      <c r="X20" s="100"/>
      <c r="Y20" s="101"/>
      <c r="Z20" s="102" t="s">
        <v>98</v>
      </c>
      <c r="AA20" s="103"/>
      <c r="AB20" s="104"/>
      <c r="AC20" s="159">
        <f>SUMIF('_memória PU'!D3:D5,"INSTALAÇÃO DE MANTA DE 128 KG/M³",'_memória PU'!L3:L5)</f>
        <v>0</v>
      </c>
      <c r="AD20" s="160"/>
      <c r="AE20" s="161"/>
      <c r="AF20" s="108">
        <f t="shared" si="1"/>
        <v>16823.41</v>
      </c>
      <c r="AG20" s="109"/>
      <c r="AH20" s="109"/>
      <c r="AI20" s="109"/>
      <c r="AJ20" s="109"/>
      <c r="AK20" s="110"/>
      <c r="AL20" s="111">
        <f t="shared" si="0"/>
        <v>0</v>
      </c>
      <c r="AM20" s="112"/>
      <c r="AN20" s="112"/>
      <c r="AO20" s="112"/>
      <c r="AP20" s="112"/>
      <c r="AQ20" s="113"/>
      <c r="AR20" s="24"/>
      <c r="AS20" s="11">
        <v>16823.41</v>
      </c>
    </row>
    <row r="21" spans="2:47" x14ac:dyDescent="0.2">
      <c r="B21" s="20" t="s">
        <v>74</v>
      </c>
      <c r="C21" s="117" t="s">
        <v>83</v>
      </c>
      <c r="D21" s="118"/>
      <c r="E21" s="117"/>
      <c r="F21" s="158"/>
      <c r="G21" s="118"/>
      <c r="H21" s="99" t="s">
        <v>80</v>
      </c>
      <c r="I21" s="100"/>
      <c r="J21" s="100"/>
      <c r="K21" s="100"/>
      <c r="L21" s="100"/>
      <c r="M21" s="100"/>
      <c r="N21" s="100"/>
      <c r="O21" s="100"/>
      <c r="P21" s="100"/>
      <c r="Q21" s="100"/>
      <c r="R21" s="100"/>
      <c r="S21" s="100"/>
      <c r="T21" s="100"/>
      <c r="U21" s="100"/>
      <c r="V21" s="100"/>
      <c r="W21" s="100"/>
      <c r="X21" s="100"/>
      <c r="Y21" s="101"/>
      <c r="Z21" s="102" t="s">
        <v>98</v>
      </c>
      <c r="AA21" s="103"/>
      <c r="AB21" s="104"/>
      <c r="AC21" s="159">
        <f>SUMIF('_memória PU'!D3:D5,"APLICAÇÃO DE COAT",'_memória PU'!N3:N5)</f>
        <v>9.9549217210626573</v>
      </c>
      <c r="AD21" s="160"/>
      <c r="AE21" s="161"/>
      <c r="AF21" s="108">
        <f t="shared" si="1"/>
        <v>114</v>
      </c>
      <c r="AG21" s="109"/>
      <c r="AH21" s="109"/>
      <c r="AI21" s="109"/>
      <c r="AJ21" s="109"/>
      <c r="AK21" s="110"/>
      <c r="AL21" s="111">
        <f t="shared" si="0"/>
        <v>1134.8610762011429</v>
      </c>
      <c r="AM21" s="112"/>
      <c r="AN21" s="112"/>
      <c r="AO21" s="112"/>
      <c r="AP21" s="112"/>
      <c r="AQ21" s="113"/>
      <c r="AR21" s="24"/>
      <c r="AS21" s="11">
        <v>114</v>
      </c>
      <c r="AU21" s="49"/>
    </row>
    <row r="22" spans="2:47" x14ac:dyDescent="0.2">
      <c r="B22" s="20" t="s">
        <v>40</v>
      </c>
      <c r="C22" s="117" t="s">
        <v>89</v>
      </c>
      <c r="D22" s="118"/>
      <c r="E22" s="117"/>
      <c r="F22" s="158"/>
      <c r="G22" s="118"/>
      <c r="H22" s="99" t="s">
        <v>86</v>
      </c>
      <c r="I22" s="100"/>
      <c r="J22" s="100"/>
      <c r="K22" s="100"/>
      <c r="L22" s="100"/>
      <c r="M22" s="100"/>
      <c r="N22" s="100"/>
      <c r="O22" s="100"/>
      <c r="P22" s="100"/>
      <c r="Q22" s="100"/>
      <c r="R22" s="100"/>
      <c r="S22" s="100"/>
      <c r="T22" s="100"/>
      <c r="U22" s="100"/>
      <c r="V22" s="100"/>
      <c r="W22" s="100"/>
      <c r="X22" s="100"/>
      <c r="Y22" s="101"/>
      <c r="Z22" s="102" t="s">
        <v>99</v>
      </c>
      <c r="AA22" s="103"/>
      <c r="AB22" s="104"/>
      <c r="AC22" s="159">
        <f>SUMIF('_memória PU'!D3:D5,"DEMOLIÇÃO DE CONCRETO REFRATÁRIO",'_memória PU'!N3:N5)</f>
        <v>0</v>
      </c>
      <c r="AD22" s="160"/>
      <c r="AE22" s="161"/>
      <c r="AF22" s="108">
        <f t="shared" ref="AF22" si="3">AS22</f>
        <v>4.34</v>
      </c>
      <c r="AG22" s="109"/>
      <c r="AH22" s="109"/>
      <c r="AI22" s="109"/>
      <c r="AJ22" s="109"/>
      <c r="AK22" s="110"/>
      <c r="AL22" s="111">
        <f t="shared" si="0"/>
        <v>0</v>
      </c>
      <c r="AM22" s="112"/>
      <c r="AN22" s="112"/>
      <c r="AO22" s="112"/>
      <c r="AP22" s="112"/>
      <c r="AQ22" s="113"/>
      <c r="AR22" s="24"/>
      <c r="AS22" s="11">
        <v>4.34</v>
      </c>
    </row>
    <row r="23" spans="2:47" x14ac:dyDescent="0.2">
      <c r="B23" s="20" t="s">
        <v>41</v>
      </c>
      <c r="C23" s="117" t="s">
        <v>89</v>
      </c>
      <c r="D23" s="118"/>
      <c r="E23" s="117"/>
      <c r="F23" s="158"/>
      <c r="G23" s="118"/>
      <c r="H23" s="99" t="s">
        <v>90</v>
      </c>
      <c r="I23" s="100"/>
      <c r="J23" s="100"/>
      <c r="K23" s="100"/>
      <c r="L23" s="100"/>
      <c r="M23" s="100"/>
      <c r="N23" s="100"/>
      <c r="O23" s="100"/>
      <c r="P23" s="100"/>
      <c r="Q23" s="100"/>
      <c r="R23" s="100"/>
      <c r="S23" s="100"/>
      <c r="T23" s="100"/>
      <c r="U23" s="100"/>
      <c r="V23" s="100"/>
      <c r="W23" s="100"/>
      <c r="X23" s="100"/>
      <c r="Y23" s="101"/>
      <c r="Z23" s="102" t="s">
        <v>99</v>
      </c>
      <c r="AA23" s="103"/>
      <c r="AB23" s="104"/>
      <c r="AC23" s="159">
        <f>SUMIF('_memória PU'!D3:D5,"DEMOLIÇÃO DE TIJOLO REFRATÁRIO",'_memória PU'!N3:N5)</f>
        <v>0</v>
      </c>
      <c r="AD23" s="160"/>
      <c r="AE23" s="161"/>
      <c r="AF23" s="108">
        <f t="shared" ref="AF23" si="4">AS23</f>
        <v>4.34</v>
      </c>
      <c r="AG23" s="109"/>
      <c r="AH23" s="109"/>
      <c r="AI23" s="109"/>
      <c r="AJ23" s="109"/>
      <c r="AK23" s="110"/>
      <c r="AL23" s="111">
        <f t="shared" si="0"/>
        <v>0</v>
      </c>
      <c r="AM23" s="112"/>
      <c r="AN23" s="112"/>
      <c r="AO23" s="112"/>
      <c r="AP23" s="112"/>
      <c r="AQ23" s="113"/>
      <c r="AR23" s="24"/>
      <c r="AS23" s="11">
        <v>4.34</v>
      </c>
    </row>
    <row r="24" spans="2:47" x14ac:dyDescent="0.2">
      <c r="B24" s="20" t="s">
        <v>42</v>
      </c>
      <c r="C24" s="117" t="s">
        <v>92</v>
      </c>
      <c r="D24" s="118"/>
      <c r="E24" s="117"/>
      <c r="F24" s="158"/>
      <c r="G24" s="118"/>
      <c r="H24" s="99" t="s">
        <v>87</v>
      </c>
      <c r="I24" s="100"/>
      <c r="J24" s="100"/>
      <c r="K24" s="100"/>
      <c r="L24" s="100"/>
      <c r="M24" s="100"/>
      <c r="N24" s="100"/>
      <c r="O24" s="100"/>
      <c r="P24" s="100"/>
      <c r="Q24" s="100"/>
      <c r="R24" s="100"/>
      <c r="S24" s="100"/>
      <c r="T24" s="100"/>
      <c r="U24" s="100"/>
      <c r="V24" s="100"/>
      <c r="W24" s="100"/>
      <c r="X24" s="100"/>
      <c r="Y24" s="101"/>
      <c r="Z24" s="102" t="s">
        <v>99</v>
      </c>
      <c r="AA24" s="103"/>
      <c r="AB24" s="104"/>
      <c r="AC24" s="159">
        <f>SUMIF('_memória PU'!D3:D5,"APLICAÇÃO DE CONCRETO REFRATÁRIO",'_memória PU'!N3:N5)</f>
        <v>0</v>
      </c>
      <c r="AD24" s="160"/>
      <c r="AE24" s="161"/>
      <c r="AF24" s="108">
        <f t="shared" ref="AF24" si="5">AS24</f>
        <v>42.3</v>
      </c>
      <c r="AG24" s="109"/>
      <c r="AH24" s="109"/>
      <c r="AI24" s="109"/>
      <c r="AJ24" s="109"/>
      <c r="AK24" s="110"/>
      <c r="AL24" s="111">
        <f t="shared" si="0"/>
        <v>0</v>
      </c>
      <c r="AM24" s="112"/>
      <c r="AN24" s="112"/>
      <c r="AO24" s="112"/>
      <c r="AP24" s="112"/>
      <c r="AQ24" s="113"/>
      <c r="AR24" s="24"/>
      <c r="AS24" s="11">
        <v>42.3</v>
      </c>
    </row>
    <row r="25" spans="2:47" x14ac:dyDescent="0.2">
      <c r="B25" s="20" t="s">
        <v>43</v>
      </c>
      <c r="C25" s="102" t="s">
        <v>91</v>
      </c>
      <c r="D25" s="104"/>
      <c r="E25" s="117"/>
      <c r="F25" s="158"/>
      <c r="G25" s="118"/>
      <c r="H25" s="99" t="s">
        <v>88</v>
      </c>
      <c r="I25" s="100"/>
      <c r="J25" s="100"/>
      <c r="K25" s="100"/>
      <c r="L25" s="100"/>
      <c r="M25" s="100"/>
      <c r="N25" s="100"/>
      <c r="O25" s="100"/>
      <c r="P25" s="100"/>
      <c r="Q25" s="100"/>
      <c r="R25" s="100"/>
      <c r="S25" s="100"/>
      <c r="T25" s="100"/>
      <c r="U25" s="100"/>
      <c r="V25" s="100"/>
      <c r="W25" s="100"/>
      <c r="X25" s="100"/>
      <c r="Y25" s="101"/>
      <c r="Z25" s="102" t="s">
        <v>99</v>
      </c>
      <c r="AA25" s="103"/>
      <c r="AB25" s="104"/>
      <c r="AC25" s="159">
        <f>SUMIF('_memória PU'!D3:D5,"MONTAGEM DE TIJOLO REFRATÁRIO",'_memória PU'!N3:N5)</f>
        <v>0</v>
      </c>
      <c r="AD25" s="160"/>
      <c r="AE25" s="161"/>
      <c r="AF25" s="108">
        <f t="shared" ref="AF25" si="6">AS25</f>
        <v>30.96</v>
      </c>
      <c r="AG25" s="109"/>
      <c r="AH25" s="109"/>
      <c r="AI25" s="109"/>
      <c r="AJ25" s="109"/>
      <c r="AK25" s="110"/>
      <c r="AL25" s="111">
        <f t="shared" si="0"/>
        <v>0</v>
      </c>
      <c r="AM25" s="112"/>
      <c r="AN25" s="112"/>
      <c r="AO25" s="112"/>
      <c r="AP25" s="112"/>
      <c r="AQ25" s="113"/>
      <c r="AR25" s="24"/>
      <c r="AS25" s="11">
        <v>30.96</v>
      </c>
    </row>
    <row r="26" spans="2:47" x14ac:dyDescent="0.2">
      <c r="B26" s="20" t="s">
        <v>44</v>
      </c>
      <c r="C26" s="117" t="s">
        <v>96</v>
      </c>
      <c r="D26" s="118"/>
      <c r="E26" s="117"/>
      <c r="F26" s="158"/>
      <c r="G26" s="118"/>
      <c r="H26" s="99" t="s">
        <v>100</v>
      </c>
      <c r="I26" s="100"/>
      <c r="J26" s="100"/>
      <c r="K26" s="100"/>
      <c r="L26" s="100"/>
      <c r="M26" s="100"/>
      <c r="N26" s="100"/>
      <c r="O26" s="100"/>
      <c r="P26" s="100"/>
      <c r="Q26" s="100"/>
      <c r="R26" s="100"/>
      <c r="S26" s="100"/>
      <c r="T26" s="100"/>
      <c r="U26" s="100"/>
      <c r="V26" s="100"/>
      <c r="W26" s="100"/>
      <c r="X26" s="100"/>
      <c r="Y26" s="101"/>
      <c r="Z26" s="102" t="s">
        <v>98</v>
      </c>
      <c r="AA26" s="103"/>
      <c r="AB26" s="104"/>
      <c r="AC26" s="159">
        <f>SUMIF('_memória PU'!D3:D5,"DEMOLIÇÃO DE CONCRETO REFRATÁRIO - FIREPROOFING",'_memória PU'!L3:L5)</f>
        <v>0</v>
      </c>
      <c r="AD26" s="160"/>
      <c r="AE26" s="161"/>
      <c r="AF26" s="108">
        <f t="shared" ref="AF26" si="7">AS26</f>
        <v>6300</v>
      </c>
      <c r="AG26" s="109"/>
      <c r="AH26" s="109"/>
      <c r="AI26" s="109"/>
      <c r="AJ26" s="109"/>
      <c r="AK26" s="110"/>
      <c r="AL26" s="111">
        <f t="shared" si="0"/>
        <v>0</v>
      </c>
      <c r="AM26" s="112"/>
      <c r="AN26" s="112"/>
      <c r="AO26" s="112"/>
      <c r="AP26" s="112"/>
      <c r="AQ26" s="113"/>
      <c r="AR26" s="24"/>
      <c r="AS26" s="11">
        <v>6300</v>
      </c>
    </row>
    <row r="27" spans="2:47" x14ac:dyDescent="0.2">
      <c r="B27" s="20" t="s">
        <v>45</v>
      </c>
      <c r="C27" s="117" t="s">
        <v>103</v>
      </c>
      <c r="D27" s="118"/>
      <c r="E27" s="117"/>
      <c r="F27" s="158"/>
      <c r="G27" s="118"/>
      <c r="H27" s="99" t="s">
        <v>101</v>
      </c>
      <c r="I27" s="100"/>
      <c r="J27" s="100"/>
      <c r="K27" s="100"/>
      <c r="L27" s="100"/>
      <c r="M27" s="100"/>
      <c r="N27" s="100"/>
      <c r="O27" s="100"/>
      <c r="P27" s="100"/>
      <c r="Q27" s="100"/>
      <c r="R27" s="100"/>
      <c r="S27" s="100"/>
      <c r="T27" s="100"/>
      <c r="U27" s="100"/>
      <c r="V27" s="100"/>
      <c r="W27" s="100"/>
      <c r="X27" s="100"/>
      <c r="Y27" s="101"/>
      <c r="Z27" s="102" t="s">
        <v>99</v>
      </c>
      <c r="AA27" s="103"/>
      <c r="AB27" s="104"/>
      <c r="AC27" s="159">
        <f>SUMIF('_memória PU'!D3:D5,"APLICAÇÃO DE CONCRETO REFRATÁRIO - FIREPROOFING",'_memória PU'!N3:N5)</f>
        <v>0</v>
      </c>
      <c r="AD27" s="160"/>
      <c r="AE27" s="161"/>
      <c r="AF27" s="108">
        <f t="shared" ref="AF27" si="8">AS27</f>
        <v>38.5</v>
      </c>
      <c r="AG27" s="109"/>
      <c r="AH27" s="109"/>
      <c r="AI27" s="109"/>
      <c r="AJ27" s="109"/>
      <c r="AK27" s="110"/>
      <c r="AL27" s="111">
        <f t="shared" ref="AL27" si="9">AC27*AF27</f>
        <v>0</v>
      </c>
      <c r="AM27" s="112"/>
      <c r="AN27" s="112"/>
      <c r="AO27" s="112"/>
      <c r="AP27" s="112"/>
      <c r="AQ27" s="113"/>
      <c r="AR27" s="24"/>
      <c r="AS27" s="11">
        <v>38.5</v>
      </c>
    </row>
    <row r="28" spans="2:47" x14ac:dyDescent="0.2">
      <c r="B28" s="20" t="s">
        <v>46</v>
      </c>
      <c r="C28" s="117" t="s">
        <v>111</v>
      </c>
      <c r="D28" s="118"/>
      <c r="E28" s="117"/>
      <c r="F28" s="158"/>
      <c r="G28" s="118"/>
      <c r="H28" s="99" t="s">
        <v>105</v>
      </c>
      <c r="I28" s="100"/>
      <c r="J28" s="100"/>
      <c r="K28" s="100"/>
      <c r="L28" s="100"/>
      <c r="M28" s="100"/>
      <c r="N28" s="100"/>
      <c r="O28" s="100"/>
      <c r="P28" s="100"/>
      <c r="Q28" s="100"/>
      <c r="R28" s="100"/>
      <c r="S28" s="100"/>
      <c r="T28" s="100"/>
      <c r="U28" s="100"/>
      <c r="V28" s="100"/>
      <c r="W28" s="100"/>
      <c r="X28" s="100"/>
      <c r="Y28" s="101"/>
      <c r="Z28" s="102" t="s">
        <v>104</v>
      </c>
      <c r="AA28" s="103"/>
      <c r="AB28" s="104"/>
      <c r="AC28" s="114" t="e">
        <f t="shared" ref="AC28:AC37" si="10">AL28/AF28</f>
        <v>#REF!</v>
      </c>
      <c r="AD28" s="115"/>
      <c r="AE28" s="116"/>
      <c r="AF28" s="108">
        <f t="shared" ref="AF28" si="11">AS28</f>
        <v>67.52</v>
      </c>
      <c r="AG28" s="109"/>
      <c r="AH28" s="109"/>
      <c r="AI28" s="109"/>
      <c r="AJ28" s="109"/>
      <c r="AK28" s="110"/>
      <c r="AL28" s="111" t="e">
        <f>HH!M4+HH!#REF!+HH!#REF!+HH!#REF!+HH!#REF!+HH!#REF!+HH!#REF!+HH!#REF!+HH!#REF!+HH!#REF!+HH!#REF!+HH!#REF!</f>
        <v>#REF!</v>
      </c>
      <c r="AM28" s="112"/>
      <c r="AN28" s="112"/>
      <c r="AO28" s="112"/>
      <c r="AP28" s="112"/>
      <c r="AQ28" s="113"/>
      <c r="AR28" s="24"/>
      <c r="AS28" s="11">
        <v>67.52</v>
      </c>
    </row>
    <row r="29" spans="2:47" x14ac:dyDescent="0.2">
      <c r="B29" s="20" t="s">
        <v>47</v>
      </c>
      <c r="C29" s="102" t="s">
        <v>112</v>
      </c>
      <c r="D29" s="104"/>
      <c r="E29" s="117"/>
      <c r="F29" s="158"/>
      <c r="G29" s="118"/>
      <c r="H29" s="99" t="s">
        <v>106</v>
      </c>
      <c r="I29" s="100"/>
      <c r="J29" s="100"/>
      <c r="K29" s="100"/>
      <c r="L29" s="100"/>
      <c r="M29" s="100"/>
      <c r="N29" s="100"/>
      <c r="O29" s="100"/>
      <c r="P29" s="100"/>
      <c r="Q29" s="100"/>
      <c r="R29" s="100"/>
      <c r="S29" s="100"/>
      <c r="T29" s="100"/>
      <c r="U29" s="100"/>
      <c r="V29" s="100"/>
      <c r="W29" s="100"/>
      <c r="X29" s="100"/>
      <c r="Y29" s="101"/>
      <c r="Z29" s="102" t="s">
        <v>104</v>
      </c>
      <c r="AA29" s="103"/>
      <c r="AB29" s="104"/>
      <c r="AC29" s="114" t="e">
        <f t="shared" si="10"/>
        <v>#REF!</v>
      </c>
      <c r="AD29" s="115"/>
      <c r="AE29" s="116"/>
      <c r="AF29" s="108">
        <f t="shared" ref="AF29" si="12">AS29</f>
        <v>142</v>
      </c>
      <c r="AG29" s="109"/>
      <c r="AH29" s="109"/>
      <c r="AI29" s="109"/>
      <c r="AJ29" s="109"/>
      <c r="AK29" s="110"/>
      <c r="AL29" s="111" t="e">
        <f>HH!#REF!+HH!#REF!+HH!#REF!</f>
        <v>#REF!</v>
      </c>
      <c r="AM29" s="112"/>
      <c r="AN29" s="112"/>
      <c r="AO29" s="112"/>
      <c r="AP29" s="112"/>
      <c r="AQ29" s="113"/>
      <c r="AR29" s="24"/>
      <c r="AS29" s="11">
        <v>142</v>
      </c>
    </row>
    <row r="30" spans="2:47" x14ac:dyDescent="0.2">
      <c r="B30" s="20" t="s">
        <v>48</v>
      </c>
      <c r="C30" s="117" t="s">
        <v>113</v>
      </c>
      <c r="D30" s="118"/>
      <c r="E30" s="117"/>
      <c r="F30" s="158"/>
      <c r="G30" s="118"/>
      <c r="H30" s="99" t="s">
        <v>107</v>
      </c>
      <c r="I30" s="100"/>
      <c r="J30" s="100"/>
      <c r="K30" s="100"/>
      <c r="L30" s="100"/>
      <c r="M30" s="100"/>
      <c r="N30" s="100"/>
      <c r="O30" s="100"/>
      <c r="P30" s="100"/>
      <c r="Q30" s="100"/>
      <c r="R30" s="100"/>
      <c r="S30" s="100"/>
      <c r="T30" s="100"/>
      <c r="U30" s="100"/>
      <c r="V30" s="100"/>
      <c r="W30" s="100"/>
      <c r="X30" s="100"/>
      <c r="Y30" s="101"/>
      <c r="Z30" s="102" t="s">
        <v>104</v>
      </c>
      <c r="AA30" s="103"/>
      <c r="AB30" s="104"/>
      <c r="AC30" s="114" t="e">
        <f t="shared" si="10"/>
        <v>#REF!</v>
      </c>
      <c r="AD30" s="115"/>
      <c r="AE30" s="116"/>
      <c r="AF30" s="108">
        <f t="shared" ref="AF30" si="13">AS30</f>
        <v>235</v>
      </c>
      <c r="AG30" s="109"/>
      <c r="AH30" s="109"/>
      <c r="AI30" s="109"/>
      <c r="AJ30" s="109"/>
      <c r="AK30" s="110"/>
      <c r="AL30" s="111" t="e">
        <f>HH!#REF!+HH!#REF!+HH!#REF!</f>
        <v>#REF!</v>
      </c>
      <c r="AM30" s="112"/>
      <c r="AN30" s="112"/>
      <c r="AO30" s="112"/>
      <c r="AP30" s="112"/>
      <c r="AQ30" s="113"/>
      <c r="AR30" s="24"/>
      <c r="AS30" s="11">
        <v>235</v>
      </c>
    </row>
    <row r="31" spans="2:47" x14ac:dyDescent="0.2">
      <c r="B31" s="20" t="s">
        <v>49</v>
      </c>
      <c r="C31" s="117" t="s">
        <v>92</v>
      </c>
      <c r="D31" s="118"/>
      <c r="E31" s="78"/>
      <c r="F31" s="79"/>
      <c r="G31" s="80"/>
      <c r="H31" s="99" t="s">
        <v>124</v>
      </c>
      <c r="I31" s="100"/>
      <c r="J31" s="100"/>
      <c r="K31" s="100"/>
      <c r="L31" s="100"/>
      <c r="M31" s="100"/>
      <c r="N31" s="100"/>
      <c r="O31" s="100"/>
      <c r="P31" s="100"/>
      <c r="Q31" s="100"/>
      <c r="R31" s="100"/>
      <c r="S31" s="100"/>
      <c r="T31" s="100"/>
      <c r="U31" s="100"/>
      <c r="V31" s="100"/>
      <c r="W31" s="100"/>
      <c r="X31" s="100"/>
      <c r="Y31" s="101"/>
      <c r="Z31" s="102" t="s">
        <v>99</v>
      </c>
      <c r="AA31" s="103"/>
      <c r="AB31" s="104"/>
      <c r="AC31" s="114" t="e">
        <f>#REF!</f>
        <v>#REF!</v>
      </c>
      <c r="AD31" s="115"/>
      <c r="AE31" s="116"/>
      <c r="AF31" s="108" t="e">
        <f>#REF!</f>
        <v>#REF!</v>
      </c>
      <c r="AG31" s="109"/>
      <c r="AH31" s="109"/>
      <c r="AI31" s="109"/>
      <c r="AJ31" s="109"/>
      <c r="AK31" s="110"/>
      <c r="AL31" s="111" t="e">
        <f>AC31*AF31</f>
        <v>#REF!</v>
      </c>
      <c r="AM31" s="112"/>
      <c r="AN31" s="112"/>
      <c r="AO31" s="112"/>
      <c r="AP31" s="112"/>
      <c r="AQ31" s="113"/>
      <c r="AR31" s="24"/>
    </row>
    <row r="32" spans="2:47" x14ac:dyDescent="0.2">
      <c r="B32" s="20" t="s">
        <v>50</v>
      </c>
      <c r="C32" s="117" t="s">
        <v>95</v>
      </c>
      <c r="D32" s="118"/>
      <c r="E32" s="78"/>
      <c r="F32" s="79"/>
      <c r="G32" s="80"/>
      <c r="H32" s="99" t="s">
        <v>125</v>
      </c>
      <c r="I32" s="100"/>
      <c r="J32" s="100"/>
      <c r="K32" s="100"/>
      <c r="L32" s="100"/>
      <c r="M32" s="100"/>
      <c r="N32" s="100"/>
      <c r="O32" s="100"/>
      <c r="P32" s="100"/>
      <c r="Q32" s="100"/>
      <c r="R32" s="100"/>
      <c r="S32" s="100"/>
      <c r="T32" s="100"/>
      <c r="U32" s="100"/>
      <c r="V32" s="100"/>
      <c r="W32" s="100"/>
      <c r="X32" s="100"/>
      <c r="Y32" s="101"/>
      <c r="Z32" s="102" t="s">
        <v>99</v>
      </c>
      <c r="AA32" s="103"/>
      <c r="AB32" s="104"/>
      <c r="AC32" s="114" t="e">
        <f>#REF!</f>
        <v>#REF!</v>
      </c>
      <c r="AD32" s="115"/>
      <c r="AE32" s="116"/>
      <c r="AF32" s="108" t="e">
        <f>#REF!</f>
        <v>#REF!</v>
      </c>
      <c r="AG32" s="109"/>
      <c r="AH32" s="109"/>
      <c r="AI32" s="109"/>
      <c r="AJ32" s="109"/>
      <c r="AK32" s="110"/>
      <c r="AL32" s="111" t="e">
        <f>AC32*AF32</f>
        <v>#REF!</v>
      </c>
      <c r="AM32" s="112"/>
      <c r="AN32" s="112"/>
      <c r="AO32" s="112"/>
      <c r="AP32" s="112"/>
      <c r="AQ32" s="113"/>
      <c r="AR32" s="24"/>
    </row>
    <row r="33" spans="2:45" x14ac:dyDescent="0.2">
      <c r="B33" s="20" t="s">
        <v>51</v>
      </c>
      <c r="C33" s="117" t="s">
        <v>83</v>
      </c>
      <c r="D33" s="118"/>
      <c r="E33" s="78"/>
      <c r="F33" s="79"/>
      <c r="G33" s="80"/>
      <c r="H33" s="99" t="s">
        <v>126</v>
      </c>
      <c r="I33" s="100"/>
      <c r="J33" s="100"/>
      <c r="K33" s="100"/>
      <c r="L33" s="100"/>
      <c r="M33" s="100"/>
      <c r="N33" s="100"/>
      <c r="O33" s="100"/>
      <c r="P33" s="100"/>
      <c r="Q33" s="100"/>
      <c r="R33" s="100"/>
      <c r="S33" s="100"/>
      <c r="T33" s="100"/>
      <c r="U33" s="100"/>
      <c r="V33" s="100"/>
      <c r="W33" s="100"/>
      <c r="X33" s="100"/>
      <c r="Y33" s="101"/>
      <c r="Z33" s="102" t="s">
        <v>99</v>
      </c>
      <c r="AA33" s="103"/>
      <c r="AB33" s="104"/>
      <c r="AC33" s="114" t="e">
        <f>#REF!</f>
        <v>#REF!</v>
      </c>
      <c r="AD33" s="115"/>
      <c r="AE33" s="116"/>
      <c r="AF33" s="108" t="e">
        <f>#REF!</f>
        <v>#REF!</v>
      </c>
      <c r="AG33" s="109"/>
      <c r="AH33" s="109"/>
      <c r="AI33" s="109"/>
      <c r="AJ33" s="109"/>
      <c r="AK33" s="110"/>
      <c r="AL33" s="111" t="e">
        <f>AC33*AF33</f>
        <v>#REF!</v>
      </c>
      <c r="AM33" s="112"/>
      <c r="AN33" s="112"/>
      <c r="AO33" s="112"/>
      <c r="AP33" s="112"/>
      <c r="AQ33" s="113"/>
      <c r="AR33" s="24"/>
    </row>
    <row r="34" spans="2:45" x14ac:dyDescent="0.2">
      <c r="B34" s="20" t="s">
        <v>52</v>
      </c>
      <c r="C34" s="78"/>
      <c r="D34" s="80"/>
      <c r="E34" s="78"/>
      <c r="F34" s="79"/>
      <c r="G34" s="80"/>
      <c r="H34" s="99" t="s">
        <v>130</v>
      </c>
      <c r="I34" s="100"/>
      <c r="J34" s="100"/>
      <c r="K34" s="100"/>
      <c r="L34" s="100"/>
      <c r="M34" s="100"/>
      <c r="N34" s="100"/>
      <c r="O34" s="100"/>
      <c r="P34" s="100"/>
      <c r="Q34" s="100"/>
      <c r="R34" s="100"/>
      <c r="S34" s="100"/>
      <c r="T34" s="100"/>
      <c r="U34" s="100"/>
      <c r="V34" s="100"/>
      <c r="W34" s="100"/>
      <c r="X34" s="100"/>
      <c r="Y34" s="101"/>
      <c r="Z34" s="102" t="s">
        <v>120</v>
      </c>
      <c r="AA34" s="103"/>
      <c r="AB34" s="104"/>
      <c r="AC34" s="105">
        <v>1</v>
      </c>
      <c r="AD34" s="106"/>
      <c r="AE34" s="107"/>
      <c r="AF34" s="108" t="e">
        <f>#REF!</f>
        <v>#REF!</v>
      </c>
      <c r="AG34" s="109"/>
      <c r="AH34" s="109"/>
      <c r="AI34" s="109"/>
      <c r="AJ34" s="109"/>
      <c r="AK34" s="110"/>
      <c r="AL34" s="111" t="e">
        <f t="shared" ref="AL34" si="14">AC34*AF34</f>
        <v>#REF!</v>
      </c>
      <c r="AM34" s="112"/>
      <c r="AN34" s="112"/>
      <c r="AO34" s="112"/>
      <c r="AP34" s="112"/>
      <c r="AQ34" s="113"/>
      <c r="AR34" s="24"/>
    </row>
    <row r="35" spans="2:45" x14ac:dyDescent="0.2">
      <c r="B35" s="20" t="s">
        <v>53</v>
      </c>
      <c r="C35" s="117" t="s">
        <v>114</v>
      </c>
      <c r="D35" s="118"/>
      <c r="E35" s="117"/>
      <c r="F35" s="158"/>
      <c r="G35" s="118"/>
      <c r="H35" s="99" t="s">
        <v>108</v>
      </c>
      <c r="I35" s="100"/>
      <c r="J35" s="100"/>
      <c r="K35" s="100"/>
      <c r="L35" s="100"/>
      <c r="M35" s="100"/>
      <c r="N35" s="100"/>
      <c r="O35" s="100"/>
      <c r="P35" s="100"/>
      <c r="Q35" s="100"/>
      <c r="R35" s="100"/>
      <c r="S35" s="100"/>
      <c r="T35" s="100"/>
      <c r="U35" s="100"/>
      <c r="V35" s="100"/>
      <c r="W35" s="100"/>
      <c r="X35" s="100"/>
      <c r="Y35" s="101"/>
      <c r="Z35" s="102" t="s">
        <v>104</v>
      </c>
      <c r="AA35" s="103"/>
      <c r="AB35" s="104"/>
      <c r="AC35" s="114" t="e">
        <f t="shared" si="10"/>
        <v>#REF!</v>
      </c>
      <c r="AD35" s="115"/>
      <c r="AE35" s="116"/>
      <c r="AF35" s="108">
        <f t="shared" ref="AF35" si="15">AS35</f>
        <v>149</v>
      </c>
      <c r="AG35" s="109"/>
      <c r="AH35" s="109"/>
      <c r="AI35" s="109"/>
      <c r="AJ35" s="109"/>
      <c r="AK35" s="110"/>
      <c r="AL35" s="111" t="e">
        <f>#REF!+#REF!</f>
        <v>#REF!</v>
      </c>
      <c r="AM35" s="112"/>
      <c r="AN35" s="112"/>
      <c r="AO35" s="112"/>
      <c r="AP35" s="112"/>
      <c r="AQ35" s="113"/>
      <c r="AR35" s="24"/>
      <c r="AS35" s="11">
        <v>149</v>
      </c>
    </row>
    <row r="36" spans="2:45" x14ac:dyDescent="0.2">
      <c r="B36" s="20" t="s">
        <v>127</v>
      </c>
      <c r="C36" s="117" t="s">
        <v>115</v>
      </c>
      <c r="D36" s="118"/>
      <c r="E36" s="117"/>
      <c r="F36" s="158"/>
      <c r="G36" s="118"/>
      <c r="H36" s="99" t="s">
        <v>109</v>
      </c>
      <c r="I36" s="100"/>
      <c r="J36" s="100"/>
      <c r="K36" s="100"/>
      <c r="L36" s="100"/>
      <c r="M36" s="100"/>
      <c r="N36" s="100"/>
      <c r="O36" s="100"/>
      <c r="P36" s="100"/>
      <c r="Q36" s="100"/>
      <c r="R36" s="100"/>
      <c r="S36" s="100"/>
      <c r="T36" s="100"/>
      <c r="U36" s="100"/>
      <c r="V36" s="100"/>
      <c r="W36" s="100"/>
      <c r="X36" s="100"/>
      <c r="Y36" s="101"/>
      <c r="Z36" s="102" t="s">
        <v>104</v>
      </c>
      <c r="AA36" s="103"/>
      <c r="AB36" s="104"/>
      <c r="AC36" s="114" t="e">
        <f t="shared" si="10"/>
        <v>#REF!</v>
      </c>
      <c r="AD36" s="115"/>
      <c r="AE36" s="116"/>
      <c r="AF36" s="108">
        <f t="shared" ref="AF36" si="16">AS36</f>
        <v>197</v>
      </c>
      <c r="AG36" s="109"/>
      <c r="AH36" s="109"/>
      <c r="AI36" s="109"/>
      <c r="AJ36" s="109"/>
      <c r="AK36" s="110"/>
      <c r="AL36" s="111" t="e">
        <f>#REF!+#REF!</f>
        <v>#REF!</v>
      </c>
      <c r="AM36" s="112"/>
      <c r="AN36" s="112"/>
      <c r="AO36" s="112"/>
      <c r="AP36" s="112"/>
      <c r="AQ36" s="113"/>
      <c r="AR36" s="24"/>
      <c r="AS36" s="11">
        <v>197</v>
      </c>
    </row>
    <row r="37" spans="2:45" x14ac:dyDescent="0.2">
      <c r="B37" s="20" t="s">
        <v>128</v>
      </c>
      <c r="C37" s="102" t="s">
        <v>116</v>
      </c>
      <c r="D37" s="104"/>
      <c r="E37" s="117"/>
      <c r="F37" s="158"/>
      <c r="G37" s="118"/>
      <c r="H37" s="99" t="s">
        <v>110</v>
      </c>
      <c r="I37" s="100"/>
      <c r="J37" s="100"/>
      <c r="K37" s="100"/>
      <c r="L37" s="100"/>
      <c r="M37" s="100"/>
      <c r="N37" s="100"/>
      <c r="O37" s="100"/>
      <c r="P37" s="100"/>
      <c r="Q37" s="100"/>
      <c r="R37" s="100"/>
      <c r="S37" s="100"/>
      <c r="T37" s="100"/>
      <c r="U37" s="100"/>
      <c r="V37" s="100"/>
      <c r="W37" s="100"/>
      <c r="X37" s="100"/>
      <c r="Y37" s="101"/>
      <c r="Z37" s="102" t="s">
        <v>104</v>
      </c>
      <c r="AA37" s="103"/>
      <c r="AB37" s="104"/>
      <c r="AC37" s="114" t="e">
        <f t="shared" si="10"/>
        <v>#REF!</v>
      </c>
      <c r="AD37" s="115"/>
      <c r="AE37" s="116"/>
      <c r="AF37" s="108">
        <f t="shared" ref="AF37" si="17">AS37</f>
        <v>155</v>
      </c>
      <c r="AG37" s="109"/>
      <c r="AH37" s="109"/>
      <c r="AI37" s="109"/>
      <c r="AJ37" s="109"/>
      <c r="AK37" s="110"/>
      <c r="AL37" s="111" t="e">
        <f>#REF!+#REF!</f>
        <v>#REF!</v>
      </c>
      <c r="AM37" s="112"/>
      <c r="AN37" s="112"/>
      <c r="AO37" s="112"/>
      <c r="AP37" s="112"/>
      <c r="AQ37" s="113"/>
      <c r="AR37" s="24"/>
      <c r="AS37" s="11">
        <v>155</v>
      </c>
    </row>
    <row r="38" spans="2:45" x14ac:dyDescent="0.2">
      <c r="B38" s="20" t="s">
        <v>129</v>
      </c>
      <c r="C38" s="117"/>
      <c r="D38" s="118"/>
      <c r="E38" s="117"/>
      <c r="F38" s="158"/>
      <c r="G38" s="118"/>
      <c r="H38" s="99" t="s">
        <v>117</v>
      </c>
      <c r="I38" s="100"/>
      <c r="J38" s="100"/>
      <c r="K38" s="100"/>
      <c r="L38" s="100"/>
      <c r="M38" s="100"/>
      <c r="N38" s="100"/>
      <c r="O38" s="100"/>
      <c r="P38" s="100"/>
      <c r="Q38" s="100"/>
      <c r="R38" s="100"/>
      <c r="S38" s="100"/>
      <c r="T38" s="100"/>
      <c r="U38" s="100"/>
      <c r="V38" s="100"/>
      <c r="W38" s="100"/>
      <c r="X38" s="100"/>
      <c r="Y38" s="101"/>
      <c r="Z38" s="102" t="s">
        <v>104</v>
      </c>
      <c r="AA38" s="103"/>
      <c r="AB38" s="104"/>
      <c r="AC38" s="105" t="s">
        <v>102</v>
      </c>
      <c r="AD38" s="106"/>
      <c r="AE38" s="107"/>
      <c r="AF38" s="108" t="s">
        <v>102</v>
      </c>
      <c r="AG38" s="109"/>
      <c r="AH38" s="109"/>
      <c r="AI38" s="109"/>
      <c r="AJ38" s="109"/>
      <c r="AK38" s="110"/>
      <c r="AL38" s="111" t="e">
        <f>#REF!</f>
        <v>#REF!</v>
      </c>
      <c r="AM38" s="112"/>
      <c r="AN38" s="112"/>
      <c r="AO38" s="112"/>
      <c r="AP38" s="112"/>
      <c r="AQ38" s="113"/>
      <c r="AR38" s="24"/>
    </row>
    <row r="39" spans="2:45" x14ac:dyDescent="0.2">
      <c r="B39" s="20" t="s">
        <v>131</v>
      </c>
      <c r="C39" s="117" t="s">
        <v>119</v>
      </c>
      <c r="D39" s="118"/>
      <c r="E39" s="117"/>
      <c r="F39" s="158"/>
      <c r="G39" s="118"/>
      <c r="H39" s="99" t="s">
        <v>118</v>
      </c>
      <c r="I39" s="100"/>
      <c r="J39" s="100"/>
      <c r="K39" s="100"/>
      <c r="L39" s="100"/>
      <c r="M39" s="100"/>
      <c r="N39" s="100"/>
      <c r="O39" s="100"/>
      <c r="P39" s="100"/>
      <c r="Q39" s="100"/>
      <c r="R39" s="100"/>
      <c r="S39" s="100"/>
      <c r="T39" s="100"/>
      <c r="U39" s="100"/>
      <c r="V39" s="100"/>
      <c r="W39" s="100"/>
      <c r="X39" s="100"/>
      <c r="Y39" s="101"/>
      <c r="Z39" s="102" t="s">
        <v>120</v>
      </c>
      <c r="AA39" s="103"/>
      <c r="AB39" s="104"/>
      <c r="AC39" s="105">
        <v>1</v>
      </c>
      <c r="AD39" s="106"/>
      <c r="AE39" s="107"/>
      <c r="AF39" s="108">
        <v>7800</v>
      </c>
      <c r="AG39" s="109"/>
      <c r="AH39" s="109"/>
      <c r="AI39" s="109"/>
      <c r="AJ39" s="109"/>
      <c r="AK39" s="110"/>
      <c r="AL39" s="111">
        <f t="shared" si="0"/>
        <v>7800</v>
      </c>
      <c r="AM39" s="112"/>
      <c r="AN39" s="112"/>
      <c r="AO39" s="112"/>
      <c r="AP39" s="112"/>
      <c r="AQ39" s="113"/>
    </row>
    <row r="40" spans="2:45" x14ac:dyDescent="0.2">
      <c r="B40" s="25"/>
      <c r="C40" s="26"/>
      <c r="D40" s="26"/>
      <c r="E40" s="27"/>
      <c r="F40" s="27"/>
      <c r="G40" s="27"/>
      <c r="H40" s="25"/>
      <c r="I40" s="25"/>
      <c r="J40" s="25"/>
      <c r="K40" s="25"/>
      <c r="L40" s="25"/>
      <c r="M40" s="25"/>
      <c r="N40" s="25"/>
      <c r="O40" s="25"/>
      <c r="P40" s="25"/>
      <c r="Q40" s="25"/>
      <c r="R40" s="25"/>
      <c r="S40" s="25"/>
      <c r="T40" s="25"/>
      <c r="U40" s="25"/>
      <c r="V40" s="25"/>
      <c r="W40" s="25"/>
      <c r="X40" s="25"/>
      <c r="Y40" s="25"/>
      <c r="Z40" s="28"/>
      <c r="AA40" s="28"/>
      <c r="AB40" s="28"/>
      <c r="AC40" s="29"/>
      <c r="AD40" s="29"/>
      <c r="AE40" s="29"/>
      <c r="AF40" s="30"/>
      <c r="AG40" s="30"/>
      <c r="AH40" s="30"/>
      <c r="AI40" s="30"/>
      <c r="AJ40" s="30"/>
      <c r="AK40" s="30"/>
      <c r="AL40" s="21"/>
      <c r="AM40" s="22"/>
      <c r="AN40" s="22"/>
      <c r="AO40" s="22"/>
      <c r="AP40" s="22"/>
      <c r="AQ40" s="23"/>
    </row>
    <row r="41" spans="2:45" x14ac:dyDescent="0.2">
      <c r="B41" s="162" t="s">
        <v>54</v>
      </c>
      <c r="C41" s="163"/>
      <c r="D41" s="163"/>
      <c r="E41" s="163"/>
      <c r="F41" s="163"/>
      <c r="G41" s="163"/>
      <c r="H41" s="163"/>
      <c r="I41" s="163"/>
      <c r="J41" s="163"/>
      <c r="K41" s="163"/>
      <c r="L41" s="163"/>
      <c r="M41" s="163"/>
      <c r="N41" s="163"/>
      <c r="O41" s="163"/>
      <c r="P41" s="163"/>
      <c r="Q41" s="163"/>
      <c r="R41" s="163"/>
      <c r="S41" s="163"/>
      <c r="T41" s="163"/>
      <c r="U41" s="163"/>
      <c r="V41" s="163"/>
      <c r="W41" s="163"/>
      <c r="X41" s="164"/>
      <c r="Y41" s="31"/>
      <c r="Z41" s="165" t="s">
        <v>55</v>
      </c>
      <c r="AA41" s="165"/>
      <c r="AB41" s="165"/>
      <c r="AC41" s="165"/>
      <c r="AD41" s="165"/>
      <c r="AE41" s="165"/>
      <c r="AF41" s="165"/>
      <c r="AG41" s="165"/>
      <c r="AH41" s="165"/>
      <c r="AI41" s="165"/>
      <c r="AJ41" s="165"/>
      <c r="AK41" s="165"/>
      <c r="AL41" s="166" t="e">
        <f>SUM(AL16:AQ40)</f>
        <v>#REF!</v>
      </c>
      <c r="AM41" s="166"/>
      <c r="AN41" s="166"/>
      <c r="AO41" s="166"/>
      <c r="AP41" s="166"/>
      <c r="AQ41" s="166"/>
    </row>
    <row r="42" spans="2:45" x14ac:dyDescent="0.2">
      <c r="B42" s="31"/>
      <c r="C42" s="31"/>
      <c r="D42" s="31"/>
      <c r="E42" s="31"/>
      <c r="F42" s="31"/>
      <c r="G42" s="31"/>
      <c r="H42" s="31"/>
      <c r="I42" s="31"/>
      <c r="J42" s="32"/>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row>
    <row r="43" spans="2:45" ht="15" x14ac:dyDescent="0.2">
      <c r="B43" s="81" t="s">
        <v>123</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4"/>
      <c r="AS43" s="48"/>
    </row>
    <row r="44" spans="2:45" ht="15" x14ac:dyDescent="0.2">
      <c r="B44" s="35"/>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7"/>
    </row>
    <row r="45" spans="2:45" ht="15" x14ac:dyDescent="0.2">
      <c r="B45" s="35"/>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7"/>
    </row>
    <row r="46" spans="2:45" ht="15" x14ac:dyDescent="0.2">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7"/>
    </row>
    <row r="47" spans="2:45" ht="15" x14ac:dyDescent="0.2">
      <c r="B47" s="167" t="s">
        <v>56</v>
      </c>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9"/>
    </row>
    <row r="49" spans="2:43" x14ac:dyDescent="0.2">
      <c r="B49" s="170" t="s">
        <v>57</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2"/>
    </row>
    <row r="50" spans="2:43" x14ac:dyDescent="0.2">
      <c r="B50" s="38"/>
      <c r="C50" s="173"/>
      <c r="D50" s="173"/>
      <c r="E50" s="173"/>
      <c r="F50" s="173"/>
      <c r="G50" s="173"/>
      <c r="H50" s="173"/>
      <c r="I50" s="173"/>
      <c r="J50" s="173"/>
      <c r="K50" s="173"/>
      <c r="L50" s="39"/>
      <c r="M50" s="39"/>
      <c r="N50" s="40"/>
      <c r="O50" s="40"/>
      <c r="P50" s="40"/>
      <c r="Q50" s="40"/>
      <c r="R50" s="173"/>
      <c r="S50" s="173"/>
      <c r="T50" s="173"/>
      <c r="U50" s="173"/>
      <c r="V50" s="173"/>
      <c r="W50" s="173"/>
      <c r="X50" s="173"/>
      <c r="Y50" s="173"/>
      <c r="Z50" s="173"/>
      <c r="AA50" s="173"/>
      <c r="AB50" s="40"/>
      <c r="AC50" s="40"/>
      <c r="AD50" s="40"/>
      <c r="AE50" s="40"/>
      <c r="AF50" s="40"/>
      <c r="AG50" s="39"/>
      <c r="AH50" s="173"/>
      <c r="AI50" s="173"/>
      <c r="AJ50" s="173"/>
      <c r="AK50" s="173"/>
      <c r="AL50" s="173"/>
      <c r="AM50" s="173"/>
      <c r="AN50" s="173"/>
      <c r="AO50" s="173"/>
      <c r="AP50" s="173"/>
      <c r="AQ50" s="41"/>
    </row>
    <row r="51" spans="2:43" x14ac:dyDescent="0.2">
      <c r="B51" s="38"/>
      <c r="C51" s="173"/>
      <c r="D51" s="173"/>
      <c r="E51" s="173"/>
      <c r="F51" s="173"/>
      <c r="G51" s="173"/>
      <c r="H51" s="173"/>
      <c r="I51" s="173"/>
      <c r="J51" s="173"/>
      <c r="K51" s="173"/>
      <c r="L51" s="39"/>
      <c r="M51" s="39"/>
      <c r="N51" s="40"/>
      <c r="O51" s="40"/>
      <c r="P51" s="40"/>
      <c r="Q51" s="40"/>
      <c r="R51" s="173"/>
      <c r="S51" s="173"/>
      <c r="T51" s="173"/>
      <c r="U51" s="173"/>
      <c r="V51" s="173"/>
      <c r="W51" s="173"/>
      <c r="X51" s="173"/>
      <c r="Y51" s="173"/>
      <c r="Z51" s="173"/>
      <c r="AA51" s="173"/>
      <c r="AB51" s="40"/>
      <c r="AC51" s="40"/>
      <c r="AD51" s="40"/>
      <c r="AE51" s="40"/>
      <c r="AF51" s="40"/>
      <c r="AG51" s="39"/>
      <c r="AH51" s="173"/>
      <c r="AI51" s="173"/>
      <c r="AJ51" s="173"/>
      <c r="AK51" s="173"/>
      <c r="AL51" s="173"/>
      <c r="AM51" s="173"/>
      <c r="AN51" s="173"/>
      <c r="AO51" s="173"/>
      <c r="AP51" s="173"/>
      <c r="AQ51" s="41"/>
    </row>
    <row r="52" spans="2:43" x14ac:dyDescent="0.2">
      <c r="B52" s="38"/>
      <c r="C52" s="173"/>
      <c r="D52" s="173"/>
      <c r="E52" s="173"/>
      <c r="F52" s="173"/>
      <c r="G52" s="173"/>
      <c r="H52" s="173"/>
      <c r="I52" s="173"/>
      <c r="J52" s="173"/>
      <c r="K52" s="173"/>
      <c r="L52" s="39"/>
      <c r="M52" s="39"/>
      <c r="N52" s="40"/>
      <c r="O52" s="40"/>
      <c r="P52" s="40"/>
      <c r="Q52" s="40"/>
      <c r="R52" s="173"/>
      <c r="S52" s="173"/>
      <c r="T52" s="173"/>
      <c r="U52" s="173"/>
      <c r="V52" s="173"/>
      <c r="W52" s="173"/>
      <c r="X52" s="173"/>
      <c r="Y52" s="173"/>
      <c r="Z52" s="173"/>
      <c r="AA52" s="173"/>
      <c r="AB52" s="40"/>
      <c r="AC52" s="40"/>
      <c r="AD52" s="40"/>
      <c r="AE52" s="40"/>
      <c r="AF52" s="40"/>
      <c r="AG52" s="39"/>
      <c r="AH52" s="173"/>
      <c r="AI52" s="173"/>
      <c r="AJ52" s="173"/>
      <c r="AK52" s="173"/>
      <c r="AL52" s="173"/>
      <c r="AM52" s="173"/>
      <c r="AN52" s="173"/>
      <c r="AO52" s="173"/>
      <c r="AP52" s="173"/>
      <c r="AQ52" s="41"/>
    </row>
    <row r="53" spans="2:43" x14ac:dyDescent="0.2">
      <c r="B53" s="38"/>
      <c r="C53" s="173"/>
      <c r="D53" s="173"/>
      <c r="E53" s="173"/>
      <c r="F53" s="173"/>
      <c r="G53" s="173"/>
      <c r="H53" s="173"/>
      <c r="I53" s="173"/>
      <c r="J53" s="173"/>
      <c r="K53" s="173"/>
      <c r="L53" s="39"/>
      <c r="M53" s="39"/>
      <c r="N53" s="40"/>
      <c r="O53" s="40"/>
      <c r="P53" s="40"/>
      <c r="Q53" s="40"/>
      <c r="R53" s="173"/>
      <c r="S53" s="173"/>
      <c r="T53" s="173"/>
      <c r="U53" s="173"/>
      <c r="V53" s="173"/>
      <c r="W53" s="173"/>
      <c r="X53" s="173"/>
      <c r="Y53" s="173"/>
      <c r="Z53" s="173"/>
      <c r="AA53" s="173"/>
      <c r="AB53" s="40"/>
      <c r="AC53" s="40"/>
      <c r="AD53" s="40"/>
      <c r="AE53" s="40"/>
      <c r="AF53" s="40"/>
      <c r="AG53" s="39"/>
      <c r="AH53" s="173"/>
      <c r="AI53" s="173"/>
      <c r="AJ53" s="173"/>
      <c r="AK53" s="173"/>
      <c r="AL53" s="173"/>
      <c r="AM53" s="173"/>
      <c r="AN53" s="173"/>
      <c r="AO53" s="173"/>
      <c r="AP53" s="173"/>
      <c r="AQ53" s="41"/>
    </row>
    <row r="54" spans="2:43" x14ac:dyDescent="0.2">
      <c r="B54" s="38"/>
      <c r="C54" s="173"/>
      <c r="D54" s="173"/>
      <c r="E54" s="173"/>
      <c r="F54" s="173"/>
      <c r="G54" s="173"/>
      <c r="H54" s="173"/>
      <c r="I54" s="173"/>
      <c r="J54" s="173"/>
      <c r="K54" s="173"/>
      <c r="L54" s="39"/>
      <c r="M54" s="39"/>
      <c r="N54" s="40"/>
      <c r="O54" s="40"/>
      <c r="P54" s="40"/>
      <c r="Q54" s="40"/>
      <c r="R54" s="173"/>
      <c r="S54" s="173"/>
      <c r="T54" s="173"/>
      <c r="U54" s="173"/>
      <c r="V54" s="173"/>
      <c r="W54" s="173"/>
      <c r="X54" s="173"/>
      <c r="Y54" s="173"/>
      <c r="Z54" s="173"/>
      <c r="AA54" s="173"/>
      <c r="AB54" s="40"/>
      <c r="AC54" s="40"/>
      <c r="AD54" s="40"/>
      <c r="AE54" s="40"/>
      <c r="AF54" s="40"/>
      <c r="AG54" s="39"/>
      <c r="AH54" s="173"/>
      <c r="AI54" s="173"/>
      <c r="AJ54" s="173"/>
      <c r="AK54" s="173"/>
      <c r="AL54" s="173"/>
      <c r="AM54" s="173"/>
      <c r="AN54" s="173"/>
      <c r="AO54" s="173"/>
      <c r="AP54" s="173"/>
      <c r="AQ54" s="41"/>
    </row>
    <row r="55" spans="2:43" ht="13.5" thickBot="1" x14ac:dyDescent="0.25">
      <c r="B55" s="38"/>
      <c r="C55" s="176" t="s">
        <v>58</v>
      </c>
      <c r="D55" s="176"/>
      <c r="E55" s="176"/>
      <c r="F55" s="176"/>
      <c r="G55" s="176"/>
      <c r="H55" s="176"/>
      <c r="I55" s="176"/>
      <c r="J55" s="176"/>
      <c r="K55" s="176"/>
      <c r="L55" s="39"/>
      <c r="M55" s="39"/>
      <c r="N55" s="39"/>
      <c r="O55" s="39"/>
      <c r="P55" s="39"/>
      <c r="Q55" s="39"/>
      <c r="R55" s="176" t="s">
        <v>58</v>
      </c>
      <c r="S55" s="176"/>
      <c r="T55" s="176"/>
      <c r="U55" s="176"/>
      <c r="V55" s="176"/>
      <c r="W55" s="176"/>
      <c r="X55" s="176"/>
      <c r="Y55" s="176"/>
      <c r="Z55" s="176"/>
      <c r="AA55" s="176"/>
      <c r="AB55" s="39"/>
      <c r="AC55" s="39"/>
      <c r="AD55" s="39"/>
      <c r="AE55" s="39"/>
      <c r="AF55" s="39"/>
      <c r="AG55" s="39"/>
      <c r="AH55" s="176" t="s">
        <v>58</v>
      </c>
      <c r="AI55" s="176"/>
      <c r="AJ55" s="176"/>
      <c r="AK55" s="176"/>
      <c r="AL55" s="176"/>
      <c r="AM55" s="176"/>
      <c r="AN55" s="176"/>
      <c r="AO55" s="176"/>
      <c r="AP55" s="176"/>
      <c r="AQ55" s="41"/>
    </row>
    <row r="56" spans="2:43" x14ac:dyDescent="0.2">
      <c r="B56" s="38"/>
      <c r="C56" s="177" t="s">
        <v>59</v>
      </c>
      <c r="D56" s="177"/>
      <c r="E56" s="177"/>
      <c r="F56" s="177"/>
      <c r="G56" s="177"/>
      <c r="H56" s="177"/>
      <c r="I56" s="177"/>
      <c r="J56" s="177"/>
      <c r="K56" s="177"/>
      <c r="L56" s="39"/>
      <c r="M56" s="39"/>
      <c r="N56" s="39"/>
      <c r="O56" s="39"/>
      <c r="P56" s="39"/>
      <c r="Q56" s="39"/>
      <c r="R56" s="177" t="s">
        <v>60</v>
      </c>
      <c r="S56" s="177"/>
      <c r="T56" s="177"/>
      <c r="U56" s="177"/>
      <c r="V56" s="177"/>
      <c r="W56" s="177"/>
      <c r="X56" s="177"/>
      <c r="Y56" s="177"/>
      <c r="Z56" s="177"/>
      <c r="AA56" s="177"/>
      <c r="AB56" s="39"/>
      <c r="AC56" s="39"/>
      <c r="AD56" s="39"/>
      <c r="AE56" s="39"/>
      <c r="AF56" s="39"/>
      <c r="AG56" s="39"/>
      <c r="AH56" s="177" t="s">
        <v>61</v>
      </c>
      <c r="AI56" s="177"/>
      <c r="AJ56" s="177"/>
      <c r="AK56" s="177"/>
      <c r="AL56" s="177"/>
      <c r="AM56" s="177"/>
      <c r="AN56" s="177"/>
      <c r="AO56" s="177"/>
      <c r="AP56" s="177"/>
      <c r="AQ56" s="41"/>
    </row>
    <row r="57" spans="2:43" x14ac:dyDescent="0.2">
      <c r="B57" s="38"/>
      <c r="C57" s="173"/>
      <c r="D57" s="173"/>
      <c r="E57" s="173"/>
      <c r="F57" s="173"/>
      <c r="G57" s="173"/>
      <c r="H57" s="173"/>
      <c r="I57" s="173"/>
      <c r="J57" s="173"/>
      <c r="K57" s="173"/>
      <c r="L57" s="39"/>
      <c r="M57" s="39"/>
      <c r="N57" s="39"/>
      <c r="O57" s="39"/>
      <c r="P57" s="39"/>
      <c r="Q57" s="39"/>
      <c r="R57" s="174"/>
      <c r="S57" s="174"/>
      <c r="T57" s="174"/>
      <c r="U57" s="174"/>
      <c r="V57" s="174"/>
      <c r="W57" s="174"/>
      <c r="X57" s="174"/>
      <c r="Y57" s="174"/>
      <c r="Z57" s="174"/>
      <c r="AA57" s="174"/>
      <c r="AB57" s="39"/>
      <c r="AC57" s="39"/>
      <c r="AD57" s="39"/>
      <c r="AE57" s="39"/>
      <c r="AF57" s="39"/>
      <c r="AG57" s="39"/>
      <c r="AH57" s="174"/>
      <c r="AI57" s="174"/>
      <c r="AJ57" s="174"/>
      <c r="AK57" s="174"/>
      <c r="AL57" s="174"/>
      <c r="AM57" s="174"/>
      <c r="AN57" s="174"/>
      <c r="AO57" s="174"/>
      <c r="AP57" s="174"/>
      <c r="AQ57" s="41"/>
    </row>
    <row r="58" spans="2:43" x14ac:dyDescent="0.2">
      <c r="B58" s="38"/>
      <c r="C58" s="175" t="s">
        <v>62</v>
      </c>
      <c r="D58" s="175"/>
      <c r="E58" s="175"/>
      <c r="F58" s="175"/>
      <c r="G58" s="175"/>
      <c r="H58" s="175"/>
      <c r="I58" s="175"/>
      <c r="J58" s="175"/>
      <c r="K58" s="175"/>
      <c r="L58" s="39"/>
      <c r="M58" s="39"/>
      <c r="N58" s="39"/>
      <c r="O58" s="39"/>
      <c r="P58" s="39"/>
      <c r="Q58" s="39"/>
      <c r="R58" s="175" t="s">
        <v>62</v>
      </c>
      <c r="S58" s="175"/>
      <c r="T58" s="175"/>
      <c r="U58" s="175"/>
      <c r="V58" s="175"/>
      <c r="W58" s="175"/>
      <c r="X58" s="175"/>
      <c r="Y58" s="175"/>
      <c r="Z58" s="175"/>
      <c r="AA58" s="175"/>
      <c r="AB58" s="39"/>
      <c r="AC58" s="39"/>
      <c r="AD58" s="39"/>
      <c r="AE58" s="39"/>
      <c r="AF58" s="39"/>
      <c r="AG58" s="39"/>
      <c r="AH58" s="175" t="s">
        <v>62</v>
      </c>
      <c r="AI58" s="175"/>
      <c r="AJ58" s="175"/>
      <c r="AK58" s="175"/>
      <c r="AL58" s="175"/>
      <c r="AM58" s="175"/>
      <c r="AN58" s="175"/>
      <c r="AO58" s="175"/>
      <c r="AP58" s="175"/>
      <c r="AQ58" s="41"/>
    </row>
    <row r="59" spans="2:43" x14ac:dyDescent="0.2">
      <c r="B59" s="42"/>
      <c r="C59" s="43"/>
      <c r="D59" s="43"/>
      <c r="E59" s="43"/>
      <c r="F59" s="44"/>
      <c r="G59" s="44"/>
      <c r="H59" s="45"/>
      <c r="I59" s="45"/>
      <c r="J59" s="46"/>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7"/>
    </row>
  </sheetData>
  <mergeCells count="222">
    <mergeCell ref="C57:K57"/>
    <mergeCell ref="R57:AA57"/>
    <mergeCell ref="AH57:AP57"/>
    <mergeCell ref="C58:K58"/>
    <mergeCell ref="R58:AA58"/>
    <mergeCell ref="AH58:AP58"/>
    <mergeCell ref="C55:K55"/>
    <mergeCell ref="R55:AA55"/>
    <mergeCell ref="AH55:AP55"/>
    <mergeCell ref="C56:K56"/>
    <mergeCell ref="R56:AA56"/>
    <mergeCell ref="AH56:AP56"/>
    <mergeCell ref="C53:K53"/>
    <mergeCell ref="R53:AA53"/>
    <mergeCell ref="AH53:AP53"/>
    <mergeCell ref="C54:K54"/>
    <mergeCell ref="R54:AA54"/>
    <mergeCell ref="AH54:AP54"/>
    <mergeCell ref="C51:K51"/>
    <mergeCell ref="R51:AA51"/>
    <mergeCell ref="AH51:AP51"/>
    <mergeCell ref="C52:K52"/>
    <mergeCell ref="R52:AA52"/>
    <mergeCell ref="AH52:AP52"/>
    <mergeCell ref="B41:X41"/>
    <mergeCell ref="Z41:AK41"/>
    <mergeCell ref="AL41:AQ41"/>
    <mergeCell ref="B47:AQ47"/>
    <mergeCell ref="B49:AQ49"/>
    <mergeCell ref="C50:K50"/>
    <mergeCell ref="R50:AA50"/>
    <mergeCell ref="AH50:AP50"/>
    <mergeCell ref="AL38:AQ38"/>
    <mergeCell ref="C39:D39"/>
    <mergeCell ref="E39:G39"/>
    <mergeCell ref="H39:Y39"/>
    <mergeCell ref="Z39:AB39"/>
    <mergeCell ref="AC39:AE39"/>
    <mergeCell ref="AF39:AK39"/>
    <mergeCell ref="AL39:AQ39"/>
    <mergeCell ref="C38:D38"/>
    <mergeCell ref="E38:G38"/>
    <mergeCell ref="H38:Y38"/>
    <mergeCell ref="Z38:AB38"/>
    <mergeCell ref="AC38:AE38"/>
    <mergeCell ref="AF38:AK38"/>
    <mergeCell ref="AL36:AQ36"/>
    <mergeCell ref="C37:D37"/>
    <mergeCell ref="E37:G37"/>
    <mergeCell ref="H37:Y37"/>
    <mergeCell ref="Z37:AB37"/>
    <mergeCell ref="AC37:AE37"/>
    <mergeCell ref="AF37:AK37"/>
    <mergeCell ref="AL37:AQ37"/>
    <mergeCell ref="C36:D36"/>
    <mergeCell ref="E36:G36"/>
    <mergeCell ref="H36:Y36"/>
    <mergeCell ref="Z36:AB36"/>
    <mergeCell ref="AC36:AE36"/>
    <mergeCell ref="AF36:AK36"/>
    <mergeCell ref="AL30:AQ30"/>
    <mergeCell ref="C35:D35"/>
    <mergeCell ref="E35:G35"/>
    <mergeCell ref="H35:Y35"/>
    <mergeCell ref="Z35:AB35"/>
    <mergeCell ref="AC35:AE35"/>
    <mergeCell ref="AF35:AK35"/>
    <mergeCell ref="AL35:AQ35"/>
    <mergeCell ref="C30:D30"/>
    <mergeCell ref="E30:G30"/>
    <mergeCell ref="H30:Y30"/>
    <mergeCell ref="Z30:AB30"/>
    <mergeCell ref="AC30:AE30"/>
    <mergeCell ref="AF30:AK30"/>
    <mergeCell ref="H31:Y31"/>
    <mergeCell ref="H32:Y32"/>
    <mergeCell ref="Z31:AB31"/>
    <mergeCell ref="Z32:AB32"/>
    <mergeCell ref="H33:Y33"/>
    <mergeCell ref="Z33:AB33"/>
    <mergeCell ref="AL31:AQ31"/>
    <mergeCell ref="AL32:AQ32"/>
    <mergeCell ref="AL33:AQ33"/>
    <mergeCell ref="AC31:AE31"/>
    <mergeCell ref="AL28:AQ28"/>
    <mergeCell ref="C29:D29"/>
    <mergeCell ref="E29:G29"/>
    <mergeCell ref="H29:Y29"/>
    <mergeCell ref="Z29:AB29"/>
    <mergeCell ref="AC29:AE29"/>
    <mergeCell ref="AF29:AK29"/>
    <mergeCell ref="AL29:AQ29"/>
    <mergeCell ref="C28:D28"/>
    <mergeCell ref="E28:G28"/>
    <mergeCell ref="H28:Y28"/>
    <mergeCell ref="Z28:AB28"/>
    <mergeCell ref="AC28:AE28"/>
    <mergeCell ref="AF28:AK28"/>
    <mergeCell ref="AL26:AQ26"/>
    <mergeCell ref="C27:D27"/>
    <mergeCell ref="E27:G27"/>
    <mergeCell ref="H27:Y27"/>
    <mergeCell ref="Z27:AB27"/>
    <mergeCell ref="AC27:AE27"/>
    <mergeCell ref="AF27:AK27"/>
    <mergeCell ref="AL27:AQ27"/>
    <mergeCell ref="C26:D26"/>
    <mergeCell ref="E26:G26"/>
    <mergeCell ref="H26:Y26"/>
    <mergeCell ref="Z26:AB26"/>
    <mergeCell ref="AC26:AE26"/>
    <mergeCell ref="AF26:AK26"/>
    <mergeCell ref="AL24:AQ24"/>
    <mergeCell ref="C25:D25"/>
    <mergeCell ref="E25:G25"/>
    <mergeCell ref="H25:Y25"/>
    <mergeCell ref="Z25:AB25"/>
    <mergeCell ref="AC25:AE25"/>
    <mergeCell ref="AF25:AK25"/>
    <mergeCell ref="AL25:AQ25"/>
    <mergeCell ref="C24:D24"/>
    <mergeCell ref="E24:G24"/>
    <mergeCell ref="H24:Y24"/>
    <mergeCell ref="Z24:AB24"/>
    <mergeCell ref="AC24:AE24"/>
    <mergeCell ref="AF24:AK24"/>
    <mergeCell ref="AL22:AQ22"/>
    <mergeCell ref="C23:D23"/>
    <mergeCell ref="E23:G23"/>
    <mergeCell ref="H23:Y23"/>
    <mergeCell ref="Z23:AB23"/>
    <mergeCell ref="AC23:AE23"/>
    <mergeCell ref="AF23:AK23"/>
    <mergeCell ref="AL23:AQ23"/>
    <mergeCell ref="C22:D22"/>
    <mergeCell ref="E22:G22"/>
    <mergeCell ref="H22:Y22"/>
    <mergeCell ref="Z22:AB22"/>
    <mergeCell ref="AC22:AE22"/>
    <mergeCell ref="AF22:AK22"/>
    <mergeCell ref="AL20:AQ20"/>
    <mergeCell ref="C21:D21"/>
    <mergeCell ref="E21:G21"/>
    <mergeCell ref="H21:Y21"/>
    <mergeCell ref="Z21:AB21"/>
    <mergeCell ref="AC21:AE21"/>
    <mergeCell ref="AF21:AK21"/>
    <mergeCell ref="AL21:AQ21"/>
    <mergeCell ref="C20:D20"/>
    <mergeCell ref="E20:G20"/>
    <mergeCell ref="H20:Y20"/>
    <mergeCell ref="Z20:AB20"/>
    <mergeCell ref="AC20:AE20"/>
    <mergeCell ref="AF20:AK20"/>
    <mergeCell ref="AL17:AQ17"/>
    <mergeCell ref="C17:D17"/>
    <mergeCell ref="E17:G17"/>
    <mergeCell ref="H17:Y17"/>
    <mergeCell ref="Z17:AB17"/>
    <mergeCell ref="AC17:AE17"/>
    <mergeCell ref="AF17:AK17"/>
    <mergeCell ref="AL18:AQ18"/>
    <mergeCell ref="C19:D19"/>
    <mergeCell ref="E19:G19"/>
    <mergeCell ref="H19:Y19"/>
    <mergeCell ref="Z19:AB19"/>
    <mergeCell ref="AC19:AE19"/>
    <mergeCell ref="AF19:AK19"/>
    <mergeCell ref="AL19:AQ19"/>
    <mergeCell ref="C18:D18"/>
    <mergeCell ref="E18:G18"/>
    <mergeCell ref="H18:Y18"/>
    <mergeCell ref="Z18:AB18"/>
    <mergeCell ref="AC18:AE18"/>
    <mergeCell ref="AF18:AK18"/>
    <mergeCell ref="C16:D16"/>
    <mergeCell ref="E16:G16"/>
    <mergeCell ref="H16:Y16"/>
    <mergeCell ref="Z16:AB16"/>
    <mergeCell ref="AC16:AE16"/>
    <mergeCell ref="AF16:AK16"/>
    <mergeCell ref="AL16:AQ16"/>
    <mergeCell ref="B15:D15"/>
    <mergeCell ref="E15:G15"/>
    <mergeCell ref="H15:Y15"/>
    <mergeCell ref="Z15:AB15"/>
    <mergeCell ref="AC15:AE15"/>
    <mergeCell ref="AF15:AK15"/>
    <mergeCell ref="C31:D31"/>
    <mergeCell ref="C32:D32"/>
    <mergeCell ref="C33:D33"/>
    <mergeCell ref="B1:I1"/>
    <mergeCell ref="J1:AQ1"/>
    <mergeCell ref="B3:M4"/>
    <mergeCell ref="N3:Y4"/>
    <mergeCell ref="B5:M6"/>
    <mergeCell ref="N5:Y6"/>
    <mergeCell ref="B10:F10"/>
    <mergeCell ref="G10:V10"/>
    <mergeCell ref="W10:Y10"/>
    <mergeCell ref="Z10:AQ10"/>
    <mergeCell ref="B13:H13"/>
    <mergeCell ref="I13:AQ13"/>
    <mergeCell ref="B8:F8"/>
    <mergeCell ref="G8:AQ8"/>
    <mergeCell ref="B9:F9"/>
    <mergeCell ref="G9:L9"/>
    <mergeCell ref="M9:N9"/>
    <mergeCell ref="O9:V9"/>
    <mergeCell ref="W9:Y9"/>
    <mergeCell ref="Z9:AQ9"/>
    <mergeCell ref="AL15:AQ15"/>
    <mergeCell ref="H34:Y34"/>
    <mergeCell ref="Z34:AB34"/>
    <mergeCell ref="AC34:AE34"/>
    <mergeCell ref="AF34:AK34"/>
    <mergeCell ref="AL34:AQ34"/>
    <mergeCell ref="AC32:AE32"/>
    <mergeCell ref="AC33:AE33"/>
    <mergeCell ref="AF31:AK31"/>
    <mergeCell ref="AF32:AK32"/>
    <mergeCell ref="AF33:AK33"/>
  </mergeCells>
  <phoneticPr fontId="6" type="noConversion"/>
  <dataValidations count="1">
    <dataValidation type="textLength" operator="lessThanOrEqual"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563B1E46-B0F7-4038-8645-F08129E04D6F}">
      <formula1>4</formula1>
    </dataValidation>
  </dataValidations>
  <hyperlinks>
    <hyperlink ref="Z9" r:id="rId1" xr:uid="{257B54CD-F7B0-4FA9-AD84-836B40CC87BF}"/>
  </hyperlinks>
  <printOptions horizontalCentered="1" verticalCentered="1"/>
  <pageMargins left="0.15748031496062992" right="0.15748031496062992" top="0.78740157480314965" bottom="0.39370078740157483" header="0.31496062992125984" footer="0.31496062992125984"/>
  <pageSetup paperSize="9" scale="85" orientation="portrait" verticalDpi="0" r:id="rId2"/>
  <ignoredErrors>
    <ignoredError sqref="AC35:AK37 AC16:AK26 AC31:AK33 AC28:AK30 AD27:AK27" unlockedFormula="1"/>
  </ignoredErrors>
  <drawing r:id="rId3"/>
  <legacyDrawing r:id="rId4"/>
  <oleObjects>
    <mc:AlternateContent xmlns:mc="http://schemas.openxmlformats.org/markup-compatibility/2006">
      <mc:Choice Requires="x14">
        <oleObject progId="CorelDRAW.Graphic.13" shapeId="6145" r:id="rId5">
          <objectPr defaultSize="0" autoPict="0" r:id="rId6">
            <anchor moveWithCells="1" sizeWithCells="1">
              <from>
                <xdr:col>1</xdr:col>
                <xdr:colOff>142875</xdr:colOff>
                <xdr:row>0</xdr:row>
                <xdr:rowOff>0</xdr:rowOff>
              </from>
              <to>
                <xdr:col>6</xdr:col>
                <xdr:colOff>66675</xdr:colOff>
                <xdr:row>0</xdr:row>
                <xdr:rowOff>257175</xdr:rowOff>
              </to>
            </anchor>
          </objectPr>
        </oleObject>
      </mc:Choice>
      <mc:Fallback>
        <oleObject progId="CorelDRAW.Graphic.13" shapeId="614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1B650-3E19-4141-BBC7-10C2D6D6071D}">
  <dimension ref="A1:S13"/>
  <sheetViews>
    <sheetView showGridLines="0" tabSelected="1" topLeftCell="D1" zoomScale="110" zoomScaleNormal="110" zoomScaleSheetLayoutView="75" workbookViewId="0">
      <pane ySplit="2" topLeftCell="A3" activePane="bottomLeft" state="frozen"/>
      <selection activeCell="AC19" sqref="AC19"/>
      <selection pane="bottomLeft" activeCell="S2" sqref="S2"/>
    </sheetView>
  </sheetViews>
  <sheetFormatPr defaultColWidth="8.85546875" defaultRowHeight="15" x14ac:dyDescent="0.25"/>
  <cols>
    <col min="1" max="1" width="6.85546875" customWidth="1"/>
    <col min="2" max="2" width="8.28515625" customWidth="1"/>
    <col min="3" max="3" width="27.140625" bestFit="1" customWidth="1"/>
    <col min="4" max="4" width="56.85546875" bestFit="1" customWidth="1"/>
    <col min="5" max="5" width="7.28515625" customWidth="1"/>
    <col min="6" max="9" width="6.7109375" customWidth="1"/>
    <col min="10" max="10" width="12.7109375" customWidth="1"/>
    <col min="11" max="11" width="10" customWidth="1"/>
    <col min="12" max="12" width="11.42578125" customWidth="1"/>
    <col min="13" max="13" width="12.7109375" customWidth="1"/>
    <col min="14" max="14" width="16.28515625" bestFit="1" customWidth="1"/>
    <col min="15" max="15" width="20.42578125" bestFit="1" customWidth="1"/>
    <col min="16" max="16" width="20" hidden="1" customWidth="1"/>
    <col min="17" max="17" width="8.42578125" customWidth="1"/>
    <col min="18" max="18" width="21" bestFit="1" customWidth="1"/>
    <col min="19" max="19" width="17.28515625" customWidth="1"/>
    <col min="20" max="20" width="21.140625" customWidth="1"/>
  </cols>
  <sheetData>
    <row r="1" spans="1:19" ht="54.75" customHeight="1" x14ac:dyDescent="0.25">
      <c r="S1" s="10">
        <v>1.33</v>
      </c>
    </row>
    <row r="2" spans="1:19" ht="34.5" customHeight="1" x14ac:dyDescent="0.25">
      <c r="A2" s="9" t="s">
        <v>70</v>
      </c>
      <c r="B2" s="9" t="s">
        <v>2</v>
      </c>
      <c r="C2" s="9" t="s">
        <v>6</v>
      </c>
      <c r="D2" s="91" t="s">
        <v>7</v>
      </c>
      <c r="E2" s="9" t="s">
        <v>8</v>
      </c>
      <c r="F2" s="9" t="s">
        <v>81</v>
      </c>
      <c r="G2" s="9" t="s">
        <v>5</v>
      </c>
      <c r="H2" s="9" t="s">
        <v>94</v>
      </c>
      <c r="I2" s="9" t="s">
        <v>4</v>
      </c>
      <c r="J2" s="9" t="s">
        <v>1</v>
      </c>
      <c r="K2" s="9" t="s">
        <v>72</v>
      </c>
      <c r="L2" s="9" t="s">
        <v>73</v>
      </c>
      <c r="M2" s="9" t="s">
        <v>71</v>
      </c>
      <c r="N2" s="9" t="s">
        <v>3</v>
      </c>
      <c r="O2" s="9" t="s">
        <v>9</v>
      </c>
      <c r="P2" s="9" t="s">
        <v>11</v>
      </c>
      <c r="Q2" s="9" t="s">
        <v>10</v>
      </c>
      <c r="R2" s="9" t="s">
        <v>0</v>
      </c>
    </row>
    <row r="3" spans="1:19" s="1" customFormat="1" ht="20.100000000000001" customHeight="1" x14ac:dyDescent="0.25">
      <c r="A3" s="64">
        <v>1</v>
      </c>
      <c r="B3" s="64"/>
      <c r="C3" s="65" t="s">
        <v>132</v>
      </c>
      <c r="D3" s="65" t="s">
        <v>78</v>
      </c>
      <c r="E3" s="64">
        <v>1</v>
      </c>
      <c r="F3" s="66"/>
      <c r="G3" s="66"/>
      <c r="H3" s="66"/>
      <c r="I3" s="66"/>
      <c r="J3" s="66">
        <v>3</v>
      </c>
      <c r="K3" s="67">
        <v>0.15</v>
      </c>
      <c r="L3" s="66">
        <f t="shared" ref="L3:L5" si="0">J3*K3</f>
        <v>0.44999999999999996</v>
      </c>
      <c r="M3" s="68"/>
      <c r="N3" s="69">
        <f>L3*M3</f>
        <v>0</v>
      </c>
      <c r="O3" s="70">
        <f>10800*S1</f>
        <v>14364</v>
      </c>
      <c r="P3" s="70">
        <f>O3*L3</f>
        <v>6463.7999999999993</v>
      </c>
      <c r="Q3" s="71">
        <v>1</v>
      </c>
      <c r="R3" s="72">
        <f t="shared" ref="R3:R5" si="1">P3*Q3</f>
        <v>6463.7999999999993</v>
      </c>
    </row>
    <row r="4" spans="1:19" s="1" customFormat="1" ht="20.100000000000001" customHeight="1" x14ac:dyDescent="0.25">
      <c r="A4" s="64">
        <v>1</v>
      </c>
      <c r="B4" s="64"/>
      <c r="C4" s="65" t="s">
        <v>133</v>
      </c>
      <c r="D4" s="65" t="s">
        <v>78</v>
      </c>
      <c r="E4" s="64">
        <v>1</v>
      </c>
      <c r="F4" s="66"/>
      <c r="G4" s="66"/>
      <c r="H4" s="66"/>
      <c r="I4" s="66"/>
      <c r="J4" s="66">
        <v>4</v>
      </c>
      <c r="K4" s="67">
        <v>0.15</v>
      </c>
      <c r="L4" s="66">
        <f t="shared" ref="L4" si="2">J4*K4</f>
        <v>0.6</v>
      </c>
      <c r="M4" s="68"/>
      <c r="N4" s="69">
        <f>L4*M4</f>
        <v>0</v>
      </c>
      <c r="O4" s="70">
        <f>10800*S1</f>
        <v>14364</v>
      </c>
      <c r="P4" s="70">
        <f>O4*L4</f>
        <v>8618.4</v>
      </c>
      <c r="Q4" s="71">
        <v>1</v>
      </c>
      <c r="R4" s="72">
        <f t="shared" ref="R4" si="3">P4*Q4</f>
        <v>8618.4</v>
      </c>
    </row>
    <row r="5" spans="1:19" s="1" customFormat="1" ht="20.100000000000001" customHeight="1" x14ac:dyDescent="0.25">
      <c r="A5" s="64">
        <v>2</v>
      </c>
      <c r="B5" s="64"/>
      <c r="C5" s="65" t="s">
        <v>134</v>
      </c>
      <c r="D5" s="65" t="s">
        <v>80</v>
      </c>
      <c r="E5" s="64">
        <v>1</v>
      </c>
      <c r="F5" s="66"/>
      <c r="G5" s="66"/>
      <c r="H5" s="66"/>
      <c r="I5" s="66"/>
      <c r="J5" s="66">
        <f>PI()*0.65^2</f>
        <v>1.3273228961416876</v>
      </c>
      <c r="K5" s="67">
        <v>5.0000000000000001E-3</v>
      </c>
      <c r="L5" s="66">
        <f t="shared" si="0"/>
        <v>6.6366144807084382E-3</v>
      </c>
      <c r="M5" s="68">
        <v>1500</v>
      </c>
      <c r="N5" s="69">
        <f>L5*M5</f>
        <v>9.9549217210626573</v>
      </c>
      <c r="O5" s="70">
        <f>114*S1</f>
        <v>151.62</v>
      </c>
      <c r="P5" s="70">
        <f>O5*N5</f>
        <v>1509.3652313475202</v>
      </c>
      <c r="Q5" s="71">
        <v>1</v>
      </c>
      <c r="R5" s="72">
        <f t="shared" si="1"/>
        <v>1509.3652313475202</v>
      </c>
    </row>
    <row r="6" spans="1:19" s="1" customFormat="1" ht="7.5" customHeight="1" x14ac:dyDescent="0.25">
      <c r="A6" s="50"/>
      <c r="B6" s="2"/>
      <c r="C6" s="3"/>
      <c r="D6" s="3"/>
      <c r="E6" s="2"/>
      <c r="F6" s="4"/>
      <c r="G6" s="4"/>
      <c r="H6" s="4"/>
      <c r="I6" s="4"/>
      <c r="J6" s="4"/>
      <c r="K6" s="5"/>
      <c r="L6" s="4"/>
      <c r="M6" s="6"/>
      <c r="N6" s="7"/>
      <c r="O6" s="8"/>
    </row>
    <row r="7" spans="1:19" ht="23.25" customHeight="1" x14ac:dyDescent="0.25">
      <c r="O7" s="98" t="s">
        <v>11</v>
      </c>
      <c r="P7" s="92" t="e">
        <f>#REF!+#REF!+#REF!+#REF!+#REF!</f>
        <v>#REF!</v>
      </c>
      <c r="Q7" s="93"/>
      <c r="R7" s="92">
        <f>SUM(R3:R5)</f>
        <v>16591.565231347518</v>
      </c>
    </row>
    <row r="8" spans="1:19" x14ac:dyDescent="0.25">
      <c r="O8" s="90"/>
    </row>
    <row r="9" spans="1:19" x14ac:dyDescent="0.25">
      <c r="O9" s="94" t="s">
        <v>135</v>
      </c>
      <c r="R9" s="92">
        <f>HH!M6</f>
        <v>5500.88</v>
      </c>
    </row>
    <row r="10" spans="1:19" x14ac:dyDescent="0.25">
      <c r="O10" s="90"/>
      <c r="R10" s="82"/>
    </row>
    <row r="11" spans="1:19" x14ac:dyDescent="0.25">
      <c r="O11" s="95" t="s">
        <v>0</v>
      </c>
      <c r="P11" s="96"/>
      <c r="Q11" s="96"/>
      <c r="R11" s="97">
        <f>R7+R9</f>
        <v>22092.445231347519</v>
      </c>
    </row>
    <row r="12" spans="1:19" x14ac:dyDescent="0.25">
      <c r="R12" s="82"/>
    </row>
    <row r="13" spans="1:19" x14ac:dyDescent="0.25">
      <c r="R13" s="82"/>
    </row>
  </sheetData>
  <autoFilter ref="B2:R6" xr:uid="{FC5D5A8E-37E9-4EE2-8F80-AF621993691B}"/>
  <phoneticPr fontId="6" type="noConversion"/>
  <printOptions horizontalCentered="1"/>
  <pageMargins left="0.7" right="0.7" top="0.75" bottom="0.75" header="0.3" footer="0.3"/>
  <pageSetup paperSize="9" scale="50" orientation="landscape" r:id="rId1"/>
  <drawing r:id="rId2"/>
  <legacyDrawing r:id="rId3"/>
  <oleObjects>
    <mc:AlternateContent xmlns:mc="http://schemas.openxmlformats.org/markup-compatibility/2006">
      <mc:Choice Requires="x14">
        <oleObject progId="CorelDRAW.Graphic.13" shapeId="2178" r:id="rId4">
          <objectPr defaultSize="0" autoPict="0" r:id="rId5">
            <anchor moveWithCells="1" sizeWithCells="1">
              <from>
                <xdr:col>0</xdr:col>
                <xdr:colOff>85725</xdr:colOff>
                <xdr:row>0</xdr:row>
                <xdr:rowOff>123825</xdr:rowOff>
              </from>
              <to>
                <xdr:col>2</xdr:col>
                <xdr:colOff>123825</xdr:colOff>
                <xdr:row>0</xdr:row>
                <xdr:rowOff>447675</xdr:rowOff>
              </to>
            </anchor>
          </objectPr>
        </oleObject>
      </mc:Choice>
      <mc:Fallback>
        <oleObject progId="CorelDRAW.Graphic.13" shapeId="2178"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1BD5D-1F47-4C52-B341-48649647E7D2}">
  <dimension ref="A1:O15"/>
  <sheetViews>
    <sheetView showGridLines="0" zoomScale="108" zoomScaleNormal="108" zoomScaleSheetLayoutView="75" workbookViewId="0">
      <selection activeCell="M5" sqref="M5"/>
    </sheetView>
  </sheetViews>
  <sheetFormatPr defaultColWidth="8.85546875" defaultRowHeight="15" x14ac:dyDescent="0.25"/>
  <cols>
    <col min="2" max="2" width="40.42578125" customWidth="1"/>
    <col min="3" max="3" width="48" bestFit="1" customWidth="1"/>
    <col min="6" max="6" width="15.7109375" bestFit="1" customWidth="1"/>
    <col min="7" max="10" width="9.28515625" customWidth="1"/>
    <col min="11" max="11" width="17.42578125" customWidth="1"/>
    <col min="12" max="12" width="22.85546875" customWidth="1"/>
    <col min="13" max="13" width="23.28515625" customWidth="1"/>
    <col min="15" max="15" width="25.85546875" customWidth="1"/>
    <col min="16" max="16" width="16.28515625" customWidth="1"/>
  </cols>
  <sheetData>
    <row r="1" spans="1:15" ht="26.1" customHeight="1" x14ac:dyDescent="0.25">
      <c r="A1" s="178" t="s">
        <v>93</v>
      </c>
      <c r="B1" s="179"/>
      <c r="C1" s="179"/>
      <c r="D1" s="179"/>
      <c r="E1" s="179"/>
      <c r="F1" s="179"/>
      <c r="G1" s="179"/>
      <c r="H1" s="179"/>
      <c r="I1" s="179"/>
      <c r="J1" s="179"/>
      <c r="K1" s="179"/>
      <c r="L1" s="179"/>
      <c r="M1" s="180"/>
    </row>
    <row r="3" spans="1:15" ht="25.35" customHeight="1" x14ac:dyDescent="0.25">
      <c r="A3" s="84" t="s">
        <v>2</v>
      </c>
      <c r="B3" s="85" t="s">
        <v>6</v>
      </c>
      <c r="C3" s="86" t="s">
        <v>12</v>
      </c>
      <c r="D3" s="60" t="s">
        <v>8</v>
      </c>
      <c r="E3" s="60" t="s">
        <v>13</v>
      </c>
      <c r="F3" s="60" t="s">
        <v>64</v>
      </c>
      <c r="G3" s="60" t="s">
        <v>65</v>
      </c>
      <c r="H3" s="60" t="s">
        <v>66</v>
      </c>
      <c r="I3" s="60" t="s">
        <v>67</v>
      </c>
      <c r="J3" s="60" t="s">
        <v>68</v>
      </c>
      <c r="K3" s="60" t="s">
        <v>63</v>
      </c>
      <c r="L3" s="60" t="s">
        <v>14</v>
      </c>
      <c r="M3" s="61" t="s">
        <v>0</v>
      </c>
    </row>
    <row r="4" spans="1:15" s="1" customFormat="1" ht="20.100000000000001" customHeight="1" x14ac:dyDescent="0.25">
      <c r="A4" s="87">
        <v>1</v>
      </c>
      <c r="B4" s="88" t="s">
        <v>97</v>
      </c>
      <c r="C4" s="89" t="s">
        <v>97</v>
      </c>
      <c r="D4" s="83">
        <v>1</v>
      </c>
      <c r="E4" s="57">
        <v>2</v>
      </c>
      <c r="F4" s="56">
        <v>8.8000000000000007</v>
      </c>
      <c r="G4" s="58"/>
      <c r="H4" s="58"/>
      <c r="I4" s="58"/>
      <c r="J4" s="58"/>
      <c r="K4" s="59">
        <v>235</v>
      </c>
      <c r="L4" s="76">
        <v>1</v>
      </c>
      <c r="M4" s="62">
        <f>(D4*E4*K4*F4)*L4*'_memória PU'!S1</f>
        <v>5500.88</v>
      </c>
    </row>
    <row r="5" spans="1:15" s="1" customFormat="1" ht="8.4499999999999993" customHeight="1" x14ac:dyDescent="0.25">
      <c r="A5" s="2"/>
      <c r="B5" s="2"/>
      <c r="C5" s="50"/>
      <c r="D5" s="2"/>
      <c r="E5" s="2"/>
      <c r="F5" s="2"/>
      <c r="G5" s="2"/>
      <c r="H5" s="51"/>
      <c r="I5" s="51"/>
      <c r="J5" s="51"/>
      <c r="K5" s="52"/>
      <c r="L5" s="53"/>
      <c r="M5" s="54"/>
    </row>
    <row r="6" spans="1:15" ht="17.45" customHeight="1" x14ac:dyDescent="0.25">
      <c r="L6" s="55" t="s">
        <v>69</v>
      </c>
      <c r="M6" s="63">
        <f>SUM(M4:M4)</f>
        <v>5500.88</v>
      </c>
      <c r="O6" s="1"/>
    </row>
    <row r="7" spans="1:15" s="1" customFormat="1" ht="8.4499999999999993" customHeight="1" x14ac:dyDescent="0.25">
      <c r="A7" s="2"/>
      <c r="B7" s="2"/>
      <c r="C7" s="50"/>
      <c r="D7" s="2"/>
      <c r="E7" s="2"/>
      <c r="F7" s="2"/>
      <c r="G7" s="2"/>
      <c r="H7" s="51"/>
      <c r="I7" s="51"/>
      <c r="J7" s="51"/>
      <c r="K7" s="52"/>
      <c r="L7" s="53"/>
      <c r="M7" s="54"/>
    </row>
    <row r="9" spans="1:15" x14ac:dyDescent="0.25">
      <c r="B9" s="77"/>
      <c r="M9" s="75"/>
    </row>
    <row r="15" spans="1:15" x14ac:dyDescent="0.25">
      <c r="B15" s="77"/>
    </row>
  </sheetData>
  <mergeCells count="1">
    <mergeCell ref="A1:M1"/>
  </mergeCells>
  <printOptions horizontalCentered="1"/>
  <pageMargins left="0.7" right="0.7" top="0.75" bottom="0.75" header="0.3" footer="0.3"/>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4221-F84B-4551-A567-286C55CC1F3A}">
  <dimension ref="A1"/>
  <sheetViews>
    <sheetView zoomScaleNormal="100" workbookViewId="0">
      <selection activeCell="Q12" sqref="Q12"/>
    </sheetView>
  </sheetViews>
  <sheetFormatPr defaultColWidth="8.85546875" defaultRowHeight="15" x14ac:dyDescent="0.25"/>
  <sheetData/>
  <pageMargins left="0.51181102362204722" right="0.51181102362204722" top="0.78740157480314965" bottom="0.78740157480314965" header="0.31496062992125984" footer="0.31496062992125984"/>
  <pageSetup paperSize="9" orientation="landscape" verticalDpi="0" r:id="rId1"/>
  <drawing r:id="rId2"/>
  <legacyDrawing r:id="rId3"/>
  <oleObjects>
    <mc:AlternateContent xmlns:mc="http://schemas.openxmlformats.org/markup-compatibility/2006">
      <mc:Choice Requires="x14">
        <oleObject progId="CorelDRAW.Graphic.13" shapeId="8193" r:id="rId4">
          <objectPr defaultSize="0" autoPict="0" r:id="rId5">
            <anchor moveWithCells="1" sizeWithCells="1">
              <from>
                <xdr:col>0</xdr:col>
                <xdr:colOff>104775</xdr:colOff>
                <xdr:row>0</xdr:row>
                <xdr:rowOff>142875</xdr:rowOff>
              </from>
              <to>
                <xdr:col>2</xdr:col>
                <xdr:colOff>295275</xdr:colOff>
                <xdr:row>3</xdr:row>
                <xdr:rowOff>9525</xdr:rowOff>
              </to>
            </anchor>
          </objectPr>
        </oleObject>
      </mc:Choice>
      <mc:Fallback>
        <oleObject progId="CorelDRAW.Graphic.13"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AS</vt:lpstr>
      <vt:lpstr>_memória PU</vt:lpstr>
      <vt:lpstr>HH</vt:lpstr>
      <vt:lpstr>Planilha2</vt:lpstr>
      <vt:lpstr>'_memória PU'!Area_de_impressao</vt:lpstr>
      <vt:lpstr>AS!Area_de_impressao</vt:lpstr>
      <vt:lpstr>'_memória PU'!Titulos_de_impressao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lvnf@msn.com</dc:creator>
  <cp:lastModifiedBy>Risoterm - Gabriel</cp:lastModifiedBy>
  <cp:lastPrinted>2024-03-20T15:07:23Z</cp:lastPrinted>
  <dcterms:created xsi:type="dcterms:W3CDTF">2023-03-06T17:57:11Z</dcterms:created>
  <dcterms:modified xsi:type="dcterms:W3CDTF">2024-04-08T17:16:09Z</dcterms:modified>
</cp:coreProperties>
</file>