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_me\OneDrive\Área de Trabalho\PMA ISOLAMENTO 2020\POLLO\"/>
    </mc:Choice>
  </mc:AlternateContent>
  <bookViews>
    <workbookView xWindow="240" yWindow="60" windowWidth="20055" windowHeight="7950"/>
  </bookViews>
  <sheets>
    <sheet name="ESCOPO " sheetId="4" r:id="rId1"/>
    <sheet name="HH" sheetId="6" r:id="rId2"/>
  </sheets>
  <calcPr calcId="152511"/>
</workbook>
</file>

<file path=xl/calcChain.xml><?xml version="1.0" encoding="utf-8"?>
<calcChain xmlns="http://schemas.openxmlformats.org/spreadsheetml/2006/main">
  <c r="G15" i="6" l="1"/>
  <c r="L13" i="4"/>
  <c r="F7" i="4"/>
  <c r="F6" i="4"/>
  <c r="G5" i="4"/>
  <c r="F5" i="4"/>
  <c r="G5" i="6" l="1"/>
  <c r="G6" i="6"/>
  <c r="G7" i="6"/>
  <c r="G8" i="6"/>
  <c r="G9" i="6"/>
  <c r="G10" i="6"/>
  <c r="G11" i="6"/>
  <c r="G12" i="6"/>
  <c r="F12" i="6"/>
  <c r="F11" i="6"/>
  <c r="F10" i="6"/>
  <c r="F9" i="6"/>
  <c r="F8" i="6"/>
  <c r="F7" i="6"/>
  <c r="F5" i="6"/>
  <c r="F4" i="6"/>
  <c r="G4" i="6" s="1"/>
  <c r="F6" i="6"/>
  <c r="I6" i="4"/>
  <c r="I7" i="4"/>
  <c r="I8" i="4"/>
  <c r="I9" i="4"/>
  <c r="I5" i="4"/>
  <c r="F9" i="4"/>
  <c r="H9" i="4" s="1"/>
  <c r="H8" i="4"/>
  <c r="H7" i="4"/>
  <c r="H6" i="4"/>
  <c r="H5" i="4"/>
  <c r="H11" i="4"/>
  <c r="J11" i="4" s="1"/>
  <c r="H10" i="4"/>
  <c r="J10" i="4" s="1"/>
  <c r="J6" i="4" l="1"/>
  <c r="J8" i="4"/>
  <c r="J7" i="4"/>
  <c r="J9" i="4"/>
  <c r="J5" i="4"/>
  <c r="J13" i="4" l="1"/>
</calcChain>
</file>

<file path=xl/sharedStrings.xml><?xml version="1.0" encoding="utf-8"?>
<sst xmlns="http://schemas.openxmlformats.org/spreadsheetml/2006/main" count="53" uniqueCount="30">
  <si>
    <t xml:space="preserve">ITEM  </t>
  </si>
  <si>
    <t xml:space="preserve"> DESCRIÇÃO  </t>
  </si>
  <si>
    <t>UND</t>
  </si>
  <si>
    <t xml:space="preserve"> m²  </t>
  </si>
  <si>
    <t xml:space="preserve"> SERVIÇO DE APLICAÇÃO DE CHAPA DE AÇO INOX, ESP: 0,6mm </t>
  </si>
  <si>
    <t xml:space="preserve"> SERVIÇO DE REMOÇÃO DE ISOLAMENTO- LÃ DE ROCHA/FIBRA CERâMICA</t>
  </si>
  <si>
    <t>PREÇO UNITÁRIO</t>
  </si>
  <si>
    <t>MATERIAL</t>
  </si>
  <si>
    <t>Encarregado de Isolamento - SAB, DOM e FER</t>
  </si>
  <si>
    <t>Encarregado de Isolamento - ADICIONAL NOTURNO</t>
  </si>
  <si>
    <t>Isolador - HE SEG A SEX</t>
  </si>
  <si>
    <t>Isolador - HE SAB, DOM e FER</t>
  </si>
  <si>
    <t>Isolador - ADICIONAL NOTURNO</t>
  </si>
  <si>
    <t>Funileiro - HE SEG A SEX</t>
  </si>
  <si>
    <t>QUANTIDADE</t>
  </si>
  <si>
    <t xml:space="preserve">PREÇO TOTAL </t>
  </si>
  <si>
    <t>TOTAL GERAL</t>
  </si>
  <si>
    <t xml:space="preserve"> SERVIÇO DE APLICAÇÃO DE LÃ DE ROCHA, ESP:100mm, Aluminio 0,8 mm</t>
  </si>
  <si>
    <t xml:space="preserve"> SERVIÇO DE APLICAÇÃO DE FIBRA CERÂMICA, ESP:50mm  </t>
  </si>
  <si>
    <t xml:space="preserve"> SERVIÇO DE APLICAÇÃO DE FIBRA CERÂMICA, ESP:100mm  </t>
  </si>
  <si>
    <t xml:space="preserve"> SERVIÇO DE APLICAÇÃO DE CHAPA DE ALUMINIO LISO, ESP: 1,0 mm  </t>
  </si>
  <si>
    <t>-</t>
  </si>
  <si>
    <t xml:space="preserve"> SERVIÇO DE REMOÇÃO DE ISOLAMENTO- SILICATO DE CÁLCIO</t>
  </si>
  <si>
    <t>HORAS EXTRA EMERGENCIAL</t>
  </si>
  <si>
    <t xml:space="preserve"> Encarregado de Isolamento - HE SEG A SEX</t>
  </si>
  <si>
    <t>H/H</t>
  </si>
  <si>
    <t>Funileiro - ADICIONAL NOTURNO</t>
  </si>
  <si>
    <t>Funileiro - SAB, DOM e FER</t>
  </si>
  <si>
    <t>QUANT.</t>
  </si>
  <si>
    <t>M.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</si>
</sst>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8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workbookViewId="0">
      <selection activeCell="B3" sqref="B3:J11"/>
    </sheetView>
  </sheetViews>
  <sheetFormatPr defaultRowHeight="15" x14ac:dyDescent="0.25"/>
  <cols>
    <col min="2" max="2" width="5.5703125" bestFit="1" customWidth="1"/>
    <col min="3" max="3" width="33.42578125" customWidth="1"/>
    <col min="4" max="4" width="7.140625" bestFit="1" customWidth="1"/>
    <col min="5" max="5" width="4.5703125" bestFit="1" customWidth="1"/>
    <col min="6" max="6" width="8" bestFit="1" customWidth="1"/>
    <col min="7" max="7" width="8.85546875" bestFit="1" customWidth="1"/>
    <col min="8" max="8" width="12.28515625" bestFit="1" customWidth="1"/>
    <col min="9" max="9" width="12.28515625" customWidth="1"/>
    <col min="10" max="10" width="13.140625" bestFit="1" customWidth="1"/>
    <col min="12" max="12" width="12.28515625" bestFit="1" customWidth="1"/>
  </cols>
  <sheetData>
    <row r="1" spans="2:12" ht="29.25" customHeight="1" x14ac:dyDescent="0.25">
      <c r="B1" s="45"/>
      <c r="C1" s="45"/>
      <c r="D1" s="45"/>
      <c r="E1" s="45"/>
      <c r="F1" s="45"/>
      <c r="G1" s="45"/>
      <c r="H1" s="45"/>
      <c r="I1" s="45"/>
      <c r="J1" s="45"/>
    </row>
    <row r="2" spans="2:12" ht="29.25" customHeight="1" x14ac:dyDescent="0.25">
      <c r="B2" s="38"/>
      <c r="C2" s="38"/>
      <c r="D2" s="38"/>
      <c r="E2" s="38"/>
      <c r="F2" s="38"/>
      <c r="G2" s="38"/>
      <c r="H2" s="38"/>
      <c r="I2" s="38"/>
      <c r="J2" s="38"/>
    </row>
    <row r="3" spans="2:12" ht="23.25" customHeight="1" x14ac:dyDescent="0.25">
      <c r="B3" s="39" t="s">
        <v>0</v>
      </c>
      <c r="C3" s="39" t="s">
        <v>1</v>
      </c>
      <c r="D3" s="39" t="s">
        <v>28</v>
      </c>
      <c r="E3" s="39" t="s">
        <v>2</v>
      </c>
      <c r="F3" s="43" t="s">
        <v>6</v>
      </c>
      <c r="G3" s="44"/>
      <c r="H3" s="43" t="s">
        <v>15</v>
      </c>
      <c r="I3" s="44"/>
      <c r="J3" s="41" t="s">
        <v>16</v>
      </c>
    </row>
    <row r="4" spans="2:12" ht="18.75" customHeight="1" x14ac:dyDescent="0.25">
      <c r="B4" s="40"/>
      <c r="C4" s="40"/>
      <c r="D4" s="40"/>
      <c r="E4" s="40"/>
      <c r="F4" s="4" t="s">
        <v>29</v>
      </c>
      <c r="G4" s="5" t="s">
        <v>7</v>
      </c>
      <c r="H4" s="4" t="s">
        <v>29</v>
      </c>
      <c r="I4" s="7" t="s">
        <v>7</v>
      </c>
      <c r="J4" s="42"/>
    </row>
    <row r="5" spans="2:12" ht="24" customHeight="1" x14ac:dyDescent="0.25">
      <c r="B5" s="1">
        <v>1</v>
      </c>
      <c r="C5" s="2" t="s">
        <v>17</v>
      </c>
      <c r="D5" s="8">
        <v>6074.3</v>
      </c>
      <c r="E5" s="1" t="s">
        <v>3</v>
      </c>
      <c r="F5" s="3">
        <f>160*1.2</f>
        <v>192</v>
      </c>
      <c r="G5" s="3">
        <f>170+130</f>
        <v>300</v>
      </c>
      <c r="H5" s="3">
        <f>F5*D5</f>
        <v>1166265.6000000001</v>
      </c>
      <c r="I5" s="3">
        <f>G5*D5</f>
        <v>1822290</v>
      </c>
      <c r="J5" s="3">
        <f>H5+I5</f>
        <v>2988555.6</v>
      </c>
    </row>
    <row r="6" spans="2:12" ht="24" customHeight="1" x14ac:dyDescent="0.25">
      <c r="B6" s="1">
        <v>2</v>
      </c>
      <c r="C6" s="2" t="s">
        <v>18</v>
      </c>
      <c r="D6" s="8">
        <v>1490</v>
      </c>
      <c r="E6" s="1" t="s">
        <v>3</v>
      </c>
      <c r="F6" s="3">
        <f>98</f>
        <v>98</v>
      </c>
      <c r="G6" s="3">
        <v>150</v>
      </c>
      <c r="H6" s="3">
        <f t="shared" ref="H6:H9" si="0">F6*D6</f>
        <v>146020</v>
      </c>
      <c r="I6" s="3">
        <f t="shared" ref="I6:I9" si="1">G6*D6</f>
        <v>223500</v>
      </c>
      <c r="J6" s="3">
        <f t="shared" ref="J6:J9" si="2">H6+I6</f>
        <v>369520</v>
      </c>
    </row>
    <row r="7" spans="2:12" ht="24" customHeight="1" x14ac:dyDescent="0.25">
      <c r="B7" s="1">
        <v>3</v>
      </c>
      <c r="C7" s="2" t="s">
        <v>19</v>
      </c>
      <c r="D7" s="8">
        <v>3797</v>
      </c>
      <c r="E7" s="1" t="s">
        <v>3</v>
      </c>
      <c r="F7" s="3">
        <f>133</f>
        <v>133</v>
      </c>
      <c r="G7" s="3">
        <v>300</v>
      </c>
      <c r="H7" s="3">
        <f t="shared" si="0"/>
        <v>505001</v>
      </c>
      <c r="I7" s="3">
        <f t="shared" si="1"/>
        <v>1139100</v>
      </c>
      <c r="J7" s="3">
        <f t="shared" si="2"/>
        <v>1644101</v>
      </c>
    </row>
    <row r="8" spans="2:12" ht="24" customHeight="1" x14ac:dyDescent="0.25">
      <c r="B8" s="1">
        <v>4</v>
      </c>
      <c r="C8" s="2" t="s">
        <v>20</v>
      </c>
      <c r="D8" s="8">
        <v>816.5</v>
      </c>
      <c r="E8" s="1" t="s">
        <v>3</v>
      </c>
      <c r="F8" s="3">
        <v>120</v>
      </c>
      <c r="G8" s="3">
        <v>130</v>
      </c>
      <c r="H8" s="3">
        <f t="shared" si="0"/>
        <v>97980</v>
      </c>
      <c r="I8" s="3">
        <f t="shared" si="1"/>
        <v>106145</v>
      </c>
      <c r="J8" s="3">
        <f t="shared" si="2"/>
        <v>204125</v>
      </c>
    </row>
    <row r="9" spans="2:12" ht="24" customHeight="1" x14ac:dyDescent="0.25">
      <c r="B9" s="1">
        <v>5</v>
      </c>
      <c r="C9" s="2" t="s">
        <v>4</v>
      </c>
      <c r="D9" s="8">
        <v>313</v>
      </c>
      <c r="E9" s="1" t="s">
        <v>3</v>
      </c>
      <c r="F9" s="6">
        <f>128*1.1</f>
        <v>140.80000000000001</v>
      </c>
      <c r="G9" s="6">
        <v>190</v>
      </c>
      <c r="H9" s="3">
        <f t="shared" si="0"/>
        <v>44070.400000000001</v>
      </c>
      <c r="I9" s="3">
        <f t="shared" si="1"/>
        <v>59470</v>
      </c>
      <c r="J9" s="3">
        <f t="shared" si="2"/>
        <v>103540.4</v>
      </c>
    </row>
    <row r="10" spans="2:12" ht="24" customHeight="1" x14ac:dyDescent="0.25">
      <c r="B10" s="1">
        <v>6</v>
      </c>
      <c r="C10" s="2" t="s">
        <v>5</v>
      </c>
      <c r="D10" s="8">
        <v>6729</v>
      </c>
      <c r="E10" s="1" t="s">
        <v>3</v>
      </c>
      <c r="F10" s="3">
        <v>60.5</v>
      </c>
      <c r="G10" s="3" t="s">
        <v>21</v>
      </c>
      <c r="H10" s="3">
        <f t="shared" ref="H10:H11" si="3">F10*D10</f>
        <v>407104.5</v>
      </c>
      <c r="I10" s="3" t="s">
        <v>21</v>
      </c>
      <c r="J10" s="3">
        <f>H10</f>
        <v>407104.5</v>
      </c>
    </row>
    <row r="11" spans="2:12" ht="24" customHeight="1" x14ac:dyDescent="0.25">
      <c r="B11" s="1">
        <v>7</v>
      </c>
      <c r="C11" s="2" t="s">
        <v>22</v>
      </c>
      <c r="D11" s="8">
        <v>562</v>
      </c>
      <c r="E11" s="1" t="s">
        <v>3</v>
      </c>
      <c r="F11" s="3">
        <v>72</v>
      </c>
      <c r="G11" s="3" t="s">
        <v>21</v>
      </c>
      <c r="H11" s="3">
        <f t="shared" si="3"/>
        <v>40464</v>
      </c>
      <c r="I11" s="3" t="s">
        <v>21</v>
      </c>
      <c r="J11" s="3">
        <f>H11</f>
        <v>40464</v>
      </c>
    </row>
    <row r="13" spans="2:12" x14ac:dyDescent="0.25">
      <c r="J13" s="54">
        <f>SUM(J5:J11,)</f>
        <v>5757410.5</v>
      </c>
      <c r="L13" s="3">
        <f>J13/36</f>
        <v>159928.06944444444</v>
      </c>
    </row>
  </sheetData>
  <mergeCells count="8">
    <mergeCell ref="B1:J1"/>
    <mergeCell ref="C3:C4"/>
    <mergeCell ref="B3:B4"/>
    <mergeCell ref="J3:J4"/>
    <mergeCell ref="H3:I3"/>
    <mergeCell ref="F3:G3"/>
    <mergeCell ref="E3:E4"/>
    <mergeCell ref="D3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5" sqref="G15"/>
    </sheetView>
  </sheetViews>
  <sheetFormatPr defaultRowHeight="15" x14ac:dyDescent="0.25"/>
  <cols>
    <col min="2" max="2" width="6.42578125" customWidth="1"/>
    <col min="3" max="3" width="47.42578125" bestFit="1" customWidth="1"/>
    <col min="4" max="4" width="11.42578125" bestFit="1" customWidth="1"/>
    <col min="5" max="5" width="6.85546875" customWidth="1"/>
    <col min="6" max="6" width="14.28515625" bestFit="1" customWidth="1"/>
    <col min="7" max="7" width="12.7109375" bestFit="1" customWidth="1"/>
    <col min="9" max="9" width="12.28515625" bestFit="1" customWidth="1"/>
  </cols>
  <sheetData>
    <row r="1" spans="1:9" ht="29.25" customHeight="1" x14ac:dyDescent="0.25">
      <c r="A1" s="37"/>
      <c r="B1" s="49"/>
      <c r="C1" s="50"/>
      <c r="D1" s="50"/>
      <c r="E1" s="50"/>
      <c r="F1" s="50"/>
      <c r="G1" s="51"/>
    </row>
    <row r="2" spans="1:9" ht="23.25" customHeight="1" x14ac:dyDescent="0.25">
      <c r="B2" s="52" t="s">
        <v>0</v>
      </c>
      <c r="C2" s="52" t="s">
        <v>23</v>
      </c>
      <c r="D2" s="52" t="s">
        <v>14</v>
      </c>
      <c r="E2" s="52" t="s">
        <v>2</v>
      </c>
      <c r="F2" s="52" t="s">
        <v>6</v>
      </c>
      <c r="G2" s="52" t="s">
        <v>15</v>
      </c>
    </row>
    <row r="3" spans="1:9" ht="18.75" customHeight="1" x14ac:dyDescent="0.25">
      <c r="B3" s="40"/>
      <c r="C3" s="40"/>
      <c r="D3" s="40"/>
      <c r="E3" s="40"/>
      <c r="F3" s="40"/>
      <c r="G3" s="40"/>
    </row>
    <row r="4" spans="1:9" ht="24" customHeight="1" x14ac:dyDescent="0.25">
      <c r="B4" s="46">
        <v>1</v>
      </c>
      <c r="C4" s="17" t="s">
        <v>24</v>
      </c>
      <c r="D4" s="16">
        <v>67</v>
      </c>
      <c r="E4" s="14" t="s">
        <v>25</v>
      </c>
      <c r="F4" s="11">
        <f>68.42*1.9</f>
        <v>129.99799999999999</v>
      </c>
      <c r="G4" s="12">
        <f>F4*D4</f>
        <v>8709.866</v>
      </c>
    </row>
    <row r="5" spans="1:9" ht="24" customHeight="1" x14ac:dyDescent="0.25">
      <c r="B5" s="47"/>
      <c r="C5" s="19" t="s">
        <v>8</v>
      </c>
      <c r="D5" s="21">
        <v>125</v>
      </c>
      <c r="E5" s="22" t="s">
        <v>25</v>
      </c>
      <c r="F5" s="23">
        <f>68.42*2.2</f>
        <v>150.52400000000003</v>
      </c>
      <c r="G5" s="24">
        <f t="shared" ref="G5:G12" si="0">F5*D5</f>
        <v>18815.500000000004</v>
      </c>
    </row>
    <row r="6" spans="1:9" ht="24" customHeight="1" x14ac:dyDescent="0.25">
      <c r="B6" s="48"/>
      <c r="C6" s="18" t="s">
        <v>9</v>
      </c>
      <c r="D6" s="20">
        <v>40</v>
      </c>
      <c r="E6" s="36" t="s">
        <v>25</v>
      </c>
      <c r="F6" s="13">
        <f>68.42*1.4</f>
        <v>95.787999999999997</v>
      </c>
      <c r="G6" s="10">
        <f t="shared" si="0"/>
        <v>3831.52</v>
      </c>
    </row>
    <row r="7" spans="1:9" ht="24" customHeight="1" x14ac:dyDescent="0.25">
      <c r="B7" s="46">
        <v>2</v>
      </c>
      <c r="C7" s="25" t="s">
        <v>10</v>
      </c>
      <c r="D7" s="27">
        <v>400</v>
      </c>
      <c r="E7" s="28" t="s">
        <v>25</v>
      </c>
      <c r="F7" s="12">
        <f>44*1.9</f>
        <v>83.6</v>
      </c>
      <c r="G7" s="12">
        <f t="shared" si="0"/>
        <v>33440</v>
      </c>
    </row>
    <row r="8" spans="1:9" ht="24" customHeight="1" x14ac:dyDescent="0.25">
      <c r="B8" s="47"/>
      <c r="C8" s="32" t="s">
        <v>11</v>
      </c>
      <c r="D8" s="31">
        <v>791</v>
      </c>
      <c r="E8" s="22" t="s">
        <v>25</v>
      </c>
      <c r="F8" s="30">
        <f>44*2.2</f>
        <v>96.800000000000011</v>
      </c>
      <c r="G8" s="29">
        <f t="shared" si="0"/>
        <v>76568.800000000003</v>
      </c>
    </row>
    <row r="9" spans="1:9" ht="24" customHeight="1" x14ac:dyDescent="0.25">
      <c r="B9" s="48"/>
      <c r="C9" s="26" t="s">
        <v>12</v>
      </c>
      <c r="D9" s="20">
        <v>279</v>
      </c>
      <c r="E9" s="15" t="s">
        <v>25</v>
      </c>
      <c r="F9" s="13">
        <f>44*1.4</f>
        <v>61.599999999999994</v>
      </c>
      <c r="G9" s="13">
        <f t="shared" si="0"/>
        <v>17186.399999999998</v>
      </c>
    </row>
    <row r="10" spans="1:9" ht="24" customHeight="1" x14ac:dyDescent="0.25">
      <c r="B10" s="46">
        <v>3</v>
      </c>
      <c r="C10" s="25" t="s">
        <v>13</v>
      </c>
      <c r="D10" s="27">
        <v>340</v>
      </c>
      <c r="E10" s="33" t="s">
        <v>25</v>
      </c>
      <c r="F10" s="11">
        <f>48*1.9</f>
        <v>91.199999999999989</v>
      </c>
      <c r="G10" s="12">
        <f t="shared" si="0"/>
        <v>31007.999999999996</v>
      </c>
    </row>
    <row r="11" spans="1:9" ht="24" customHeight="1" x14ac:dyDescent="0.25">
      <c r="B11" s="47"/>
      <c r="C11" s="32" t="s">
        <v>27</v>
      </c>
      <c r="D11" s="31">
        <v>624</v>
      </c>
      <c r="E11" s="34" t="s">
        <v>25</v>
      </c>
      <c r="F11" s="35">
        <f>48*2.2</f>
        <v>105.60000000000001</v>
      </c>
      <c r="G11" s="29">
        <f t="shared" si="0"/>
        <v>65894.400000000009</v>
      </c>
    </row>
    <row r="12" spans="1:9" ht="24" customHeight="1" x14ac:dyDescent="0.25">
      <c r="B12" s="48"/>
      <c r="C12" s="26" t="s">
        <v>26</v>
      </c>
      <c r="D12" s="20">
        <v>195</v>
      </c>
      <c r="E12" s="15" t="s">
        <v>25</v>
      </c>
      <c r="F12" s="13">
        <f>48*1.4</f>
        <v>67.199999999999989</v>
      </c>
      <c r="G12" s="13">
        <f t="shared" si="0"/>
        <v>13103.999999999998</v>
      </c>
    </row>
    <row r="14" spans="1:9" x14ac:dyDescent="0.25">
      <c r="I14" s="9"/>
    </row>
    <row r="15" spans="1:9" x14ac:dyDescent="0.25">
      <c r="G15" s="53">
        <f>SUM(G4:G12,)</f>
        <v>268558.48599999998</v>
      </c>
    </row>
  </sheetData>
  <mergeCells count="10">
    <mergeCell ref="B4:B6"/>
    <mergeCell ref="B7:B9"/>
    <mergeCell ref="B10:B12"/>
    <mergeCell ref="B1:G1"/>
    <mergeCell ref="B2:B3"/>
    <mergeCell ref="C2:C3"/>
    <mergeCell ref="D2:D3"/>
    <mergeCell ref="E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ESCOPO </vt:lpstr>
      <vt:lpstr>HH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Risoterm - Obra Dow</dc:creator>
  <cp:lastModifiedBy>Lari mesquita</cp:lastModifiedBy>
  <dcterms:created xsi:type="dcterms:W3CDTF">2015-08-28T15:57:12Z</dcterms:created>
  <dcterms:modified xsi:type="dcterms:W3CDTF">2020-06-18T21:12:13Z</dcterms:modified>
</cp:coreProperties>
</file>