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Planejamento\5 - OUTROS\23 - BASF\03-FIREPROOFING\"/>
    </mc:Choice>
  </mc:AlternateContent>
  <xr:revisionPtr revIDLastSave="0" documentId="13_ncr:1_{37D75723-8FE8-4530-B8B6-E310ABF2D34B}" xr6:coauthVersionLast="47" xr6:coauthVersionMax="47" xr10:uidLastSave="{00000000-0000-0000-0000-000000000000}"/>
  <bookViews>
    <workbookView xWindow="28680" yWindow="-120" windowWidth="20730" windowHeight="11040" firstSheet="1" activeTab="2" xr2:uid="{00000000-000D-0000-FFFF-FFFF00000000}"/>
  </bookViews>
  <sheets>
    <sheet name="TABELAS" sheetId="12" state="hidden" r:id="rId1"/>
    <sheet name="Planilha1" sheetId="45" r:id="rId2"/>
    <sheet name="Estrut Cimento" sheetId="40" r:id="rId3"/>
    <sheet name="Estrut tinta intu" sheetId="46" r:id="rId4"/>
    <sheet name="TIMELINE" sheetId="44" r:id="rId5"/>
    <sheet name="Fatores" sheetId="43" r:id="rId6"/>
    <sheet name="CÁLCULO DE ACESSÓRIOS" sheetId="13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definedNames>
    <definedName name="\DA">[1]FONTE!$B$41:$B$293</definedName>
    <definedName name="\e">#N/A</definedName>
    <definedName name="__________________dd1" hidden="1">{#N/A,#N/A,FALSE,"ET-CAPA";#N/A,#N/A,FALSE,"ET-PAG1";#N/A,#N/A,FALSE,"ET-PAG2";#N/A,#N/A,FALSE,"ET-PAG3";#N/A,#N/A,FALSE,"ET-PAG4";#N/A,#N/A,FALSE,"ET-PAG5"}</definedName>
    <definedName name="_____________dd1" localSheetId="2" hidden="1">{#N/A,#N/A,FALSE,"ET-CAPA";#N/A,#N/A,FALSE,"ET-PAG1";#N/A,#N/A,FALSE,"ET-PAG2";#N/A,#N/A,FALSE,"ET-PAG3";#N/A,#N/A,FALSE,"ET-PAG4";#N/A,#N/A,FALSE,"ET-PAG5"}</definedName>
    <definedName name="_____________dd1" localSheetId="3" hidden="1">{#N/A,#N/A,FALSE,"ET-CAPA";#N/A,#N/A,FALSE,"ET-PAG1";#N/A,#N/A,FALSE,"ET-PAG2";#N/A,#N/A,FALSE,"ET-PAG3";#N/A,#N/A,FALSE,"ET-PAG4";#N/A,#N/A,FALSE,"ET-PAG5"}</definedName>
    <definedName name="____________dd1" hidden="1">{#N/A,#N/A,FALSE,"ET-CAPA";#N/A,#N/A,FALSE,"ET-PAG1";#N/A,#N/A,FALSE,"ET-PAG2";#N/A,#N/A,FALSE,"ET-PAG3";#N/A,#N/A,FALSE,"ET-PAG4";#N/A,#N/A,FALSE,"ET-PAG5"}</definedName>
    <definedName name="___________dd1" hidden="1">{#N/A,#N/A,FALSE,"ET-CAPA";#N/A,#N/A,FALSE,"ET-PAG1";#N/A,#N/A,FALSE,"ET-PAG2";#N/A,#N/A,FALSE,"ET-PAG3";#N/A,#N/A,FALSE,"ET-PAG4";#N/A,#N/A,FALSE,"ET-PAG5"}</definedName>
    <definedName name="__________dd1" localSheetId="4" hidden="1">{#N/A,#N/A,FALSE,"ET-CAPA";#N/A,#N/A,FALSE,"ET-PAG1";#N/A,#N/A,FALSE,"ET-PAG2";#N/A,#N/A,FALSE,"ET-PAG3";#N/A,#N/A,FALSE,"ET-PAG4";#N/A,#N/A,FALSE,"ET-PAG5"}</definedName>
    <definedName name="__________dd1" hidden="1">{#N/A,#N/A,FALSE,"ET-CAPA";#N/A,#N/A,FALSE,"ET-PAG1";#N/A,#N/A,FALSE,"ET-PAG2";#N/A,#N/A,FALSE,"ET-PAG3";#N/A,#N/A,FALSE,"ET-PAG4";#N/A,#N/A,FALSE,"ET-PAG5"}</definedName>
    <definedName name="_________dd1" localSheetId="4" hidden="1">{#N/A,#N/A,FALSE,"ET-CAPA";#N/A,#N/A,FALSE,"ET-PAG1";#N/A,#N/A,FALSE,"ET-PAG2";#N/A,#N/A,FALSE,"ET-PAG3";#N/A,#N/A,FALSE,"ET-PAG4";#N/A,#N/A,FALSE,"ET-PAG5"}</definedName>
    <definedName name="_________dd1" hidden="1">{#N/A,#N/A,FALSE,"ET-CAPA";#N/A,#N/A,FALSE,"ET-PAG1";#N/A,#N/A,FALSE,"ET-PAG2";#N/A,#N/A,FALSE,"ET-PAG3";#N/A,#N/A,FALSE,"ET-PAG4";#N/A,#N/A,FALSE,"ET-PAG5"}</definedName>
    <definedName name="________aux1">[2]Resumo!#REF!</definedName>
    <definedName name="________aux2">[2]Resumo!#REF!</definedName>
    <definedName name="________aux5">[2]Resumo!#REF!</definedName>
    <definedName name="________aux6">[2]Resumo!#REF!</definedName>
    <definedName name="________cab1">#REF!</definedName>
    <definedName name="________cab3">[3]PFAB!$1:$12</definedName>
    <definedName name="________cab4">[3]FERR!$1:$12</definedName>
    <definedName name="________cab5">[3]ISOL!$1:$12</definedName>
    <definedName name="________cab6">[3]ISOL!$1:$12</definedName>
    <definedName name="________cab7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dd1" localSheetId="4" hidden="1">{#N/A,#N/A,FALSE,"ET-CAPA";#N/A,#N/A,FALSE,"ET-PAG1";#N/A,#N/A,FALSE,"ET-PAG2";#N/A,#N/A,FALSE,"ET-PAG3";#N/A,#N/A,FALSE,"ET-PAG4";#N/A,#N/A,FALSE,"ET-PAG5"}</definedName>
    <definedName name="________dd1" hidden="1">{#N/A,#N/A,FALSE,"ET-CAPA";#N/A,#N/A,FALSE,"ET-PAG1";#N/A,#N/A,FALSE,"ET-PAG2";#N/A,#N/A,FALSE,"ET-PAG3";#N/A,#N/A,FALSE,"ET-PAG4";#N/A,#N/A,FALSE,"ET-PAG5"}</definedName>
    <definedName name="________iso1">[2]Resumo!#REF!</definedName>
    <definedName name="________iso11">[2]Resumo!#REF!</definedName>
    <definedName name="________iso2">[2]Resumo!#REF!</definedName>
    <definedName name="________iso5">[2]Resumo!#REF!</definedName>
    <definedName name="________iso6">[2]Resumo!#REF!</definedName>
    <definedName name="________iso8">[2]Resumo!#REF!</definedName>
    <definedName name="________mo2">[2]Resumo!$X$442</definedName>
    <definedName name="________mo3">[2]Resumo!$X$394</definedName>
    <definedName name="________mo5">[2]Resumo!$X$13</definedName>
    <definedName name="________mo6">[2]Resumo!$X$26</definedName>
    <definedName name="________mo7">[2]Resumo!$X$118</definedName>
    <definedName name="________mo9">[2]Resumo!$X$450</definedName>
    <definedName name="________rev1">[2]Resumo!#REF!</definedName>
    <definedName name="________rev11">[2]Resumo!#REF!</definedName>
    <definedName name="________rev2">[2]Resumo!#REF!</definedName>
    <definedName name="________rev5">[2]Resumo!#REF!</definedName>
    <definedName name="________rev6">[2]Resumo!#REF!</definedName>
    <definedName name="________rev8">[2]Resumo!#REF!</definedName>
    <definedName name="________TAB1">#REF!</definedName>
    <definedName name="________TAB2">#REF!</definedName>
    <definedName name="________TAB3">#REF!</definedName>
    <definedName name="_______aux1">[2]Resumo!#REF!</definedName>
    <definedName name="_______aux2">[2]Resumo!#REF!</definedName>
    <definedName name="_______aux5">[2]Resumo!#REF!</definedName>
    <definedName name="_______aux6">[2]Resumo!#REF!</definedName>
    <definedName name="_______aux8">[2]Resumo!#REF!</definedName>
    <definedName name="_______cab1">#REF!</definedName>
    <definedName name="_______cab2">#REF!</definedName>
    <definedName name="_______cab3">[3]PFAB!$1:$12</definedName>
    <definedName name="_______cab4">[3]FERR!$1:$12</definedName>
    <definedName name="_______cab5">[3]ISOL!$1:$12</definedName>
    <definedName name="_______cab6">[3]ISOL!$1:$12</definedName>
    <definedName name="_______cab7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d1" localSheetId="4" hidden="1">{#N/A,#N/A,FALSE,"ET-CAPA";#N/A,#N/A,FALSE,"ET-PAG1";#N/A,#N/A,FALSE,"ET-PAG2";#N/A,#N/A,FALSE,"ET-PAG3";#N/A,#N/A,FALSE,"ET-PAG4";#N/A,#N/A,FALSE,"ET-PAG5"}</definedName>
    <definedName name="_______dd1" hidden="1">{#N/A,#N/A,FALSE,"ET-CAPA";#N/A,#N/A,FALSE,"ET-PAG1";#N/A,#N/A,FALSE,"ET-PAG2";#N/A,#N/A,FALSE,"ET-PAG3";#N/A,#N/A,FALSE,"ET-PAG4";#N/A,#N/A,FALSE,"ET-PAG5"}</definedName>
    <definedName name="_______iso1">[2]Resumo!#REF!</definedName>
    <definedName name="_______iso11">[2]Resumo!#REF!</definedName>
    <definedName name="_______iso2">[2]Resumo!#REF!</definedName>
    <definedName name="_______iso5">[2]Resumo!#REF!</definedName>
    <definedName name="_______iso6">[2]Resumo!#REF!</definedName>
    <definedName name="_______iso8">[2]Resumo!#REF!</definedName>
    <definedName name="_______mo2">[2]Resumo!$X$442</definedName>
    <definedName name="_______mo3">[2]Resumo!$X$394</definedName>
    <definedName name="_______mo5">[2]Resumo!$X$13</definedName>
    <definedName name="_______mo6">[2]Resumo!$X$26</definedName>
    <definedName name="_______mo7">[2]Resumo!$X$118</definedName>
    <definedName name="_______mo9">[2]Resumo!$X$450</definedName>
    <definedName name="_______rev1">[2]Resumo!#REF!</definedName>
    <definedName name="_______rev11">[2]Resumo!#REF!</definedName>
    <definedName name="_______rev2">[2]Resumo!#REF!</definedName>
    <definedName name="_______rev5">[2]Resumo!#REF!</definedName>
    <definedName name="_______rev6">[2]Resumo!#REF!</definedName>
    <definedName name="_______rev8">[2]Resumo!#REF!</definedName>
    <definedName name="_______TAB1">#REF!</definedName>
    <definedName name="_______TAB2">#REF!</definedName>
    <definedName name="_______TAB3">#REF!</definedName>
    <definedName name="______aux1">[2]Resumo!#REF!</definedName>
    <definedName name="______aux2">[2]Resumo!#REF!</definedName>
    <definedName name="______aux5">[2]Resumo!#REF!</definedName>
    <definedName name="______aux6">[2]Resumo!#REF!</definedName>
    <definedName name="______aux8">[2]Resumo!#REF!</definedName>
    <definedName name="______cab1">#REF!</definedName>
    <definedName name="______cab2">#REF!</definedName>
    <definedName name="______cab3">[3]PFAB!$1:$12</definedName>
    <definedName name="______cab4">[3]FERR!$1:$12</definedName>
    <definedName name="______cab5">[3]ISOL!$1:$12</definedName>
    <definedName name="______cab6">[3]ISOL!$1:$12</definedName>
    <definedName name="______cab7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d1" localSheetId="4" hidden="1">{#N/A,#N/A,FALSE,"ET-CAPA";#N/A,#N/A,FALSE,"ET-PAG1";#N/A,#N/A,FALSE,"ET-PAG2";#N/A,#N/A,FALSE,"ET-PAG3";#N/A,#N/A,FALSE,"ET-PAG4";#N/A,#N/A,FALSE,"ET-PAG5"}</definedName>
    <definedName name="______dd1" hidden="1">{#N/A,#N/A,FALSE,"ET-CAPA";#N/A,#N/A,FALSE,"ET-PAG1";#N/A,#N/A,FALSE,"ET-PAG2";#N/A,#N/A,FALSE,"ET-PAG3";#N/A,#N/A,FALSE,"ET-PAG4";#N/A,#N/A,FALSE,"ET-PAG5"}</definedName>
    <definedName name="______iso1">[2]Resumo!#REF!</definedName>
    <definedName name="______iso11">[2]Resumo!#REF!</definedName>
    <definedName name="______iso2">[2]Resumo!#REF!</definedName>
    <definedName name="______iso5">[2]Resumo!#REF!</definedName>
    <definedName name="______iso6">[2]Resumo!#REF!</definedName>
    <definedName name="______iso8">[2]Resumo!#REF!</definedName>
    <definedName name="______mo2">[2]Resumo!$X$442</definedName>
    <definedName name="______mo3">[2]Resumo!$X$394</definedName>
    <definedName name="______mo5">[2]Resumo!$X$13</definedName>
    <definedName name="______mo6">[2]Resumo!$X$26</definedName>
    <definedName name="______mo7">[2]Resumo!$X$118</definedName>
    <definedName name="______mo9">[2]Resumo!$X$450</definedName>
    <definedName name="______rev1">[2]Resumo!#REF!</definedName>
    <definedName name="______rev11">[2]Resumo!#REF!</definedName>
    <definedName name="______rev2">[2]Resumo!#REF!</definedName>
    <definedName name="______rev5">[2]Resumo!#REF!</definedName>
    <definedName name="______rev6">[2]Resumo!#REF!</definedName>
    <definedName name="______rev8">[2]Resumo!#REF!</definedName>
    <definedName name="______TAB1">#REF!</definedName>
    <definedName name="______TAB2">#REF!</definedName>
    <definedName name="______TAB3">#REF!</definedName>
    <definedName name="_____aux1">[2]Resumo!#REF!</definedName>
    <definedName name="_____aux2">[2]Resumo!#REF!</definedName>
    <definedName name="_____aux5">[2]Resumo!#REF!</definedName>
    <definedName name="_____aux6">[2]Resumo!#REF!</definedName>
    <definedName name="_____aux8">[2]Resumo!#REF!</definedName>
    <definedName name="_____cab1">#REF!</definedName>
    <definedName name="_____cab2">#REF!</definedName>
    <definedName name="_____cab3">[3]PFAB!$1:$12</definedName>
    <definedName name="_____cab4">[3]FERR!$1:$12</definedName>
    <definedName name="_____cab5">[3]ISOL!$1:$12</definedName>
    <definedName name="_____cab6">[3]ISOL!$1:$12</definedName>
    <definedName name="_____cab7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d1" localSheetId="4" hidden="1">{#N/A,#N/A,FALSE,"ET-CAPA";#N/A,#N/A,FALSE,"ET-PAG1";#N/A,#N/A,FALSE,"ET-PAG2";#N/A,#N/A,FALSE,"ET-PAG3";#N/A,#N/A,FALSE,"ET-PAG4";#N/A,#N/A,FALSE,"ET-PAG5"}</definedName>
    <definedName name="_____dd1" hidden="1">{#N/A,#N/A,FALSE,"ET-CAPA";#N/A,#N/A,FALSE,"ET-PAG1";#N/A,#N/A,FALSE,"ET-PAG2";#N/A,#N/A,FALSE,"ET-PAG3";#N/A,#N/A,FALSE,"ET-PAG4";#N/A,#N/A,FALSE,"ET-PAG5"}</definedName>
    <definedName name="_____ep1" hidden="1">{#N/A,#N/A,FALSE,"CONTROLE"}</definedName>
    <definedName name="_____iso1">[2]Resumo!#REF!</definedName>
    <definedName name="_____iso11">[2]Resumo!#REF!</definedName>
    <definedName name="_____iso2">[2]Resumo!#REF!</definedName>
    <definedName name="_____iso5">[2]Resumo!#REF!</definedName>
    <definedName name="_____iso6">[2]Resumo!#REF!</definedName>
    <definedName name="_____iso8">[2]Resumo!#REF!</definedName>
    <definedName name="_____mo2">[2]Resumo!$X$442</definedName>
    <definedName name="_____mo3">[2]Resumo!$X$394</definedName>
    <definedName name="_____mo5">[2]Resumo!$X$13</definedName>
    <definedName name="_____mo6">[2]Resumo!$X$26</definedName>
    <definedName name="_____mo7">[2]Resumo!$X$118</definedName>
    <definedName name="_____mo9">[2]Resumo!$X$450</definedName>
    <definedName name="_____rev1">[2]Resumo!#REF!</definedName>
    <definedName name="_____rev11">[2]Resumo!#REF!</definedName>
    <definedName name="_____rev2">[2]Resumo!#REF!</definedName>
    <definedName name="_____rev5">[2]Resumo!#REF!</definedName>
    <definedName name="_____rev6">[2]Resumo!#REF!</definedName>
    <definedName name="_____rev8">[2]Resumo!#REF!</definedName>
    <definedName name="_____TAB1">#REF!</definedName>
    <definedName name="_____TAB2">#REF!</definedName>
    <definedName name="_____TAB3">#REF!</definedName>
    <definedName name="____aux1">[2]Resumo!#REF!</definedName>
    <definedName name="____aux2">[2]Resumo!#REF!</definedName>
    <definedName name="____aux5">[2]Resumo!#REF!</definedName>
    <definedName name="____aux6">[2]Resumo!#REF!</definedName>
    <definedName name="____aux8">[2]Resumo!#REF!</definedName>
    <definedName name="____cab1">#REF!</definedName>
    <definedName name="____cab2">#REF!</definedName>
    <definedName name="____cab3">[3]PFAB!$1:$12</definedName>
    <definedName name="____cab4">[3]FERR!$1:$12</definedName>
    <definedName name="____cab5">[3]ISOL!$1:$12</definedName>
    <definedName name="____cab6">[3]ISOL!$1:$12</definedName>
    <definedName name="____cab7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dd1" localSheetId="4" hidden="1">{#N/A,#N/A,FALSE,"ET-CAPA";#N/A,#N/A,FALSE,"ET-PAG1";#N/A,#N/A,FALSE,"ET-PAG2";#N/A,#N/A,FALSE,"ET-PAG3";#N/A,#N/A,FALSE,"ET-PAG4";#N/A,#N/A,FALSE,"ET-PAG5"}</definedName>
    <definedName name="____dd1" hidden="1">{#N/A,#N/A,FALSE,"ET-CAPA";#N/A,#N/A,FALSE,"ET-PAG1";#N/A,#N/A,FALSE,"ET-PAG2";#N/A,#N/A,FALSE,"ET-PAG3";#N/A,#N/A,FALSE,"ET-PAG4";#N/A,#N/A,FALSE,"ET-PAG5"}</definedName>
    <definedName name="____iso1">[2]Resumo!#REF!</definedName>
    <definedName name="____iso11">[2]Resumo!#REF!</definedName>
    <definedName name="____iso2">[2]Resumo!#REF!</definedName>
    <definedName name="____iso5">[2]Resumo!#REF!</definedName>
    <definedName name="____iso6">[2]Resumo!#REF!</definedName>
    <definedName name="____iso8">[2]Resumo!#REF!</definedName>
    <definedName name="____mo2">[2]Resumo!$X$442</definedName>
    <definedName name="____mo3">[2]Resumo!$X$394</definedName>
    <definedName name="____mo5">[2]Resumo!$X$13</definedName>
    <definedName name="____mo6">[2]Resumo!$X$26</definedName>
    <definedName name="____mo7">[2]Resumo!$X$118</definedName>
    <definedName name="____mo9">[2]Resumo!$X$450</definedName>
    <definedName name="____rev1">[2]Resumo!#REF!</definedName>
    <definedName name="____rev11">[2]Resumo!#REF!</definedName>
    <definedName name="____rev2">[2]Resumo!#REF!</definedName>
    <definedName name="____rev5">[2]Resumo!#REF!</definedName>
    <definedName name="____rev6">[2]Resumo!#REF!</definedName>
    <definedName name="____rev8">[2]Resumo!#REF!</definedName>
    <definedName name="____TAB1">#REF!</definedName>
    <definedName name="____TAB2">#REF!</definedName>
    <definedName name="____TAB3">#REF!</definedName>
    <definedName name="___aux1">[2]Resumo!#REF!</definedName>
    <definedName name="___aux2">[2]Resumo!#REF!</definedName>
    <definedName name="___aux5">[2]Resumo!#REF!</definedName>
    <definedName name="___aux6">[2]Resumo!#REF!</definedName>
    <definedName name="___aux8">[2]Resumo!#REF!</definedName>
    <definedName name="___cab1">#REF!</definedName>
    <definedName name="___cab2">#REF!</definedName>
    <definedName name="___cab3">[3]PFAB!$1:$12</definedName>
    <definedName name="___cab4">[3]FERR!$1:$12</definedName>
    <definedName name="___cab5">[3]ISOL!$1:$12</definedName>
    <definedName name="___cab6">[3]ISOL!$1:$12</definedName>
    <definedName name="___cab7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d1" localSheetId="4" hidden="1">{#N/A,#N/A,FALSE,"ET-CAPA";#N/A,#N/A,FALSE,"ET-PAG1";#N/A,#N/A,FALSE,"ET-PAG2";#N/A,#N/A,FALSE,"ET-PAG3";#N/A,#N/A,FALSE,"ET-PAG4";#N/A,#N/A,FALSE,"ET-PAG5"}</definedName>
    <definedName name="___dd1" hidden="1">{#N/A,#N/A,FALSE,"ET-CAPA";#N/A,#N/A,FALSE,"ET-PAG1";#N/A,#N/A,FALSE,"ET-PAG2";#N/A,#N/A,FALSE,"ET-PAG3";#N/A,#N/A,FALSE,"ET-PAG4";#N/A,#N/A,FALSE,"ET-PAG5"}</definedName>
    <definedName name="___iso1">[2]Resumo!#REF!</definedName>
    <definedName name="___iso11">[2]Resumo!#REF!</definedName>
    <definedName name="___iso2">[2]Resumo!#REF!</definedName>
    <definedName name="___iso5">[2]Resumo!#REF!</definedName>
    <definedName name="___iso6">[2]Resumo!#REF!</definedName>
    <definedName name="___iso8">[2]Resumo!#REF!</definedName>
    <definedName name="___mo2">[2]Resumo!$X$442</definedName>
    <definedName name="___mo3">[2]Resumo!$X$394</definedName>
    <definedName name="___mo5">[2]Resumo!$X$13</definedName>
    <definedName name="___mo6">[2]Resumo!$X$26</definedName>
    <definedName name="___mo7">[2]Resumo!$X$118</definedName>
    <definedName name="___mo9">[2]Resumo!$X$450</definedName>
    <definedName name="___rev1">[2]Resumo!#REF!</definedName>
    <definedName name="___rev11">[2]Resumo!#REF!</definedName>
    <definedName name="___rev2">[2]Resumo!#REF!</definedName>
    <definedName name="___rev5">[2]Resumo!#REF!</definedName>
    <definedName name="___rev6">[2]Resumo!#REF!</definedName>
    <definedName name="___rev8">[2]Resumo!#REF!</definedName>
    <definedName name="___TAB1" localSheetId="4">#REF!</definedName>
    <definedName name="___TAB1">#REF!</definedName>
    <definedName name="___TAB2">#REF!</definedName>
    <definedName name="___TAB3">#REF!</definedName>
    <definedName name="__123Graph_A" hidden="1">[4]DADOS!#REF!</definedName>
    <definedName name="__123Graph_AACOLEUM" hidden="1">[4]DADOS!#REF!</definedName>
    <definedName name="__123Graph_AAMONIA" hidden="1">[4]DADOS!#REF!</definedName>
    <definedName name="__123Graph_ABENZENO" hidden="1">[4]DADOS!#REF!</definedName>
    <definedName name="__123Graph_ACHEXANONA" hidden="1">[4]DADOS!#REF!</definedName>
    <definedName name="__123Graph_AHIDROGENIO" hidden="1">[4]DADOS!#REF!</definedName>
    <definedName name="__123Graph_BACOLEUM" hidden="1">[4]DADOS!#REF!</definedName>
    <definedName name="__123Graph_BAMONIA" hidden="1">[4]DADOS!#REF!</definedName>
    <definedName name="__123Graph_BCHEXANONA" hidden="1">[4]DADOS!#REF!</definedName>
    <definedName name="__123Graph_DAMONIA" hidden="1">[4]DADOS!#REF!</definedName>
    <definedName name="__aux1" localSheetId="4">[2]Resumo!#REF!</definedName>
    <definedName name="__aux1">#REF!</definedName>
    <definedName name="__aux2" localSheetId="4">[2]Resumo!#REF!</definedName>
    <definedName name="__aux2">#REF!</definedName>
    <definedName name="__aux5" localSheetId="4">[2]Resumo!#REF!</definedName>
    <definedName name="__aux5">#REF!</definedName>
    <definedName name="__aux6" localSheetId="4">[2]Resumo!#REF!</definedName>
    <definedName name="__aux6">#REF!</definedName>
    <definedName name="__aux8" localSheetId="4">[2]Resumo!#REF!</definedName>
    <definedName name="__aux8">#REF!</definedName>
    <definedName name="__cab1">#REF!</definedName>
    <definedName name="__cab2">#REF!</definedName>
    <definedName name="__cab3">[3]PFAB!$1:$12</definedName>
    <definedName name="__cab4">[3]FERR!$1:$12</definedName>
    <definedName name="__cab5">[3]ISOL!$1:$12</definedName>
    <definedName name="__cab6">[3]ISOL!$1:$12</definedName>
    <definedName name="__cab7">#REF!</definedName>
    <definedName name="__cur1">[5]CM!#REF!</definedName>
    <definedName name="__cur10">[5]CM!#REF!</definedName>
    <definedName name="__cur12">[5]CM!#REF!</definedName>
    <definedName name="__cur14">[5]CM!#REF!</definedName>
    <definedName name="__cur16">[5]CM!#REF!</definedName>
    <definedName name="__cur18">[5]CM!#REF!</definedName>
    <definedName name="__cur2">[5]CM!#REF!</definedName>
    <definedName name="__cur20">[5]CM!#REF!</definedName>
    <definedName name="__cur24">[5]CM!#REF!</definedName>
    <definedName name="__cur26">[5]CM!#REF!</definedName>
    <definedName name="__cur3">[5]CM!#REF!</definedName>
    <definedName name="__cur30">[5]CM!#REF!</definedName>
    <definedName name="__cur4">[5]CM!#REF!</definedName>
    <definedName name="__cur6">[5]CM!#REF!</definedName>
    <definedName name="__cur8">[5]CM!#REF!</definedName>
    <definedName name="__DAT1" localSheetId="4">#REF!</definedName>
    <definedName name="__DAT1">#REF!</definedName>
    <definedName name="__DAT10" localSheetId="4">#REF!</definedName>
    <definedName name="__DAT10">#REF!</definedName>
    <definedName name="__DAT11" localSheetId="4">#REF!</definedName>
    <definedName name="__DAT11">#REF!</definedName>
    <definedName name="__DAT12" localSheetId="4">#REF!</definedName>
    <definedName name="__DAT12">#REF!</definedName>
    <definedName name="__DAT13" localSheetId="4">#REF!</definedName>
    <definedName name="__DAT13">#REF!</definedName>
    <definedName name="__DAT14" localSheetId="4">#REF!</definedName>
    <definedName name="__DAT14">#REF!</definedName>
    <definedName name="__DAT15" localSheetId="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 localSheetId="4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[6]Plan1!#REF!</definedName>
    <definedName name="__DAT3" localSheetId="4">#REF!</definedName>
    <definedName name="__DAT3">#REF!</definedName>
    <definedName name="__DAT4" localSheetId="4">#REF!</definedName>
    <definedName name="__DAT4">#REF!</definedName>
    <definedName name="__DAT5" localSheetId="4">#REF!</definedName>
    <definedName name="__DAT5">#REF!</definedName>
    <definedName name="__DAT6" localSheetId="4">#REF!</definedName>
    <definedName name="__DAT6">#REF!</definedName>
    <definedName name="__DAT7" localSheetId="4">#REF!</definedName>
    <definedName name="__DAT7">#REF!</definedName>
    <definedName name="__DAT8" localSheetId="4">#REF!</definedName>
    <definedName name="__DAT8">#REF!</definedName>
    <definedName name="__DAT9" localSheetId="4">#REF!</definedName>
    <definedName name="__DAT9">#REF!</definedName>
    <definedName name="__dd1" localSheetId="4" hidden="1">{#N/A,#N/A,FALSE,"ET-CAPA";#N/A,#N/A,FALSE,"ET-PAG1";#N/A,#N/A,FALSE,"ET-PAG2";#N/A,#N/A,FALSE,"ET-PAG3";#N/A,#N/A,FALSE,"ET-PAG4";#N/A,#N/A,FALSE,"ET-PAG5"}</definedName>
    <definedName name="__dd1" hidden="1">{#N/A,#N/A,FALSE,"ET-CAPA";#N/A,#N/A,FALSE,"ET-PAG1";#N/A,#N/A,FALSE,"ET-PAG2";#N/A,#N/A,FALSE,"ET-PAG3";#N/A,#N/A,FALSE,"ET-PAG4";#N/A,#N/A,FALSE,"ET-PAG5"}</definedName>
    <definedName name="__ep1" hidden="1">{#N/A,#N/A,FALSE,"CONTROLE"}</definedName>
    <definedName name="__fla1">[5]CM!$E$4</definedName>
    <definedName name="__fla10">[5]CM!$E$14</definedName>
    <definedName name="__fla12">[5]CM!$E$15</definedName>
    <definedName name="__fla14">[5]CM!$E$16</definedName>
    <definedName name="__fla16">[5]CM!$E$18</definedName>
    <definedName name="__fla18">[5]CM!$E$19</definedName>
    <definedName name="__fla2">[5]CM!$E$6</definedName>
    <definedName name="__fla20">[5]CM!$E$20</definedName>
    <definedName name="__fla24">[5]CM!$E$21</definedName>
    <definedName name="__fla26">[5]CM!$E$22</definedName>
    <definedName name="__fla3">[5]CM!$E$8</definedName>
    <definedName name="__fla30">[5]CM!$E$23</definedName>
    <definedName name="__fla4">[5]CM!$E$10</definedName>
    <definedName name="__fla6">[5]CM!$E$12</definedName>
    <definedName name="__fla8">[5]CM!$E$13</definedName>
    <definedName name="__FT08" hidden="1">"3OYHDJRF05V1IN1D1R6C32J5E"</definedName>
    <definedName name="__hhh4">[5]CM!$G$2</definedName>
    <definedName name="__hhh5">[5]CM!$G$3</definedName>
    <definedName name="__hhh6">[5]CM!$G$4</definedName>
    <definedName name="__iii10">[5]CM!$F$7</definedName>
    <definedName name="__iii12">[5]CM!$F$8</definedName>
    <definedName name="__iii15">[5]CM!$F$10</definedName>
    <definedName name="__iii18">[5]CM!$F$12</definedName>
    <definedName name="__iii20">[5]CM!$F$13</definedName>
    <definedName name="__iii3">[5]CM!$F$2</definedName>
    <definedName name="__iii4">[5]CM!$F$3</definedName>
    <definedName name="__iii5">[5]CM!$F$4</definedName>
    <definedName name="__iii6">[5]CM!$F$5</definedName>
    <definedName name="__iii8">[5]CM!$F$6</definedName>
    <definedName name="__iso1" localSheetId="4">[2]Resumo!#REF!</definedName>
    <definedName name="__iso1">#REF!</definedName>
    <definedName name="__iso11" localSheetId="4">[2]Resumo!#REF!</definedName>
    <definedName name="__iso11">#REF!</definedName>
    <definedName name="__iso2" localSheetId="4">[2]Resumo!#REF!</definedName>
    <definedName name="__iso2">#REF!</definedName>
    <definedName name="__iso5" localSheetId="4">[2]Resumo!#REF!</definedName>
    <definedName name="__iso5">#REF!</definedName>
    <definedName name="__iso6" localSheetId="4">[2]Resumo!#REF!</definedName>
    <definedName name="__iso6">#REF!</definedName>
    <definedName name="__iso8" localSheetId="4">[2]Resumo!#REF!</definedName>
    <definedName name="__iso8">#REF!</definedName>
    <definedName name="__lll2">[5]CM!$I$2</definedName>
    <definedName name="__lll3">[5]CM!$I$4</definedName>
    <definedName name="__lll4">[5]CM!$I$6</definedName>
    <definedName name="__lll5">[5]CM!$I$7</definedName>
    <definedName name="__lll6">[5]CM!$I$8</definedName>
    <definedName name="__lll8">[5]CM!$I$10</definedName>
    <definedName name="__mo2" localSheetId="4">[2]Resumo!$X$442</definedName>
    <definedName name="__mo2">#REF!</definedName>
    <definedName name="__mo3" localSheetId="4">[2]Resumo!$X$394</definedName>
    <definedName name="__mo3">#REF!</definedName>
    <definedName name="__mo5" localSheetId="4">[2]Resumo!$X$13</definedName>
    <definedName name="__mo5">#REF!</definedName>
    <definedName name="__mo6" localSheetId="4">[2]Resumo!$X$26</definedName>
    <definedName name="__mo6">#REF!</definedName>
    <definedName name="__mo7" localSheetId="4">[2]Resumo!$X$118</definedName>
    <definedName name="__mo7">#REF!</definedName>
    <definedName name="__mo9" localSheetId="4">[2]Resumo!$X$450</definedName>
    <definedName name="__mo9">#REF!</definedName>
    <definedName name="__R">#REF!</definedName>
    <definedName name="__rev1" localSheetId="4">[2]Resumo!#REF!</definedName>
    <definedName name="__rev1">#REF!</definedName>
    <definedName name="__rev11" localSheetId="4">[2]Resumo!#REF!</definedName>
    <definedName name="__rev11">#REF!</definedName>
    <definedName name="__rev2" localSheetId="4">[2]Resumo!#REF!</definedName>
    <definedName name="__rev2">#REF!</definedName>
    <definedName name="__rev5" localSheetId="4">[2]Resumo!#REF!</definedName>
    <definedName name="__rev5">#REF!</definedName>
    <definedName name="__rev6" localSheetId="4">[2]Resumo!#REF!</definedName>
    <definedName name="__rev6">#REF!</definedName>
    <definedName name="__rev8" localSheetId="4">[2]Resumo!#REF!</definedName>
    <definedName name="__rev8">#REF!</definedName>
    <definedName name="__RIP01">#REF!</definedName>
    <definedName name="__TAB1">#REF!</definedName>
    <definedName name="__TAB2">#REF!</definedName>
    <definedName name="__TAB3">#REF!</definedName>
    <definedName name="__TMA10">#REF!</definedName>
    <definedName name="__TMA11">#REF!</definedName>
    <definedName name="__TMA12">#REF!</definedName>
    <definedName name="__TMA9">#REF!</definedName>
    <definedName name="__TMF6">#REF!</definedName>
    <definedName name="__TMF7">#REF!</definedName>
    <definedName name="__TMF8">#REF!</definedName>
    <definedName name="__TMF9">#REF!</definedName>
    <definedName name="__tub05">[5]CM!$C$2</definedName>
    <definedName name="__tub075">[5]CM!$C$3</definedName>
    <definedName name="__tub1">[5]CM!$C$4</definedName>
    <definedName name="__tub10">[5]CM!$C$14</definedName>
    <definedName name="__tub12">[5]CM!$C$15</definedName>
    <definedName name="__tub14">[5]CM!$C$16</definedName>
    <definedName name="__tub16">[5]CM!$C$18</definedName>
    <definedName name="__tub18">[5]CM!$C$19</definedName>
    <definedName name="__tub2">[5]CM!$C$6</definedName>
    <definedName name="__tub20">[5]CM!$C$20</definedName>
    <definedName name="__tub24">[5]CM!$C$21</definedName>
    <definedName name="__tub26">[5]CM!$C$22</definedName>
    <definedName name="__tub3">[5]CM!$C$8</definedName>
    <definedName name="__tub30">[5]CM!$C$23</definedName>
    <definedName name="__tub4">[5]CM!$C$10</definedName>
    <definedName name="__tub6">[5]CM!$C$12</definedName>
    <definedName name="__tub8">[5]CM!$C$13</definedName>
    <definedName name="__uA2">'[7]PREÇOS UNITÁRIOS'!$J$11:$J$26</definedName>
    <definedName name="__uuu10">[5]CM!$H$6</definedName>
    <definedName name="__uuu12">[5]CM!$H$7</definedName>
    <definedName name="__uuu15">[5]CM!$H$8</definedName>
    <definedName name="__uuu3">[5]CM!$H$2</definedName>
    <definedName name="__uuu4">[5]CM!$H$3</definedName>
    <definedName name="__uuu6">[5]CM!$H$4</definedName>
    <definedName name="__uuu8">[5]CM!$H$5</definedName>
    <definedName name="__val1">[5]CM!$D$4</definedName>
    <definedName name="__val10">[5]CM!$D$14</definedName>
    <definedName name="__val12">[5]CM!$D$15</definedName>
    <definedName name="__val14">[5]CM!$D$16</definedName>
    <definedName name="__val16">[5]CM!$D$18</definedName>
    <definedName name="__val18">[5]CM!$D$19</definedName>
    <definedName name="__val2">[5]CM!$D$6</definedName>
    <definedName name="__val20">[5]CM!$D$20</definedName>
    <definedName name="__val24">[5]CM!$D$21</definedName>
    <definedName name="__val26">[5]CM!$D$22</definedName>
    <definedName name="__val3">[5]CM!$D$8</definedName>
    <definedName name="__val30">[5]CM!$D$23</definedName>
    <definedName name="__val4">[5]CM!$D$10</definedName>
    <definedName name="__val6">[5]CM!$D$12</definedName>
    <definedName name="__val8">[5]CM!$D$13</definedName>
    <definedName name="_ADM1">'[8]Dados Braskem'!$N$3:$N$15</definedName>
    <definedName name="_aux1" localSheetId="4">[2]Resumo!#REF!</definedName>
    <definedName name="_aux1">#REF!</definedName>
    <definedName name="_aux2" localSheetId="4">[2]Resumo!#REF!</definedName>
    <definedName name="_aux2">#REF!</definedName>
    <definedName name="_aux5" localSheetId="4">[2]Resumo!#REF!</definedName>
    <definedName name="_aux5">#REF!</definedName>
    <definedName name="_aux6" localSheetId="4">[2]Resumo!#REF!</definedName>
    <definedName name="_aux6">#REF!</definedName>
    <definedName name="_aux8" localSheetId="4">[2]Resumo!#REF!</definedName>
    <definedName name="_aux8">#REF!</definedName>
    <definedName name="_cab1">#REF!</definedName>
    <definedName name="_cab2">#REF!</definedName>
    <definedName name="_cab3" localSheetId="4">[3]PFAB!$1:$12</definedName>
    <definedName name="_cab3">[9]PFAB!$A$1:$IV$12</definedName>
    <definedName name="_cab4" localSheetId="4">[3]FERR!$1:$12</definedName>
    <definedName name="_cab4">[9]FERR!$A$1:$IV$12</definedName>
    <definedName name="_cab5" localSheetId="4">[3]ISOL!$1:$12</definedName>
    <definedName name="_cab5">[9]ISOL!$A$1:$IV$12</definedName>
    <definedName name="_cab6" localSheetId="4">[3]ISOL!$1:$12</definedName>
    <definedName name="_cab6">[9]ISOL!$A$1:$IV$12</definedName>
    <definedName name="_cab7">#REF!</definedName>
    <definedName name="_cur1">[5]CM!#REF!</definedName>
    <definedName name="_cur10">[5]CM!#REF!</definedName>
    <definedName name="_cur12">[5]CM!#REF!</definedName>
    <definedName name="_cur14">[5]CM!#REF!</definedName>
    <definedName name="_cur16">[5]CM!#REF!</definedName>
    <definedName name="_cur18">[5]CM!#REF!</definedName>
    <definedName name="_cur2">[5]CM!#REF!</definedName>
    <definedName name="_cur20">[5]CM!#REF!</definedName>
    <definedName name="_cur24">[5]CM!#REF!</definedName>
    <definedName name="_cur26">[5]CM!#REF!</definedName>
    <definedName name="_cur3">[5]CM!#REF!</definedName>
    <definedName name="_cur30">[5]CM!#REF!</definedName>
    <definedName name="_cur4">[5]CM!#REF!</definedName>
    <definedName name="_cur6">[5]CM!#REF!</definedName>
    <definedName name="_cur8">[5]CM!#REF!</definedName>
    <definedName name="_D258" hidden="1">{"Presentation",#N/A,FALSE,"Feb96 - ALL"}</definedName>
    <definedName name="_DAT1" localSheetId="4">#REF!</definedName>
    <definedName name="_DAT1">#REF!</definedName>
    <definedName name="_DAT10" localSheetId="4">#REF!</definedName>
    <definedName name="_DAT10">#REF!</definedName>
    <definedName name="_DAT11" localSheetId="4">#REF!</definedName>
    <definedName name="_DAT11">#REF!</definedName>
    <definedName name="_DAT12" localSheetId="4">#REF!</definedName>
    <definedName name="_DAT12">#REF!</definedName>
    <definedName name="_DAT13" localSheetId="4">#REF!</definedName>
    <definedName name="_DAT13">#REF!</definedName>
    <definedName name="_DAT14" localSheetId="4">#REF!</definedName>
    <definedName name="_DAT14">#REF!</definedName>
    <definedName name="_DAT15" localSheetId="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 localSheetId="4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[6]Plan1!#REF!</definedName>
    <definedName name="_DAT3" localSheetId="4">#REF!</definedName>
    <definedName name="_DAT3">#REF!</definedName>
    <definedName name="_DAT4" localSheetId="4">#REF!</definedName>
    <definedName name="_DAT4">#REF!</definedName>
    <definedName name="_DAT5" localSheetId="4">#REF!</definedName>
    <definedName name="_DAT5">#REF!</definedName>
    <definedName name="_DAT6" localSheetId="4">#REF!</definedName>
    <definedName name="_DAT6">#REF!</definedName>
    <definedName name="_DAT7" localSheetId="4">#REF!</definedName>
    <definedName name="_DAT7">#REF!</definedName>
    <definedName name="_DAT8" localSheetId="4">#REF!</definedName>
    <definedName name="_DAT8">#REF!</definedName>
    <definedName name="_DAT9" localSheetId="4">#REF!</definedName>
    <definedName name="_DAT9">#REF!</definedName>
    <definedName name="_dc1" hidden="1">{#N/A,#N/A,FALSE,"Chart";#N/A,#N/A,FALSE,"Overview";#N/A,#N/A,FALSE,"Overview_Acty";#N/A,#N/A,FALSE,"Inc97D";#N/A,#N/A,FALSE,"Rel_Inc97TD";#N/A,#N/A,FALSE,"Rel_Inc_97_NTD";#N/A,#N/A,FALSE,"Marketing";#N/A,#N/A,FALSE,"Pot_97"}</definedName>
    <definedName name="_dd1" localSheetId="4" hidden="1">{#N/A,#N/A,FALSE,"ET-CAPA";#N/A,#N/A,FALSE,"ET-PAG1";#N/A,#N/A,FALSE,"ET-PAG2";#N/A,#N/A,FALSE,"ET-PAG3";#N/A,#N/A,FALSE,"ET-PAG4";#N/A,#N/A,FALSE,"ET-PAG5"}</definedName>
    <definedName name="_dd1" hidden="1">{#N/A,#N/A,FALSE,"ET-CAPA";#N/A,#N/A,FALSE,"ET-PAG1";#N/A,#N/A,FALSE,"ET-PAG2";#N/A,#N/A,FALSE,"ET-PAG3";#N/A,#N/A,FALSE,"ET-PAG4";#N/A,#N/A,FALSE,"ET-PAG5"}</definedName>
    <definedName name="_Fill" localSheetId="4" hidden="1">#REF!</definedName>
    <definedName name="_Fill" hidden="1">#REF!</definedName>
    <definedName name="_xlnm._FilterDatabase" localSheetId="2" hidden="1">'Estrut Cimento'!$A$5:$L$69</definedName>
    <definedName name="_xlnm._FilterDatabase" localSheetId="3" hidden="1">'Estrut tinta intu'!$A$5:$L$69</definedName>
    <definedName name="_xlnm._FilterDatabase" localSheetId="4" hidden="1">TIMELINE!$A$11:$WZR$35</definedName>
    <definedName name="_fla1">[5]CM!$E$4</definedName>
    <definedName name="_fla10">[5]CM!$E$14</definedName>
    <definedName name="_fla12">[5]CM!$E$15</definedName>
    <definedName name="_fla14">[5]CM!$E$16</definedName>
    <definedName name="_fla16">[5]CM!$E$18</definedName>
    <definedName name="_fla18">[5]CM!$E$19</definedName>
    <definedName name="_fla2">[5]CM!$E$6</definedName>
    <definedName name="_fla20">[5]CM!$E$20</definedName>
    <definedName name="_fla24">[5]CM!$E$21</definedName>
    <definedName name="_fla26">[5]CM!$E$22</definedName>
    <definedName name="_fla3">[5]CM!$E$8</definedName>
    <definedName name="_fla30">[5]CM!$E$23</definedName>
    <definedName name="_fla4">[5]CM!$E$10</definedName>
    <definedName name="_fla6">[5]CM!$E$12</definedName>
    <definedName name="_fla8">[5]CM!$E$13</definedName>
    <definedName name="_FT08" hidden="1">"3OYHDJRF05V1IN1D1R6C32J5E"</definedName>
    <definedName name="_hhh4">[5]CM!$G$2</definedName>
    <definedName name="_hhh5">[5]CM!$G$3</definedName>
    <definedName name="_hhh6">[5]CM!$G$4</definedName>
    <definedName name="_iii10">[5]CM!$F$7</definedName>
    <definedName name="_iii12">[5]CM!$F$8</definedName>
    <definedName name="_iii15">[5]CM!$F$10</definedName>
    <definedName name="_iii18">[5]CM!$F$12</definedName>
    <definedName name="_iii20">[5]CM!$F$13</definedName>
    <definedName name="_iii3">[5]CM!$F$2</definedName>
    <definedName name="_iii4">[5]CM!$F$3</definedName>
    <definedName name="_iii5">[5]CM!$F$4</definedName>
    <definedName name="_iii6">[5]CM!$F$5</definedName>
    <definedName name="_iii8">[5]CM!$F$6</definedName>
    <definedName name="_iso1" localSheetId="4">[2]Resumo!#REF!</definedName>
    <definedName name="_iso1">#REF!</definedName>
    <definedName name="_iso11" localSheetId="4">[2]Resumo!#REF!</definedName>
    <definedName name="_iso11">#REF!</definedName>
    <definedName name="_iso2" localSheetId="4">[2]Resumo!#REF!</definedName>
    <definedName name="_iso2">#REF!</definedName>
    <definedName name="_iso5" localSheetId="4">[2]Resumo!#REF!</definedName>
    <definedName name="_iso5">#REF!</definedName>
    <definedName name="_iso6" localSheetId="4">[2]Resumo!#REF!</definedName>
    <definedName name="_iso6">#REF!</definedName>
    <definedName name="_iso8" localSheetId="4">[2]Resumo!#REF!</definedName>
    <definedName name="_iso8">#REF!</definedName>
    <definedName name="_Key1" localSheetId="4" hidden="1">'[10]HPS Slit Coil (Centralia)'!#REF!</definedName>
    <definedName name="_Key1" hidden="1">'[11]HPS Slit Coil (Centralia)'!#REF!</definedName>
    <definedName name="_Key2" localSheetId="4" hidden="1">'[10]HPS Slit Coil (Centralia)'!#REF!</definedName>
    <definedName name="_Key2" hidden="1">'[11]HPS Slit Coil (Centralia)'!#REF!</definedName>
    <definedName name="_lll2">[5]CM!$I$2</definedName>
    <definedName name="_lll3">[5]CM!$I$4</definedName>
    <definedName name="_lll4">[5]CM!$I$6</definedName>
    <definedName name="_lll5">[5]CM!$I$7</definedName>
    <definedName name="_lll6">[5]CM!$I$8</definedName>
    <definedName name="_lll8">[5]CM!$I$10</definedName>
    <definedName name="_mo2" localSheetId="4">[2]Resumo!$X$442</definedName>
    <definedName name="_mo2">#REF!</definedName>
    <definedName name="_mo3" localSheetId="4">[2]Resumo!$X$394</definedName>
    <definedName name="_mo3">#REF!</definedName>
    <definedName name="_mo5" localSheetId="4">[2]Resumo!$X$13</definedName>
    <definedName name="_mo5">#REF!</definedName>
    <definedName name="_mo6" localSheetId="4">[2]Resumo!$X$26</definedName>
    <definedName name="_mo6">#REF!</definedName>
    <definedName name="_mo7" localSheetId="4">[2]Resumo!$X$118</definedName>
    <definedName name="_mo7">#REF!</definedName>
    <definedName name="_mo9" localSheetId="4">[2]Resumo!$X$450</definedName>
    <definedName name="_mo9">#REF!</definedName>
    <definedName name="_Order1" hidden="1">255</definedName>
    <definedName name="_Order2" hidden="1">255</definedName>
    <definedName name="_Parse_Out" localSheetId="4" hidden="1">'[10]HPS Slit Coil (Centralia)'!#REF!</definedName>
    <definedName name="_Parse_Out" hidden="1">'[11]HPS Slit Coil (Centralia)'!#REF!</definedName>
    <definedName name="_PE3" hidden="1">[4]DADOS!#REF!</definedName>
    <definedName name="_R">#REF!</definedName>
    <definedName name="_rev1" localSheetId="4">[2]Resumo!#REF!</definedName>
    <definedName name="_rev1">#REF!</definedName>
    <definedName name="_rev11" localSheetId="4">[2]Resumo!#REF!</definedName>
    <definedName name="_rev11">#REF!</definedName>
    <definedName name="_rev2" localSheetId="4">[2]Resumo!#REF!</definedName>
    <definedName name="_rev2">#REF!</definedName>
    <definedName name="_rev5" localSheetId="4">[2]Resumo!#REF!</definedName>
    <definedName name="_rev5">#REF!</definedName>
    <definedName name="_rev6" localSheetId="4">[2]Resumo!#REF!</definedName>
    <definedName name="_rev6">#REF!</definedName>
    <definedName name="_rev8" localSheetId="4">[2]Resumo!#REF!</definedName>
    <definedName name="_rev8">#REF!</definedName>
    <definedName name="_RIP01">#REF!</definedName>
    <definedName name="_Sort" localSheetId="4" hidden="1">'[10]HPS Slit Coil (Centralia)'!#REF!</definedName>
    <definedName name="_Sort" hidden="1">'[11]HPS Slit Coil (Centralia)'!#REF!</definedName>
    <definedName name="_TAB1" localSheetId="4">#REF!</definedName>
    <definedName name="_TAB1">#REF!</definedName>
    <definedName name="_TAB2">#REF!</definedName>
    <definedName name="_TAB3">#REF!</definedName>
    <definedName name="_TMA10">#REF!</definedName>
    <definedName name="_TMA11">#REF!</definedName>
    <definedName name="_TMA12">#REF!</definedName>
    <definedName name="_TMA9">#REF!</definedName>
    <definedName name="_TMF6">#REF!</definedName>
    <definedName name="_TMF7">#REF!</definedName>
    <definedName name="_TMF8">#REF!</definedName>
    <definedName name="_TMF9">#REF!</definedName>
    <definedName name="_tub05">[5]CM!$C$2</definedName>
    <definedName name="_tub075">[5]CM!$C$3</definedName>
    <definedName name="_tub1">[5]CM!$C$4</definedName>
    <definedName name="_tub10">[5]CM!$C$14</definedName>
    <definedName name="_tub12">[5]CM!$C$15</definedName>
    <definedName name="_tub14">[5]CM!$C$16</definedName>
    <definedName name="_tub16">[5]CM!$C$18</definedName>
    <definedName name="_tub18">[5]CM!$C$19</definedName>
    <definedName name="_tub2">[5]CM!$C$6</definedName>
    <definedName name="_tub20">[5]CM!$C$20</definedName>
    <definedName name="_tub24">[5]CM!$C$21</definedName>
    <definedName name="_tub26">[5]CM!$C$22</definedName>
    <definedName name="_tub3">[5]CM!$C$8</definedName>
    <definedName name="_tub30">[5]CM!$C$23</definedName>
    <definedName name="_tub4">[5]CM!$C$10</definedName>
    <definedName name="_tub6">[5]CM!$C$12</definedName>
    <definedName name="_tub8">[5]CM!$C$13</definedName>
    <definedName name="_uA2">'[7]PREÇOS UNITÁRIOS'!$J$11:$J$26</definedName>
    <definedName name="_uuu10">[5]CM!$H$6</definedName>
    <definedName name="_uuu12">[5]CM!$H$7</definedName>
    <definedName name="_uuu15">[5]CM!$H$8</definedName>
    <definedName name="_uuu3">[5]CM!$H$2</definedName>
    <definedName name="_uuu4">[5]CM!$H$3</definedName>
    <definedName name="_uuu6">[5]CM!$H$4</definedName>
    <definedName name="_uuu8">[5]CM!$H$5</definedName>
    <definedName name="_val1">[5]CM!$D$4</definedName>
    <definedName name="_val10">[5]CM!$D$14</definedName>
    <definedName name="_val12">[5]CM!$D$15</definedName>
    <definedName name="_val14">[5]CM!$D$16</definedName>
    <definedName name="_val16">[5]CM!$D$18</definedName>
    <definedName name="_val18">[5]CM!$D$19</definedName>
    <definedName name="_val2">[5]CM!$D$6</definedName>
    <definedName name="_val20">[5]CM!$D$20</definedName>
    <definedName name="_val24">[5]CM!$D$21</definedName>
    <definedName name="_val26">[5]CM!$D$22</definedName>
    <definedName name="_val3">[5]CM!$D$8</definedName>
    <definedName name="_val30">[5]CM!$D$23</definedName>
    <definedName name="_val4">[5]CM!$D$10</definedName>
    <definedName name="_val6">[5]CM!$D$12</definedName>
    <definedName name="_val8">[5]CM!$D$13</definedName>
    <definedName name="_x1" hidden="1">{#N/A,#N/A,FALSE,"Cover";#N/A,#N/A,FALSE,"Profits";#N/A,#N/A,FALSE,"ABS";#N/A,#N/A,FALSE,"TFLE Detail";#N/A,#N/A,FALSE,"TFLE Walk";#N/A,#N/A,FALSE,"Variable Cost";#N/A,#N/A,FALSE,"V.C. Walk"}</definedName>
    <definedName name="a">#REF!</definedName>
    <definedName name="AA">#REF!</definedName>
    <definedName name="AAA" localSheetId="2" hidden="1">{#N/A,#N/A,FALSE,"ET-CAPA";#N/A,#N/A,FALSE,"ET-PAG1";#N/A,#N/A,FALSE,"ET-PAG2";#N/A,#N/A,FALSE,"ET-PAG3";#N/A,#N/A,FALSE,"ET-PAG4";#N/A,#N/A,FALSE,"ET-PAG5"}</definedName>
    <definedName name="AAA" localSheetId="3" hidden="1">{#N/A,#N/A,FALSE,"ET-CAPA";#N/A,#N/A,FALSE,"ET-PAG1";#N/A,#N/A,FALSE,"ET-PAG2";#N/A,#N/A,FALSE,"ET-PAG3";#N/A,#N/A,FALSE,"ET-PAG4";#N/A,#N/A,FALSE,"ET-PAG5"}</definedName>
    <definedName name="AAA" localSheetId="4" hidden="1">{#N/A,#N/A,FALSE,"ET-CAPA";#N/A,#N/A,FALSE,"ET-PAG1";#N/A,#N/A,FALSE,"ET-PAG2";#N/A,#N/A,FALSE,"ET-PAG3";#N/A,#N/A,FALSE,"ET-PAG4";#N/A,#N/A,FALSE,"ET-PAG5"}</definedName>
    <definedName name="AAA" hidden="1">{#N/A,#N/A,FALSE,"ET-CAPA";#N/A,#N/A,FALSE,"ET-PAG1";#N/A,#N/A,FALSE,"ET-PAG2";#N/A,#N/A,FALSE,"ET-PAG3";#N/A,#N/A,FALSE,"ET-PAG4";#N/A,#N/A,FALSE,"ET-PAG5"}</definedName>
    <definedName name="AAaA">[12]CM!$H$5</definedName>
    <definedName name="aaaaaaaaaaaaaa" localSheetId="4" hidden="1">#REF!</definedName>
    <definedName name="aaaaaaaaaaaaaa" hidden="1">#REF!</definedName>
    <definedName name="aas">#REF!</definedName>
    <definedName name="AbrSun1">DATE(AnoCalendário,4,1)-WEEKDAY(DATE(AnoCalendário,4,1))+1</definedName>
    <definedName name="acaba">#REF!</definedName>
    <definedName name="acabb">#REF!</definedName>
    <definedName name="acabc">#REF!</definedName>
    <definedName name="acabd">#REF!</definedName>
    <definedName name="AccessButton">"EMPREIT_ANALISE_Listar"</definedName>
    <definedName name="AccessDatabase" hidden="1">"C:\PESSOAL\RICARDO\PROGRESS\DIVERSOS\EMPREIT.mdb"</definedName>
    <definedName name="aces11" localSheetId="4">[2]Resumo!#REF!</definedName>
    <definedName name="aces11">#REF!</definedName>
    <definedName name="Acompanhamento" hidden="1">"4424KAROPA72W2MUU1RYR1U1C"</definedName>
    <definedName name="ActionsList">'[13]14. Actions'!$A$6:$A$27</definedName>
    <definedName name="ada" localSheetId="4">[14]FONTE!$B$5:$B$47</definedName>
    <definedName name="ada">[15]FONTE!$B$5:$B$47</definedName>
    <definedName name="Adc">#REF!</definedName>
    <definedName name="ADM">#REF!</definedName>
    <definedName name="AE">#REF!</definedName>
    <definedName name="AEQMTC">#REF!</definedName>
    <definedName name="AEQTER">#REF!</definedName>
    <definedName name="afa">[16]FONTE!$B$300:$B$302</definedName>
    <definedName name="AgoSun1">DATE(AnoCalendário,8,1)-WEEKDAY(DATE(AnoCalendário,8,1))+1</definedName>
    <definedName name="ALGUMA">[17]CM!$D$16</definedName>
    <definedName name="ALI">#REF!</definedName>
    <definedName name="ALIMEN">#REF!</definedName>
    <definedName name="ALO">#REF!</definedName>
    <definedName name="ALOJAM">#REF!</definedName>
    <definedName name="ALUVEI">#REF!</definedName>
    <definedName name="AN">#REF!</definedName>
    <definedName name="ANDR">#REF!</definedName>
    <definedName name="AnoCalendário">[18]Janeiro!$N$2</definedName>
    <definedName name="APOIO">#REF!</definedName>
    <definedName name="APOIO_AM.CONFINADO" localSheetId="3">ISA</definedName>
    <definedName name="APOIO_AM.CONFINADO">ISA</definedName>
    <definedName name="aprovadores">#REF!</definedName>
    <definedName name="AREA">[8]Preço!$Y$4:$Y$10</definedName>
    <definedName name="Área" localSheetId="4">#REF!</definedName>
    <definedName name="Área">#REF!</definedName>
    <definedName name="_xlnm.Extract">#REF!</definedName>
    <definedName name="_xlnm.Print_Area" localSheetId="2">'Estrut Cimento'!$A$1:$L$70</definedName>
    <definedName name="_xlnm.Print_Area" localSheetId="3">'Estrut tinta intu'!$A$1:$L$70</definedName>
    <definedName name="_xlnm.Print_Area" localSheetId="4">TIMELINE!$CW$8:$DH$51</definedName>
    <definedName name="Área_impressão_IM" localSheetId="4">#REF!</definedName>
    <definedName name="Área_impressão_IM">#REF!</definedName>
    <definedName name="area1">#REF!</definedName>
    <definedName name="AREAII">#REF!</definedName>
    <definedName name="areas">[19]DADOS!$A$84:$A$87</definedName>
    <definedName name="arquivo">#REF!</definedName>
    <definedName name="as" hidden="1">{#N/A,#N/A,FALSE,"FATURAM";#N/A,#N/A,FALSE,"PrVnd"}</definedName>
    <definedName name="ASSIS">#REF!</definedName>
    <definedName name="ATIVIDADE">[20]FONTE!$B$124:$B$127</definedName>
    <definedName name="ATIVOS">[21]Preços!$E$36:$E$43</definedName>
    <definedName name="Attachments">#REF!</definedName>
    <definedName name="aux" localSheetId="4">[2]Resumo!#REF!</definedName>
    <definedName name="aux">#REF!</definedName>
    <definedName name="AV">#REF!</definedName>
    <definedName name="Avanco">#REF!</definedName>
    <definedName name="Avanço" localSheetId="4" hidden="1">{#N/A,#N/A,FALSE,"ET-CAPA";#N/A,#N/A,FALSE,"ET-PAG1";#N/A,#N/A,FALSE,"ET-PAG2";#N/A,#N/A,FALSE,"ET-PAG3";#N/A,#N/A,FALSE,"ET-PAG4";#N/A,#N/A,FALSE,"ET-PAG5"}</definedName>
    <definedName name="Avanço" hidden="1">{#N/A,#N/A,FALSE,"ET-CAPA";#N/A,#N/A,FALSE,"ET-PAG1";#N/A,#N/A,FALSE,"ET-PAG2";#N/A,#N/A,FALSE,"ET-PAG3";#N/A,#N/A,FALSE,"ET-PAG4";#N/A,#N/A,FALSE,"ET-PAG5"}</definedName>
    <definedName name="AX">#REF!</definedName>
    <definedName name="_xlnm.Database">#REF!</definedName>
    <definedName name="bb" localSheetId="4" hidden="1">{#N/A,#N/A,FALSE,"ET-CAPA";#N/A,#N/A,FALSE,"ET-PAG1";#N/A,#N/A,FALSE,"ET-PAG2";#N/A,#N/A,FALSE,"ET-PAG3";#N/A,#N/A,FALSE,"ET-PAG4";#N/A,#N/A,FALSE,"ET-PAG5"}</definedName>
    <definedName name="bb" hidden="1">{#N/A,#N/A,FALSE,"ET-CAPA";#N/A,#N/A,FALSE,"ET-PAG1";#N/A,#N/A,FALSE,"ET-PAG2";#N/A,#N/A,FALSE,"ET-PAG3";#N/A,#N/A,FALSE,"ET-PAG4";#N/A,#N/A,FALSE,"ET-PAG5"}</definedName>
    <definedName name="BD">[22]BD!$F$11:$G$42</definedName>
    <definedName name="BDD">[23]BD!$F$11:$G$39</definedName>
    <definedName name="BDDD">[23]BD!$F$11:$G$39</definedName>
    <definedName name="BDI">#REF!</definedName>
    <definedName name="Bitola">'[24]TABELA PID'!$A$5:$A$247</definedName>
    <definedName name="BITOLAS">'[25]TABELA PID'!$A$4:$A$247</definedName>
    <definedName name="Bk">#REF!</definedName>
    <definedName name="BoxArea">[26]Lista!$D$3:$D$13</definedName>
    <definedName name="BoxRecurso">[26]Lista!$F$3:$F$28</definedName>
    <definedName name="BP">#REF!</definedName>
    <definedName name="BRA">#REF!</definedName>
    <definedName name="BRASKEM">#REF!</definedName>
    <definedName name="BRASKEM1">'[8]Dados Braskem'!$O$22:$O$273</definedName>
    <definedName name="BTN">#REF!</definedName>
    <definedName name="CAB">#REF!</definedName>
    <definedName name="cabe" localSheetId="4">'[3]Avanço Físico Sem26'!$1:$11</definedName>
    <definedName name="cabe">'[9]Avanço Físico Sem26'!$A$1:$IV$11</definedName>
    <definedName name="cabeca" localSheetId="4">'[3]Rel.Desvios'!$1:$10</definedName>
    <definedName name="cabeca">'[9]Rel.Desvios'!$A$1:$IV$10</definedName>
    <definedName name="CadastroDeNaturezas">#REF!</definedName>
    <definedName name="caf" localSheetId="4">[27]FONTE!$B$5:$B$52</definedName>
    <definedName name="caf">[28]FONTE!$B$5:$B$52</definedName>
    <definedName name="CANMTC">#REF!</definedName>
    <definedName name="CANTER">#REF!</definedName>
    <definedName name="casa" hidden="1">{#N/A,#N/A,FALSE,"FATURAM";#N/A,#N/A,FALSE,"PrVnd"}</definedName>
    <definedName name="cc">#REF!</definedName>
    <definedName name="ccc">#REF!</definedName>
    <definedName name="CMOs">'[29]REF.BM'!$A$12:$A$21</definedName>
    <definedName name="COBRANÇA">[20]FONTE!$B$112:$B$114</definedName>
    <definedName name="concorrentes" localSheetId="4" hidden="1">{#N/A,#N/A,FALSE,"Cronograma";#N/A,#N/A,FALSE,"Cronogr. 2"}</definedName>
    <definedName name="concorrentes" hidden="1">{#N/A,#N/A,FALSE,"Cronograma";#N/A,#N/A,FALSE,"Cronogr. 2"}</definedName>
    <definedName name="ContOhdsFilter">#REF!</definedName>
    <definedName name="ContOSort">#REF!</definedName>
    <definedName name="contrato">#REF!</definedName>
    <definedName name="CONTROLE">#REF!</definedName>
    <definedName name="COPIA" hidden="1">{#N/A,#N/A,FALSE,"CONTROLE"}</definedName>
    <definedName name="COPIA1" hidden="1">{#N/A,#N/A,FALSE,"CONTROLE"}</definedName>
    <definedName name="CoverClient">[30]Cover!$D$4</definedName>
    <definedName name="CoverIssue">[30]Cover!$I$6</definedName>
    <definedName name="CoverOption">[30]Cover!$I$5</definedName>
    <definedName name="CoverProposal">[30]Cover!$I$4</definedName>
    <definedName name="CoverRevision">[30]Cover!$I$7</definedName>
    <definedName name="CoverSellCurr">[30]Cover!$F$27</definedName>
    <definedName name="cpv">[31]CPV!$J$42</definedName>
    <definedName name="cur0.5">[5]CM!#REF!</definedName>
    <definedName name="cur0.75">[5]CM!#REF!</definedName>
    <definedName name="cur1.5">[5]CM!#REF!</definedName>
    <definedName name="cur2.5">[5]CM!#REF!</definedName>
    <definedName name="Curva">#REF!</definedName>
    <definedName name="curvac">#REF!</definedName>
    <definedName name="curvas">#REF!</definedName>
    <definedName name="Curvva">#REF!</definedName>
    <definedName name="CUSTO">#REF!</definedName>
    <definedName name="custos_t1501">#REF!</definedName>
    <definedName name="d">[32]Andaime!$B$37:$B$46</definedName>
    <definedName name="DA">[33]FONTE!$B$107:$B$112</definedName>
    <definedName name="dad">[34]FONTE!$B$87:$B$93</definedName>
    <definedName name="dada">[35]FONTE!$B$5:$B$51</definedName>
    <definedName name="DADOS_BRASKEM">[36]DADOS_BRASKEM!$A$1:$N$34</definedName>
    <definedName name="Dados_Faturamento_Unidades">#REF!</definedName>
    <definedName name="daf">[16]FONTE!$B$38:$B$242</definedName>
    <definedName name="DANESE">'[37]PREÇOS UNITÁRIOS'!$J$11:$J$26</definedName>
    <definedName name="DASDAS">#REF!</definedName>
    <definedName name="DATA_APOIO">#REF!</definedName>
    <definedName name="DATA_DESMONT">[36]A_Andaimes!$Y$9:$Y$898</definedName>
    <definedName name="Data_list">#REF!</definedName>
    <definedName name="DATA_MONT">[36]A_Andaimes!$V$9:$V$898</definedName>
    <definedName name="DATA_PR">'[36]C_Produt. Manut'!$C$11:$C$41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Montagem">[38]Controle!$K$7:$K$29907</definedName>
    <definedName name="DATE">#REF!</definedName>
    <definedName name="dd" localSheetId="2" hidden="1">{#N/A,#N/A,FALSE,"ET-CAPA";#N/A,#N/A,FALSE,"ET-PAG1";#N/A,#N/A,FALSE,"ET-PAG2";#N/A,#N/A,FALSE,"ET-PAG3";#N/A,#N/A,FALSE,"ET-PAG4";#N/A,#N/A,FALSE,"ET-PAG5"}</definedName>
    <definedName name="dd" localSheetId="3" hidden="1">{#N/A,#N/A,FALSE,"ET-CAPA";#N/A,#N/A,FALSE,"ET-PAG1";#N/A,#N/A,FALSE,"ET-PAG2";#N/A,#N/A,FALSE,"ET-PAG3";#N/A,#N/A,FALSE,"ET-PAG4";#N/A,#N/A,FALSE,"ET-PAG5"}</definedName>
    <definedName name="dd" localSheetId="4" hidden="1">{#N/A,#N/A,FALSE,"ET-CAPA";#N/A,#N/A,FALSE,"ET-PAG1";#N/A,#N/A,FALSE,"ET-PAG2";#N/A,#N/A,FALSE,"ET-PAG3";#N/A,#N/A,FALSE,"ET-PAG4";#N/A,#N/A,FALSE,"ET-PAG5"}</definedName>
    <definedName name="dd" hidden="1">{#N/A,#N/A,FALSE,"ET-CAPA";#N/A,#N/A,FALSE,"ET-PAG1";#N/A,#N/A,FALSE,"ET-PAG2";#N/A,#N/A,FALSE,"ET-PAG3";#N/A,#N/A,FALSE,"ET-PAG4";#N/A,#N/A,FALSE,"ET-PAG5"}</definedName>
    <definedName name="DDD" localSheetId="2" hidden="1">{#N/A,#N/A,FALSE,"ET-CAPA";#N/A,#N/A,FALSE,"ET-PAG1";#N/A,#N/A,FALSE,"ET-PAG2";#N/A,#N/A,FALSE,"ET-PAG3";#N/A,#N/A,FALSE,"ET-PAG4";#N/A,#N/A,FALSE,"ET-PAG5"}</definedName>
    <definedName name="DDD" localSheetId="3" hidden="1">{#N/A,#N/A,FALSE,"ET-CAPA";#N/A,#N/A,FALSE,"ET-PAG1";#N/A,#N/A,FALSE,"ET-PAG2";#N/A,#N/A,FALSE,"ET-PAG3";#N/A,#N/A,FALSE,"ET-PAG4";#N/A,#N/A,FALSE,"ET-PAG5"}</definedName>
    <definedName name="DDD" localSheetId="4" hidden="1">{#N/A,#N/A,FALSE,"ET-CAPA";#N/A,#N/A,FALSE,"ET-PAG1";#N/A,#N/A,FALSE,"ET-PAG2";#N/A,#N/A,FALSE,"ET-PAG3";#N/A,#N/A,FALSE,"ET-PAG4";#N/A,#N/A,FALSE,"ET-PAG5"}</definedName>
    <definedName name="DDD" hidden="1">{#N/A,#N/A,FALSE,"ET-CAPA";#N/A,#N/A,FALSE,"ET-PAG1";#N/A,#N/A,FALSE,"ET-PAG2";#N/A,#N/A,FALSE,"ET-PAG3";#N/A,#N/A,FALSE,"ET-PAG4";#N/A,#N/A,FALSE,"ET-PAG5"}</definedName>
    <definedName name="DDDDD">[12]CM!$D$15</definedName>
    <definedName name="dddddd">[39]Fatores!$S$347:$AR$379</definedName>
    <definedName name="ddddwa" hidden="1">#REF!</definedName>
    <definedName name="de">'[40]2300'!$B$18:$B$41</definedName>
    <definedName name="DES" hidden="1">#REF!</definedName>
    <definedName name="descrição">'[41]PREÇOS UNITÁRIOS'!$J$11:$J$26</definedName>
    <definedName name="DESCRIÇÃO1">'[7]PREÇOS UNITÁRIOS'!$J$11:$J$26</definedName>
    <definedName name="DESM">[36]A_Andaimes!$GU$9:$GU$898</definedName>
    <definedName name="DESMONTAGEM_DE_PRANCHÃO_DE_MADEIRA__De_10_a_20_m">"lista"</definedName>
    <definedName name="DesmontEncaixe">#REF!</definedName>
    <definedName name="DesmontEncTub">#REF!</definedName>
    <definedName name="DesmontTubo">#REF!</definedName>
    <definedName name="DESNIVEL" hidden="1">{#N/A,#N/A,FALSE,"RESUMO-BB1";#N/A,#N/A,FALSE,"MOD-A01-R - BB1";#N/A,#N/A,FALSE,"URB-BB1"}</definedName>
    <definedName name="DezSun1">DATE(AnoCalendário,12,1)-WEEKDAY(DATE(AnoCalendário,12,1))+1</definedName>
    <definedName name="df">#REF!</definedName>
    <definedName name="dfdaf" hidden="1">15</definedName>
    <definedName name="DFSDFSD" localSheetId="0">#REF!</definedName>
    <definedName name="DFSDFSD">#REF!</definedName>
    <definedName name="dfse" hidden="1">#REF!</definedName>
    <definedName name="dfswq" hidden="1">{#N/A,#N/A,FALSE,"ET-CAPA";#N/A,#N/A,FALSE,"ET-PAG1";#N/A,#N/A,FALSE,"ET-PAG2";#N/A,#N/A,FALSE,"ET-PAG3";#N/A,#N/A,FALSE,"ET-PAG4";#N/A,#N/A,FALSE,"ET-PAG5"}</definedName>
    <definedName name="DIA">#REF!</definedName>
    <definedName name="DIÂMETRO">'[42]TABELA PID'!$A$4:$B$247</definedName>
    <definedName name="diaria1">[43]cadastro!$H$25</definedName>
    <definedName name="diaria2">[43]cadastro!$H$26</definedName>
    <definedName name="diaria3">[43]cadastro!$H$27</definedName>
    <definedName name="DiasdeAtribuições">[18]Janeiro!$L$4:$L$33</definedName>
    <definedName name="DIN">#REF!</definedName>
    <definedName name="DISCRIMINAÇÃO">'[7]PREÇOS UNITÁRIOS'!$J$11:$J$26</definedName>
    <definedName name="DIVISÃO" localSheetId="4">[44]FONTE!$B$4:$B$7</definedName>
    <definedName name="DIVISÃO">[20]FONTE!$B$4:$B$7</definedName>
    <definedName name="Dolar">#REF!</definedName>
    <definedName name="DolarCompra">#REF!</definedName>
    <definedName name="DolarVenda">#REF!</definedName>
    <definedName name="dsgsd" localSheetId="4" hidden="1">{#N/A,#N/A,FALSE,"Cronograma";#N/A,#N/A,FALSE,"Cronogr. 2"}</definedName>
    <definedName name="dsgsd" hidden="1">{#N/A,#N/A,FALSE,"Cronograma";#N/A,#N/A,FALSE,"Cronogr. 2"}</definedName>
    <definedName name="DT_LANC">#REF!</definedName>
    <definedName name="E">#REF!</definedName>
    <definedName name="ED">#REF!</definedName>
    <definedName name="efef" hidden="1">#REF!</definedName>
    <definedName name="efgh">#N/A</definedName>
    <definedName name="Eh">#REF!</definedName>
    <definedName name="ELITE_DESMONT">[36]A_Andaimes!$T$9:$T$898</definedName>
    <definedName name="ELITE_MONT">[36]A_Andaimes!$Q$9:$Q$898</definedName>
    <definedName name="Encaixe_00a10">[38]Controle!$AA$7:$AA$29907</definedName>
    <definedName name="Encaixe_10a20">[38]Controle!$AB$7:$AB$29907</definedName>
    <definedName name="Encaixe_20a30">[38]Controle!$AC$7:$AC$29907</definedName>
    <definedName name="Encaixe_30a40">[38]Controle!$AD$7:$AD$29907</definedName>
    <definedName name="Encaixe_acima40">[38]Controle!$AE$7:$AE$29907</definedName>
    <definedName name="EPI">#REF!</definedName>
    <definedName name="EPIFER">#REF!</definedName>
    <definedName name="Equipamentos" localSheetId="4" hidden="1">{#N/A,#N/A,FALSE,"CPV";#N/A,#N/A,FALSE,"Pareto";#N/A,#N/A,FALSE,"Gráficos"}</definedName>
    <definedName name="EQUIPAMENTOS">#REF!</definedName>
    <definedName name="EQUIPES" localSheetId="4">[44]FONTE!$B$141:$B$494</definedName>
    <definedName name="EQUIPES">[20]FONTE!$B$26:$B$54</definedName>
    <definedName name="er">#REF!</definedName>
    <definedName name="ERRO">#REF!</definedName>
    <definedName name="ESTIMATE">#REF!</definedName>
    <definedName name="Eurocompra">#REF!</definedName>
    <definedName name="Eurovenda">#REF!</definedName>
    <definedName name="EVENTOS_ESPECIAIS">[22]Eventos!$C$11:$G$20</definedName>
    <definedName name="EVENTUAL_CC">[22]Event.CC!$B$11:$P$82</definedName>
    <definedName name="Excel_BuiltIn_Print_Area_2">#REF!</definedName>
    <definedName name="Excel_BuiltIn_Print_Area_3">#REF!</definedName>
    <definedName name="Excel_BuiltIn_Print_Titles_2">#REF!</definedName>
    <definedName name="Excel_BuiltIn_Print_Titles_3">#REF!</definedName>
    <definedName name="Excel_BuiltIn_Print_Titles_4">#REF!</definedName>
    <definedName name="F">[45]CM!$C$2</definedName>
    <definedName name="f_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bio" localSheetId="4" hidden="1">{#N/A,#N/A,FALSE,"Cronograma";#N/A,#N/A,FALSE,"Cronogr. 2"}</definedName>
    <definedName name="fabio" hidden="1">{#N/A,#N/A,FALSE,"Cronograma";#N/A,#N/A,FALSE,"Cronogr. 2"}</definedName>
    <definedName name="FACE">#REF!</definedName>
    <definedName name="fat">#REF!</definedName>
    <definedName name="FAT_DESMONT">[36]A_Andaimes!$BA$9:$BA$898</definedName>
    <definedName name="FAT_MONT">[36]A_Andaimes!$AZ$9:$AZ$898</definedName>
    <definedName name="Fat_Real">#REF!</definedName>
    <definedName name="FATOR_h_2">'[46]banco de dados'!$G$23:$G$27</definedName>
    <definedName name="Faturamento" localSheetId="4">#REF!</definedName>
    <definedName name="Faturamento">#REF!</definedName>
    <definedName name="fdaf">[47]FONTE!$B$132:$B$154</definedName>
    <definedName name="FDHFDH">[45]CM!$I$10</definedName>
    <definedName name="FevSun1">DATE(AnoCalendário,2,1)-WEEKDAY(DATE(AnoCalendário,2,1))+1</definedName>
    <definedName name="FFFFF" localSheetId="4" hidden="1">{#N/A,#N/A,FALSE,"ET-CAPA";#N/A,#N/A,FALSE,"ET-PAG1";#N/A,#N/A,FALSE,"ET-PAG2";#N/A,#N/A,FALSE,"ET-PAG3";#N/A,#N/A,FALSE,"ET-PAG4";#N/A,#N/A,FALSE,"ET-PAG5"}</definedName>
    <definedName name="FFFFF" hidden="1">{#N/A,#N/A,FALSE,"ET-CAPA";#N/A,#N/A,FALSE,"ET-PAG1";#N/A,#N/A,FALSE,"ET-PAG2";#N/A,#N/A,FALSE,"ET-PAG3";#N/A,#N/A,FALSE,"ET-PAG4";#N/A,#N/A,FALSE,"ET-PAG5"}</definedName>
    <definedName name="ffffffffffffffffffffffffffffff" localSheetId="2" hidden="1">{#N/A,#N/A,FALSE,"ET-CAPA";#N/A,#N/A,FALSE,"ET-PAG1";#N/A,#N/A,FALSE,"ET-PAG2";#N/A,#N/A,FALSE,"ET-PAG3";#N/A,#N/A,FALSE,"ET-PAG4";#N/A,#N/A,FALSE,"ET-PAG5"}</definedName>
    <definedName name="ffffffffffffffffffffffffffffff" localSheetId="3" hidden="1">{#N/A,#N/A,FALSE,"ET-CAPA";#N/A,#N/A,FALSE,"ET-PAG1";#N/A,#N/A,FALSE,"ET-PAG2";#N/A,#N/A,FALSE,"ET-PAG3";#N/A,#N/A,FALSE,"ET-PAG4";#N/A,#N/A,FALSE,"ET-PAG5"}</definedName>
    <definedName name="ffffffffffffffffffffffffffffff" localSheetId="4" hidden="1">{#N/A,#N/A,FALSE,"ET-CAPA";#N/A,#N/A,FALSE,"ET-PAG1";#N/A,#N/A,FALSE,"ET-PAG2";#N/A,#N/A,FALSE,"ET-PAG3";#N/A,#N/A,FALSE,"ET-PAG4";#N/A,#N/A,FALSE,"ET-PAG5"}</definedName>
    <definedName name="ffffffffffffffffffffffffffffff" hidden="1">{#N/A,#N/A,FALSE,"ET-CAPA";#N/A,#N/A,FALSE,"ET-PAG1";#N/A,#N/A,FALSE,"ET-PAG2";#N/A,#N/A,FALSE,"ET-PAG3";#N/A,#N/A,FALSE,"ET-PAG4";#N/A,#N/A,FALSE,"ET-PAG5"}</definedName>
    <definedName name="FGGD">#REF!</definedName>
    <definedName name="FGSD" localSheetId="4" hidden="1">{#N/A,#N/A,FALSE,"ET-CAPA";#N/A,#N/A,FALSE,"ET-PAG1";#N/A,#N/A,FALSE,"ET-PAG2";#N/A,#N/A,FALSE,"ET-PAG3";#N/A,#N/A,FALSE,"ET-PAG4";#N/A,#N/A,FALSE,"ET-PAG5"}</definedName>
    <definedName name="FGSD" hidden="1">{#N/A,#N/A,FALSE,"ET-CAPA";#N/A,#N/A,FALSE,"ET-PAG1";#N/A,#N/A,FALSE,"ET-PAG2";#N/A,#N/A,FALSE,"ET-PAG3";#N/A,#N/A,FALSE,"ET-PAG4";#N/A,#N/A,FALSE,"ET-PAG5"}</definedName>
    <definedName name="FIELD">#REF!</definedName>
    <definedName name="fill" hidden="1">#REF!</definedName>
    <definedName name="Fill_" hidden="1">#REF!</definedName>
    <definedName name="fiscais">[21]Preços!$E$26:$E$34</definedName>
    <definedName name="FISCALIZAÇÃO">[20]FONTE!$B$155:$B$165</definedName>
    <definedName name="fla0.5">[5]CM!$E$2</definedName>
    <definedName name="fla0.75">[5]CM!$E$3</definedName>
    <definedName name="fla1.5">[5]CM!$E$5</definedName>
    <definedName name="fla2.5">[5]CM!$E$7</definedName>
    <definedName name="FOFOLETE">#REF!</definedName>
    <definedName name="FOR_EXPORT_Pipe_Fabrication">#REF!</definedName>
    <definedName name="FUNCAO_APOIO">#REF!</definedName>
    <definedName name="G_dados">#REF!</definedName>
    <definedName name="G_Data">#REF!</definedName>
    <definedName name="G_Dcto">#REF!</definedName>
    <definedName name="G_Destino">#REF!</definedName>
    <definedName name="G_Encaixe">#REF!</definedName>
    <definedName name="G_Item">#REF!</definedName>
    <definedName name="G_PisoMetalico">#REF!</definedName>
    <definedName name="G_Pranchao">#REF!</definedName>
    <definedName name="G_Tubo">#REF!</definedName>
    <definedName name="gg" localSheetId="4" hidden="1">{#N/A,#N/A,FALSE,"ET-CAPA";#N/A,#N/A,FALSE,"ET-PAG1";#N/A,#N/A,FALSE,"ET-PAG2";#N/A,#N/A,FALSE,"ET-PAG3";#N/A,#N/A,FALSE,"ET-PAG4";#N/A,#N/A,FALSE,"ET-PAG5"}</definedName>
    <definedName name="gg" hidden="1">{#N/A,#N/A,FALSE,"ET-CAPA";#N/A,#N/A,FALSE,"ET-PAG1";#N/A,#N/A,FALSE,"ET-PAG2";#N/A,#N/A,FALSE,"ET-PAG3";#N/A,#N/A,FALSE,"ET-PAG4";#N/A,#N/A,FALSE,"ET-PAG5"}</definedName>
    <definedName name="gggg" localSheetId="4" hidden="1">{#N/A,#N/A,FALSE,"ET-CAPA";#N/A,#N/A,FALSE,"ET-PAG1";#N/A,#N/A,FALSE,"ET-PAG2";#N/A,#N/A,FALSE,"ET-PAG3";#N/A,#N/A,FALSE,"ET-PAG4";#N/A,#N/A,FALSE,"ET-PAG5"}</definedName>
    <definedName name="gggg" hidden="1">{#N/A,#N/A,FALSE,"ET-CAPA";#N/A,#N/A,FALSE,"ET-PAG1";#N/A,#N/A,FALSE,"ET-PAG2";#N/A,#N/A,FALSE,"ET-PAG3";#N/A,#N/A,FALSE,"ET-PAG4";#N/A,#N/A,FALSE,"ET-PAG5"}</definedName>
    <definedName name="greal" localSheetId="4" hidden="1">{#N/A,#N/A,FALSE,"ET-CAPA";#N/A,#N/A,FALSE,"ET-PAG1";#N/A,#N/A,FALSE,"ET-PAG2";#N/A,#N/A,FALSE,"ET-PAG3";#N/A,#N/A,FALSE,"ET-PAG4";#N/A,#N/A,FALSE,"ET-PAG5"}</definedName>
    <definedName name="greal" hidden="1">{#N/A,#N/A,FALSE,"ET-CAPA";#N/A,#N/A,FALSE,"ET-PAG1";#N/A,#N/A,FALSE,"ET-PAG2";#N/A,#N/A,FALSE,"ET-PAG3";#N/A,#N/A,FALSE,"ET-PAG4";#N/A,#N/A,FALSE,"ET-PAG5"}</definedName>
    <definedName name="GRTE" localSheetId="4" hidden="1">{#N/A,#N/A,FALSE,"ET-CAPA";#N/A,#N/A,FALSE,"ET-PAG1";#N/A,#N/A,FALSE,"ET-PAG2";#N/A,#N/A,FALSE,"ET-PAG3";#N/A,#N/A,FALSE,"ET-PAG4";#N/A,#N/A,FALSE,"ET-PAG5"}</definedName>
    <definedName name="GRTE" hidden="1">{#N/A,#N/A,FALSE,"ET-CAPA";#N/A,#N/A,FALSE,"ET-PAG1";#N/A,#N/A,FALSE,"ET-PAG2";#N/A,#N/A,FALSE,"ET-PAG3";#N/A,#N/A,FALSE,"ET-PAG4";#N/A,#N/A,FALSE,"ET-PAG5"}</definedName>
    <definedName name="h" localSheetId="4" hidden="1">{#N/A,#N/A,FALSE,"ET-CAPA";#N/A,#N/A,FALSE,"ET-PAG1";#N/A,#N/A,FALSE,"ET-PAG2";#N/A,#N/A,FALSE,"ET-PAG3";#N/A,#N/A,FALSE,"ET-PAG4";#N/A,#N/A,FALSE,"ET-PAG5"}</definedName>
    <definedName name="h" hidden="1">{#N/A,#N/A,FALSE,"ET-CAPA";#N/A,#N/A,FALSE,"ET-PAG1";#N/A,#N/A,FALSE,"ET-PAG2";#N/A,#N/A,FALSE,"ET-PAG3";#N/A,#N/A,FALSE,"ET-PAG4";#N/A,#N/A,FALSE,"ET-PAG5"}</definedName>
    <definedName name="HE_SAB_DOM_APOIO">'[36]B_Hh Adm'!$T$27:$T$586</definedName>
    <definedName name="HE_SEG_SEX_APOIO">'[36]B_Hh Adm'!$S$27:$S$586</definedName>
    <definedName name="HH">[8]Preço!$C$427:$C$442</definedName>
    <definedName name="hh_CR">#REF!</definedName>
    <definedName name="hh_Data">#REF!</definedName>
    <definedName name="hh_Enc_apos22">#REF!</definedName>
    <definedName name="hh_Enc_SDF">#REF!</definedName>
    <definedName name="hh_EncH56">#REF!</definedName>
    <definedName name="hh_EncHN">#REF!</definedName>
    <definedName name="hh_Mont_Apos22">#REF!</definedName>
    <definedName name="hh_Mont_SDF">#REF!</definedName>
    <definedName name="HH_MontH56">#REF!</definedName>
    <definedName name="hh_MontHN">#REF!</definedName>
    <definedName name="hh_Pacote">[48]hh_adm!$F$6:$F$3141</definedName>
    <definedName name="HHH" localSheetId="2" hidden="1">{#N/A,#N/A,FALSE,"ET-CAPA";#N/A,#N/A,FALSE,"ET-PAG1";#N/A,#N/A,FALSE,"ET-PAG2";#N/A,#N/A,FALSE,"ET-PAG3";#N/A,#N/A,FALSE,"ET-PAG4";#N/A,#N/A,FALSE,"ET-PAG5"}</definedName>
    <definedName name="HHH" localSheetId="3" hidden="1">{#N/A,#N/A,FALSE,"ET-CAPA";#N/A,#N/A,FALSE,"ET-PAG1";#N/A,#N/A,FALSE,"ET-PAG2";#N/A,#N/A,FALSE,"ET-PAG3";#N/A,#N/A,FALSE,"ET-PAG4";#N/A,#N/A,FALSE,"ET-PAG5"}</definedName>
    <definedName name="HHH" localSheetId="4" hidden="1">{#N/A,#N/A,FALSE,"ET-CAPA";#N/A,#N/A,FALSE,"ET-PAG1";#N/A,#N/A,FALSE,"ET-PAG2";#N/A,#N/A,FALSE,"ET-PAG3";#N/A,#N/A,FALSE,"ET-PAG4";#N/A,#N/A,FALSE,"ET-PAG5"}</definedName>
    <definedName name="HHH" hidden="1">{#N/A,#N/A,FALSE,"ET-CAPA";#N/A,#N/A,FALSE,"ET-PAG1";#N/A,#N/A,FALSE,"ET-PAG2";#N/A,#N/A,FALSE,"ET-PAG3";#N/A,#N/A,FALSE,"ET-PAG4";#N/A,#N/A,FALSE,"ET-PAG5"}</definedName>
    <definedName name="HN_APOIO">'[36]B_Hh Adm'!$R$27:$R$586</definedName>
    <definedName name="HORA">#REF!</definedName>
    <definedName name="horal">#REF!</definedName>
    <definedName name="Horario">[21]Preços!$E$47:$E$48</definedName>
    <definedName name="horas">[49]Preço!$D$93:$D$134</definedName>
    <definedName name="HORVIA">#REF!</definedName>
    <definedName name="huhidgbiop">#REF!</definedName>
    <definedName name="i">#REF!</definedName>
    <definedName name="IBPRAD">#REF!</definedName>
    <definedName name="IC">#REF!</definedName>
    <definedName name="IESE">#REF!</definedName>
    <definedName name="im">#REF!</definedName>
    <definedName name="Inad" hidden="1">49</definedName>
    <definedName name="INTEGRANTES">[50]Plan1!$D$30:$D$291</definedName>
    <definedName name="ISISISIS" localSheetId="4" hidden="1">{#N/A,#N/A,FALSE,"ET-CAPA";#N/A,#N/A,FALSE,"ET-PAG1";#N/A,#N/A,FALSE,"ET-PAG2";#N/A,#N/A,FALSE,"ET-PAG3";#N/A,#N/A,FALSE,"ET-PAG4";#N/A,#N/A,FALSE,"ET-PAG5"}</definedName>
    <definedName name="ISISISIS" hidden="1">{#N/A,#N/A,FALSE,"ET-CAPA";#N/A,#N/A,FALSE,"ET-PAG1";#N/A,#N/A,FALSE,"ET-PAG2";#N/A,#N/A,FALSE,"ET-PAG3";#N/A,#N/A,FALSE,"ET-PAG4";#N/A,#N/A,FALSE,"ET-PAG5"}</definedName>
    <definedName name="isol" localSheetId="4">[2]Resumo!#REF!</definedName>
    <definedName name="isol">#REF!</definedName>
    <definedName name="ISS">#REF!</definedName>
    <definedName name="ITEM">#REF!</definedName>
    <definedName name="Item_Linha">#REF!</definedName>
    <definedName name="ITEM_REFR">'[50]Banco de dados'!$D$1066:$K$1088</definedName>
    <definedName name="itens">[51]Fatores!$E$62:$E$127</definedName>
    <definedName name="Itens_12">#REF!</definedName>
    <definedName name="ITENS_CC">#REF!</definedName>
    <definedName name="ITENS2012">#REF!</definedName>
    <definedName name="ITENSM2">#REF!</definedName>
    <definedName name="Jan" hidden="1">{#N/A,#N/A,FALSE,"FATURAM";#N/A,#N/A,FALSE,"PrVnd"}</definedName>
    <definedName name="JanSun1">DATE(AnoCalendário,1,1)-WEEKDAY(DATE(AnoCalendário,1,1))+1</definedName>
    <definedName name="JHJKHJ">#REF!</definedName>
    <definedName name="jhkjkllj">#REF!</definedName>
    <definedName name="JIK">#REF!</definedName>
    <definedName name="jnjni" localSheetId="4" hidden="1">{#N/A,#N/A,FALSE,"ET-CAPA";#N/A,#N/A,FALSE,"ET-PAG1";#N/A,#N/A,FALSE,"ET-PAG2";#N/A,#N/A,FALSE,"ET-PAG3";#N/A,#N/A,FALSE,"ET-PAG4";#N/A,#N/A,FALSE,"ET-PAG5"}</definedName>
    <definedName name="jnjni" hidden="1">{#N/A,#N/A,FALSE,"ET-CAPA";#N/A,#N/A,FALSE,"ET-PAG1";#N/A,#N/A,FALSE,"ET-PAG2";#N/A,#N/A,FALSE,"ET-PAG3";#N/A,#N/A,FALSE,"ET-PAG4";#N/A,#N/A,FALSE,"ET-PAG5"}</definedName>
    <definedName name="JONAS">#REF!</definedName>
    <definedName name="jose" localSheetId="4" hidden="1">{#N/A,#N/A,FALSE,"ET-CAPA";#N/A,#N/A,FALSE,"ET-PAG1";#N/A,#N/A,FALSE,"ET-PAG2";#N/A,#N/A,FALSE,"ET-PAG3";#N/A,#N/A,FALSE,"ET-PAG4";#N/A,#N/A,FALSE,"ET-PAG5"}</definedName>
    <definedName name="jose" hidden="1">{#N/A,#N/A,FALSE,"ET-CAPA";#N/A,#N/A,FALSE,"ET-PAG1";#N/A,#N/A,FALSE,"ET-PAG2";#N/A,#N/A,FALSE,"ET-PAG3";#N/A,#N/A,FALSE,"ET-PAG4";#N/A,#N/A,FALSE,"ET-PAG5"}</definedName>
    <definedName name="joseinf" localSheetId="4" hidden="1">{#N/A,#N/A,FALSE,"ET-CAPA";#N/A,#N/A,FALSE,"ET-PAG1";#N/A,#N/A,FALSE,"ET-PAG2";#N/A,#N/A,FALSE,"ET-PAG3";#N/A,#N/A,FALSE,"ET-PAG4";#N/A,#N/A,FALSE,"ET-PAG5"}</definedName>
    <definedName name="joseinf" hidden="1">{#N/A,#N/A,FALSE,"ET-CAPA";#N/A,#N/A,FALSE,"ET-PAG1";#N/A,#N/A,FALSE,"ET-PAG2";#N/A,#N/A,FALSE,"ET-PAG3";#N/A,#N/A,FALSE,"ET-PAG4";#N/A,#N/A,FALSE,"ET-PAG5"}</definedName>
    <definedName name="JSJS" localSheetId="4" hidden="1">{#N/A,#N/A,FALSE,"ET-CAPA";#N/A,#N/A,FALSE,"ET-PAG1";#N/A,#N/A,FALSE,"ET-PAG2";#N/A,#N/A,FALSE,"ET-PAG3";#N/A,#N/A,FALSE,"ET-PAG4";#N/A,#N/A,FALSE,"ET-PAG5"}</definedName>
    <definedName name="JSJS" hidden="1">{#N/A,#N/A,FALSE,"ET-CAPA";#N/A,#N/A,FALSE,"ET-PAG1";#N/A,#N/A,FALSE,"ET-PAG2";#N/A,#N/A,FALSE,"ET-PAG3";#N/A,#N/A,FALSE,"ET-PAG4";#N/A,#N/A,FALSE,"ET-PAG5"}</definedName>
    <definedName name="jugbk">#REF!</definedName>
    <definedName name="juhko">#N/A</definedName>
    <definedName name="JulSun1">DATE(AnoCalendário,7,1)-WEEKDAY(DATE(AnoCalendário,7,1))+1</definedName>
    <definedName name="JunSun1">DATE(AnoCalendário,6,1)-WEEKDAY(DATE(AnoCalendário,6,1))+1</definedName>
    <definedName name="Lanc_Data">#REF!</definedName>
    <definedName name="Lanc_Presente">#REF!</definedName>
    <definedName name="Lanc_Recurso">#REF!</definedName>
    <definedName name="LEGENDA" localSheetId="0">#REF!</definedName>
    <definedName name="LEGENDA">#REF!</definedName>
    <definedName name="LENHESE">#REF!</definedName>
    <definedName name="LET_DATE__NOW">#REF!</definedName>
    <definedName name="letras">[49]Preço!$B$77:$B$82</definedName>
    <definedName name="linear">#REF!</definedName>
    <definedName name="LINHA">"LISTA"</definedName>
    <definedName name="LINHAS">#REF!</definedName>
    <definedName name="List_Encarregado">[38]Tab_dados!$B$3:$B$18</definedName>
    <definedName name="List_encarregados">[26]Lista!$B$3:$B$26</definedName>
    <definedName name="List_Recursos">[38]Tab_dados!$J$28:$J$49</definedName>
    <definedName name="List_Servico_PACOTE">[38]Tab_dados!$J$3:$J$15</definedName>
    <definedName name="lista">'[8]Dados Braskem'!$F$24:$F$1191</definedName>
    <definedName name="LISTA_FUNÇÃO">#REF!</definedName>
    <definedName name="lista_itens">[52]Andaime!$B$5:$B$51</definedName>
    <definedName name="LISTA1">#REF!</definedName>
    <definedName name="lll2.5">[5]CM!$I$3</definedName>
    <definedName name="lll3.5">[5]CM!$I$5</definedName>
    <definedName name="llp">'[13]13. Ceilings'!$B$4:$B$66</definedName>
    <definedName name="Load_13_Joints">'[53]Pipe Fabrication'!#REF!</definedName>
    <definedName name="Load13_Bolt_Ups">#REF!</definedName>
    <definedName name="Load13_ControlValves">#REF!</definedName>
    <definedName name="Load13_InLine_Instruments">#REF!</definedName>
    <definedName name="Load13_InLine_Items">#REF!</definedName>
    <definedName name="Load13_On_OffValves">#REF!</definedName>
    <definedName name="Load13_Pipe_Insulation">#REF!</definedName>
    <definedName name="Load13_Pipe_Joints">#REF!</definedName>
    <definedName name="Load13_Pipe_Supports">#REF!</definedName>
    <definedName name="Load13_Valves">#REF!</definedName>
    <definedName name="loca">[52]Andaime!$B$47:$B$51</definedName>
    <definedName name="locação">'[54]Rosto '!#REF!</definedName>
    <definedName name="Locacoes">#REF!</definedName>
    <definedName name="luciano" localSheetId="2" hidden="1">{#N/A,#N/A,FALSE,"ET-CAPA";#N/A,#N/A,FALSE,"ET-PAG1";#N/A,#N/A,FALSE,"ET-PAG2";#N/A,#N/A,FALSE,"ET-PAG3";#N/A,#N/A,FALSE,"ET-PAG4";#N/A,#N/A,FALSE,"ET-PAG5"}</definedName>
    <definedName name="luciano" localSheetId="3" hidden="1">{#N/A,#N/A,FALSE,"ET-CAPA";#N/A,#N/A,FALSE,"ET-PAG1";#N/A,#N/A,FALSE,"ET-PAG2";#N/A,#N/A,FALSE,"ET-PAG3";#N/A,#N/A,FALSE,"ET-PAG4";#N/A,#N/A,FALSE,"ET-PAG5"}</definedName>
    <definedName name="luciano" localSheetId="4" hidden="1">{#N/A,#N/A,FALSE,"ET-CAPA";#N/A,#N/A,FALSE,"ET-PAG1";#N/A,#N/A,FALSE,"ET-PAG2";#N/A,#N/A,FALSE,"ET-PAG3";#N/A,#N/A,FALSE,"ET-PAG4";#N/A,#N/A,FALSE,"ET-PAG5"}</definedName>
    <definedName name="luciano" hidden="1">{#N/A,#N/A,FALSE,"ET-CAPA";#N/A,#N/A,FALSE,"ET-PAG1";#N/A,#N/A,FALSE,"ET-PAG2";#N/A,#N/A,FALSE,"ET-PAG3";#N/A,#N/A,FALSE,"ET-PAG4";#N/A,#N/A,FALSE,"ET-PAG5"}</definedName>
    <definedName name="M__L">#REF!</definedName>
    <definedName name="M_L">#REF!</definedName>
    <definedName name="MACROS">#REF!</definedName>
    <definedName name="MaiSun1">DATE(AnoCalendário,5,1)-WEEKDAY(DATE(AnoCalendário,5,1))+1</definedName>
    <definedName name="mam" localSheetId="4">[2]Resumo!$S$2:$V$8</definedName>
    <definedName name="mam">#REF!</definedName>
    <definedName name="MAN" localSheetId="4">[2]Resumo!$S$2:$V$8</definedName>
    <definedName name="MAN">#REF!</definedName>
    <definedName name="mão" localSheetId="4">[2]Resumo!$X$21</definedName>
    <definedName name="mão">#REF!</definedName>
    <definedName name="mão1" localSheetId="4">[2]Resumo!$X$286</definedName>
    <definedName name="mão1">#REF!</definedName>
    <definedName name="MarSun1">DATE(AnoCalendário,3,1)-WEEKDAY(DATE(AnoCalendário,3,1))+1</definedName>
    <definedName name="MAT.DE_CONSUMO">#REF!</definedName>
    <definedName name="MAT_CP">'[46]banco de dados'!$G$15:$G$16</definedName>
    <definedName name="MATCON">#REF!</definedName>
    <definedName name="mATERIAL" localSheetId="4" hidden="1">{#N/A,#N/A,FALSE,"ET-CAPA";#N/A,#N/A,FALSE,"ET-PAG1";#N/A,#N/A,FALSE,"ET-PAG2";#N/A,#N/A,FALSE,"ET-PAG3";#N/A,#N/A,FALSE,"ET-PAG4";#N/A,#N/A,FALSE,"ET-PAG5"}</definedName>
    <definedName name="mATERIAL" hidden="1">{#N/A,#N/A,FALSE,"ET-CAPA";#N/A,#N/A,FALSE,"ET-PAG1";#N/A,#N/A,FALSE,"ET-PAG2";#N/A,#N/A,FALSE,"ET-PAG3";#N/A,#N/A,FALSE,"ET-PAG4";#N/A,#N/A,FALSE,"ET-PAG5"}</definedName>
    <definedName name="MATRIZRIS">[55]PROG!$1:$1048576</definedName>
    <definedName name="MC">#REF!</definedName>
    <definedName name="MD">#REF!</definedName>
    <definedName name="MEDIÇÃO">#REF!</definedName>
    <definedName name="medir">#REF!</definedName>
    <definedName name="Melbourne_Total_Tube_for_Load_13">#REF!</definedName>
    <definedName name="METRO">#REF!</definedName>
    <definedName name="MiscellArea">#REF!</definedName>
    <definedName name="MiscellBkdn">'[56]Temporary Works'!#REF!</definedName>
    <definedName name="MiscellContTotal">#REF!</definedName>
    <definedName name="MiscellFilter">#REF!</definedName>
    <definedName name="MiscellKciTotal">#REF!</definedName>
    <definedName name="MiscellLabTotal">'[56]Temporary Works'!#REF!</definedName>
    <definedName name="MiscellSort">#REF!</definedName>
    <definedName name="ml">#REF!</definedName>
    <definedName name="mmm" localSheetId="4">[2]Resumo!$S$2:$V$8</definedName>
    <definedName name="mmm">#REF!</definedName>
    <definedName name="mmmm" localSheetId="4" hidden="1">{#N/A,#N/A,FALSE,"ET-CAPA";#N/A,#N/A,FALSE,"ET-PAG1";#N/A,#N/A,FALSE,"ET-PAG2";#N/A,#N/A,FALSE,"ET-PAG3";#N/A,#N/A,FALSE,"ET-PAG4";#N/A,#N/A,FALSE,"ET-PAG5"}</definedName>
    <definedName name="mmmm" hidden="1">{#N/A,#N/A,FALSE,"ET-CAPA";#N/A,#N/A,FALSE,"ET-PAG1";#N/A,#N/A,FALSE,"ET-PAG2";#N/A,#N/A,FALSE,"ET-PAG3";#N/A,#N/A,FALSE,"ET-PAG4";#N/A,#N/A,FALSE,"ET-PAG5"}</definedName>
    <definedName name="MNGB" localSheetId="4" hidden="1">{#N/A,#N/A,FALSE,"ET-CAPA";#N/A,#N/A,FALSE,"ET-PAG1";#N/A,#N/A,FALSE,"ET-PAG2";#N/A,#N/A,FALSE,"ET-PAG3";#N/A,#N/A,FALSE,"ET-PAG4";#N/A,#N/A,FALSE,"ET-PAG5"}</definedName>
    <definedName name="MNGB" hidden="1">{#N/A,#N/A,FALSE,"ET-CAPA";#N/A,#N/A,FALSE,"ET-PAG1";#N/A,#N/A,FALSE,"ET-PAG2";#N/A,#N/A,FALSE,"ET-PAG3";#N/A,#N/A,FALSE,"ET-PAG4";#N/A,#N/A,FALSE,"ET-PAG5"}</definedName>
    <definedName name="MOBDIR">#REF!</definedName>
    <definedName name="MOBILIZAÇÃO" localSheetId="4" hidden="1">{#N/A,#N/A,FALSE,"Cronograma";#N/A,#N/A,FALSE,"Cronogr. 2"}</definedName>
    <definedName name="MOBILIZAÇÃO" hidden="1">{#N/A,#N/A,FALSE,"Cronograma";#N/A,#N/A,FALSE,"Cronogr. 2"}</definedName>
    <definedName name="MOBIND">#REF!</definedName>
    <definedName name="MOD">#REF!</definedName>
    <definedName name="MODALIDADE_DESMONT">[36]A_Andaimes!$AB$9:$AB$898</definedName>
    <definedName name="MODALIDADE_MONT">[36]A_Andaimes!$AA$9:$AA$898</definedName>
    <definedName name="MOEDA">#REF!</definedName>
    <definedName name="moi" localSheetId="4">[2]Resumo!$X$357</definedName>
    <definedName name="moi">#REF!</definedName>
    <definedName name="MONT">[36]A_Andaimes!$GT$9:$GT$898</definedName>
    <definedName name="montagem">[52]Andaime!$B$5:$B$36</definedName>
    <definedName name="MontEncaixe">#REF!</definedName>
    <definedName name="MontEncTub">#REF!</definedName>
    <definedName name="Months">'[13]7. Expenditure &amp; revenue (LLP)'!$T$1:$T$36</definedName>
    <definedName name="MontTubo">#REF!</definedName>
    <definedName name="movimentação">'[54]Rosto '!#REF!</definedName>
    <definedName name="MT_10a20">#REF!</definedName>
    <definedName name="MT_20a30">#REF!</definedName>
    <definedName name="MT_30a40">#REF!</definedName>
    <definedName name="MT_ACIMA40">#REF!</definedName>
    <definedName name="MT_ATE10">#REF!</definedName>
    <definedName name="N">#REF!</definedName>
    <definedName name="N1198T">#REF!</definedName>
    <definedName name="N1228II">#REF!</definedName>
    <definedName name="N1228III">#REF!</definedName>
    <definedName name="N1259T">#REF!</definedName>
    <definedName name="N1349T">#REF!</definedName>
    <definedName name="N1657T">#REF!</definedName>
    <definedName name="N1661T">#REF!</definedName>
    <definedName name="NA" localSheetId="4">#N/A</definedName>
    <definedName name="na">#REF!</definedName>
    <definedName name="nak" localSheetId="4">[2]Resumo!#REF!</definedName>
    <definedName name="nak">#REF!</definedName>
    <definedName name="naka" localSheetId="4">[2]Resumo!#REF!</definedName>
    <definedName name="naka">#REF!</definedName>
    <definedName name="NÃO">#N/A</definedName>
    <definedName name="NN">[45]CM!$C$2</definedName>
    <definedName name="NOITE">#REF!</definedName>
    <definedName name="nome">#REF!</definedName>
    <definedName name="nome_CR">[38]Controle!$D$7:$D$29907</definedName>
    <definedName name="Nome_Pacote">[38]Controle!$D$7:$D$29907</definedName>
    <definedName name="Not_hhCR">#REF!</definedName>
    <definedName name="Not_hhData">#REF!</definedName>
    <definedName name="Not_hhEncApos22">#REF!</definedName>
    <definedName name="Not_hhEncHN">#REF!</definedName>
    <definedName name="Not_hhEncSDF">#REF!</definedName>
    <definedName name="Not_hhMontApos22">#REF!</definedName>
    <definedName name="Not_hhMontHN">#REF!</definedName>
    <definedName name="Not_hhMontSDF">#REF!</definedName>
    <definedName name="Not_hhPacote">#REF!</definedName>
    <definedName name="NovSun1">DATE(AnoCalendário,11,1)-WEEKDAY(DATE(AnoCalendário,11,1))+1</definedName>
    <definedName name="NR_ORC">#REF!</definedName>
    <definedName name="okok" hidden="1">{#N/A,#N/A,FALSE,"ET-CAPA";#N/A,#N/A,FALSE,"ET-PAG1";#N/A,#N/A,FALSE,"ET-PAG2";#N/A,#N/A,FALSE,"ET-PAG3";#N/A,#N/A,FALSE,"ET-PAG4";#N/A,#N/A,FALSE,"ET-PAG5"}</definedName>
    <definedName name="OMsRIP">#REF!</definedName>
    <definedName name="Opções">#REF!</definedName>
    <definedName name="ORCAMENTO">#REF!</definedName>
    <definedName name="Orica_Melbourne_TTL_Joints_Part_Load13">#REF!</definedName>
    <definedName name="Orica_Melbourne_TTL_Joints_PartB__Pipe_">#REF!</definedName>
    <definedName name="OSE">#N/A</definedName>
    <definedName name="OUTROS">#REF!</definedName>
    <definedName name="OutSun1">DATE(AnoCalendário,10,1)-WEEKDAY(DATE(AnoCalendário,10,1))+1</definedName>
    <definedName name="P200LLP">'[13]2. Staff (LLP)'!$A$9:$A$208</definedName>
    <definedName name="PACOTE">[36]tab_listas!$D$2:$D$24</definedName>
    <definedName name="PARETOATIV" hidden="1">{#N/A,#N/A,FALSE,"CPV";#N/A,#N/A,FALSE,"Pareto";#N/A,#N/A,FALSE,"Gráficos"}</definedName>
    <definedName name="PASAJU">#REF!</definedName>
    <definedName name="PasteArea">'[57]CRON CÁLCULO'!$E$2</definedName>
    <definedName name="PAT_1">#REF!</definedName>
    <definedName name="PAT_RAP">[22]Eventos!#REF!</definedName>
    <definedName name="PAT_RAS">[22]Eventos!#REF!</definedName>
    <definedName name="PAT_SC">[22]PAT!$B$10:$K$10</definedName>
    <definedName name="PAT_UA3">[22]Eventos!#REF!</definedName>
    <definedName name="Payment">[30]Cashflow!$P$62:$W$65</definedName>
    <definedName name="Payment_Needed">"Pagamento necessário"</definedName>
    <definedName name="PEDIDO" hidden="1">#REF!</definedName>
    <definedName name="PER">#REF!</definedName>
    <definedName name="PERÍODO">[44]FONTE!$B$624:$B$638</definedName>
    <definedName name="Pessoas_BK">#REF!</definedName>
    <definedName name="Pessoas_RIP">#REF!</definedName>
    <definedName name="PessoasBK_1">#REF!</definedName>
    <definedName name="PG_agosto_2002" localSheetId="4">[2]Resumo!$A$7:$AA$326</definedName>
    <definedName name="PG_agosto_2002">#REF!</definedName>
    <definedName name="pg_agosto_2005">#REF!</definedName>
    <definedName name="PLAMOBRA" localSheetId="4">#REF!</definedName>
    <definedName name="PLAMOBRA">#REF!</definedName>
    <definedName name="PLAN">[8]Preço!$AA$4:$AA$12</definedName>
    <definedName name="PLAN_PREÇOS">'[50]Banco de dados'!$A$3:$K$2253</definedName>
    <definedName name="plan1" localSheetId="4" hidden="1">{#N/A,#N/A,FALSE,"Cronograma";#N/A,#N/A,FALSE,"Cronogr. 2"}</definedName>
    <definedName name="plan1" hidden="1">{#N/A,#N/A,FALSE,"Cronograma";#N/A,#N/A,FALSE,"Cronogr. 2"}</definedName>
    <definedName name="planejado">[31]Planejado!$C$40</definedName>
    <definedName name="plano">#REF!</definedName>
    <definedName name="PLANTA_2">[44]FONTE!$C$25:$C$38</definedName>
    <definedName name="ppp" localSheetId="4" hidden="1">{#N/A,#N/A,FALSE,"ET-CAPA";#N/A,#N/A,FALSE,"ET-PAG1";#N/A,#N/A,FALSE,"ET-PAG2";#N/A,#N/A,FALSE,"ET-PAG3";#N/A,#N/A,FALSE,"ET-PAG4";#N/A,#N/A,FALSE,"ET-PAG5"}</definedName>
    <definedName name="ppp" hidden="1">{#N/A,#N/A,FALSE,"ET-CAPA";#N/A,#N/A,FALSE,"ET-PAG1";#N/A,#N/A,FALSE,"ET-PAG2";#N/A,#N/A,FALSE,"ET-PAG3";#N/A,#N/A,FALSE,"ET-PAG4";#N/A,#N/A,FALSE,"ET-PAG5"}</definedName>
    <definedName name="PRAZO">[58]Executivo!$E$8</definedName>
    <definedName name="PREÇO_LOCAÇÃO">#REF!</definedName>
    <definedName name="PREÇO_M.O">#REF!</definedName>
    <definedName name="Preco_MO">#REF!</definedName>
    <definedName name="PREÇO_TRANSP">#REF!</definedName>
    <definedName name="preços">[59]Plan1!$B$2:$B$25</definedName>
    <definedName name="prima">#REF!</definedName>
    <definedName name="primb">#REF!</definedName>
    <definedName name="primc">#REF!</definedName>
    <definedName name="primd">#REF!</definedName>
    <definedName name="Print_Area_MI">#REF!</definedName>
    <definedName name="PrintAreaContOhds">#REF!</definedName>
    <definedName name="PrintAreaMiscell">#REF!</definedName>
    <definedName name="PTC">'[13]11.Expenditure &amp; revenue(Third)'!$A$10:$A$31</definedName>
    <definedName name="q" hidden="1">{#N/A,#N/A,FALSE,"RESUMO-BB1";#N/A,#N/A,FALSE,"MOD-A01-R - BB1";#N/A,#N/A,FALSE,"URB-BB1"}</definedName>
    <definedName name="qqq" localSheetId="4" hidden="1">{#N/A,#N/A,FALSE,"ET-CAPA";#N/A,#N/A,FALSE,"ET-PAG1";#N/A,#N/A,FALSE,"ET-PAG2";#N/A,#N/A,FALSE,"ET-PAG3";#N/A,#N/A,FALSE,"ET-PAG4";#N/A,#N/A,FALSE,"ET-PAG5"}</definedName>
    <definedName name="qqq" hidden="1">{#N/A,#N/A,FALSE,"ET-CAPA";#N/A,#N/A,FALSE,"ET-PAG1";#N/A,#N/A,FALSE,"ET-PAG2";#N/A,#N/A,FALSE,"ET-PAG3";#N/A,#N/A,FALSE,"ET-PAG4";#N/A,#N/A,FALSE,"ET-PAG5"}</definedName>
    <definedName name="QUESACO">#REF!</definedName>
    <definedName name="R_GARCOM">[22]Eventos!#REF!</definedName>
    <definedName name="ra" hidden="1">{#N/A,#N/A,FALSE,"FATURAM";#N/A,#N/A,FALSE,"PrVnd"}</definedName>
    <definedName name="rateio">#REF!</definedName>
    <definedName name="Rates">'[13]13. Ceilings'!$B$4:$H$229</definedName>
    <definedName name="RDO" localSheetId="4" hidden="1">{#N/A,#N/A,FALSE,"ET-CAPA";#N/A,#N/A,FALSE,"ET-PAG1";#N/A,#N/A,FALSE,"ET-PAG2";#N/A,#N/A,FALSE,"ET-PAG3";#N/A,#N/A,FALSE,"ET-PAG4";#N/A,#N/A,FALSE,"ET-PAG5"}</definedName>
    <definedName name="RDO" hidden="1">{#N/A,#N/A,FALSE,"ET-CAPA";#N/A,#N/A,FALSE,"ET-PAG1";#N/A,#N/A,FALSE,"ET-PAG2";#N/A,#N/A,FALSE,"ET-PAG3";#N/A,#N/A,FALSE,"ET-PAG4";#N/A,#N/A,FALSE,"ET-PAG5"}</definedName>
    <definedName name="REAIS">#REF!</definedName>
    <definedName name="REC_HH">#REF!,#REF!</definedName>
    <definedName name="REC_HH4">'[46]banco de dados'!$A$82:$A$111</definedName>
    <definedName name="REC_HHE">#REF!</definedName>
    <definedName name="REC_LOC">'[46]banco de dados'!$A$112:$A$118</definedName>
    <definedName name="REC_MOV2">'[46]banco de dados'!$A$2:$A$11</definedName>
    <definedName name="REC_MOV4">'[46]banco de dados'!$A$22:$A$31,'[46]banco de dados'!$A$42:$A$51,'[46]banco de dados'!$A$62:$A$71</definedName>
    <definedName name="REC_MOV5">'[46]banco de dados'!$A$120:$A$149</definedName>
    <definedName name="REC_PLAN">'[46]banco de dados'!$G$2:$G$22</definedName>
    <definedName name="REC_SUP">'[46]banco de dados'!$H$2:$H$4</definedName>
    <definedName name="recurso">[52]Andaime!$B$37:$B$46</definedName>
    <definedName name="RECURSOISOL">[60]Fatores!#REF!</definedName>
    <definedName name="Reg_Trabalho">[38]Controle!$AF$7:$AF$29907</definedName>
    <definedName name="REGIME">#REF!</definedName>
    <definedName name="Reimbursement">"Reembolso"</definedName>
    <definedName name="RELAÇÃO">#REF!</definedName>
    <definedName name="Relat" hidden="1">{#N/A,#N/A,FALSE,"CONTROLE";#N/A,#N/A,FALSE,"CONTROLE"}</definedName>
    <definedName name="RELATORIO">#REF!</definedName>
    <definedName name="RESP._MILLS" localSheetId="4">[44]FONTE!$D$4:$D$69</definedName>
    <definedName name="RESP._MILLS">[20]FONTE!$B$10:$B$23</definedName>
    <definedName name="RESUMO">#REF!</definedName>
    <definedName name="rev" localSheetId="4">[2]Resumo!#REF!</definedName>
    <definedName name="rev">#REF!</definedName>
    <definedName name="RIC">#REF!</definedName>
    <definedName name="ricard">'[37]PREÇOS UNITÁRIOS'!$J$11:$J$26</definedName>
    <definedName name="RIP">'[8]Dados Braskem'!$S$22:$S$33</definedName>
    <definedName name="rua" hidden="1">{#N/A,#N/A,FALSE,"FATURAM";#N/A,#N/A,FALSE,"PrVnd"}</definedName>
    <definedName name="s">#REF!</definedName>
    <definedName name="sadad" localSheetId="4" hidden="1">{#N/A,#N/A,FALSE,"ET-CAPA";#N/A,#N/A,FALSE,"ET-PAG1";#N/A,#N/A,FALSE,"ET-PAG2";#N/A,#N/A,FALSE,"ET-PAG3";#N/A,#N/A,FALSE,"ET-PAG4";#N/A,#N/A,FALSE,"ET-PAG5"}</definedName>
    <definedName name="sadad" hidden="1">{#N/A,#N/A,FALSE,"ET-CAPA";#N/A,#N/A,FALSE,"ET-PAG1";#N/A,#N/A,FALSE,"ET-PAG2";#N/A,#N/A,FALSE,"ET-PAG3";#N/A,#N/A,FALSE,"ET-PAG4";#N/A,#N/A,FALSE,"ET-PAG5"}</definedName>
    <definedName name="SALARIOS">#REF!</definedName>
    <definedName name="SAPBEXdnldView" hidden="1">"4AC7D4F9KEZI2GK6TCS5BTOOK"</definedName>
    <definedName name="SAPBEXrevision" hidden="1">37</definedName>
    <definedName name="SAPBEXsysID" hidden="1">"BP0"</definedName>
    <definedName name="SAPBEXwbID" hidden="1">"3NSC4KY9CECFOJ87CIAWGNM9E"</definedName>
    <definedName name="SAUDE">#REF!</definedName>
    <definedName name="SDFDF">#REF!</definedName>
    <definedName name="sds" localSheetId="4" hidden="1">#REF!</definedName>
    <definedName name="sds" hidden="1">#REF!</definedName>
    <definedName name="SEC">#REF!</definedName>
    <definedName name="SED">#REF!</definedName>
    <definedName name="seee" localSheetId="4" hidden="1">{#N/A,#N/A,FALSE,"Cronograma";#N/A,#N/A,FALSE,"Cronogr. 2"}</definedName>
    <definedName name="seee" hidden="1">{#N/A,#N/A,FALSE,"Cronograma";#N/A,#N/A,FALSE,"Cronogr. 2"}</definedName>
    <definedName name="SEMANA">#REF!</definedName>
    <definedName name="SetSun1">DATE(AnoCalendário,9,1)-WEEKDAY(DATE(AnoCalendário,9,1))+1</definedName>
    <definedName name="SFDS" localSheetId="0">#REF!</definedName>
    <definedName name="SFDS">#REF!</definedName>
    <definedName name="SHOP">#REF!</definedName>
    <definedName name="SIM">#N/A</definedName>
    <definedName name="SIM_OU_NÃO">[20]FONTE!$B$168:$B$169</definedName>
    <definedName name="SisA">#REF!</definedName>
    <definedName name="SisB">#REF!</definedName>
    <definedName name="SisC">#REF!</definedName>
    <definedName name="SisD">#REF!</definedName>
    <definedName name="sistema">#REF!</definedName>
    <definedName name="SITUAÇÃO">[61]DADOS!$C$4:$C$10</definedName>
    <definedName name="sm">#REF!</definedName>
    <definedName name="soma_empregados">#REF!</definedName>
    <definedName name="SSS">#N/A</definedName>
    <definedName name="SSSS">#REF!</definedName>
    <definedName name="sssss" localSheetId="2" hidden="1">{#N/A,#N/A,FALSE,"ET-CAPA";#N/A,#N/A,FALSE,"ET-PAG1";#N/A,#N/A,FALSE,"ET-PAG2";#N/A,#N/A,FALSE,"ET-PAG3";#N/A,#N/A,FALSE,"ET-PAG4";#N/A,#N/A,FALSE,"ET-PAG5"}</definedName>
    <definedName name="sssss" localSheetId="3" hidden="1">{#N/A,#N/A,FALSE,"ET-CAPA";#N/A,#N/A,FALSE,"ET-PAG1";#N/A,#N/A,FALSE,"ET-PAG2";#N/A,#N/A,FALSE,"ET-PAG3";#N/A,#N/A,FALSE,"ET-PAG4";#N/A,#N/A,FALSE,"ET-PAG5"}</definedName>
    <definedName name="sssss" localSheetId="4" hidden="1">{#N/A,#N/A,FALSE,"ET-CAPA";#N/A,#N/A,FALSE,"ET-PAG1";#N/A,#N/A,FALSE,"ET-PAG2";#N/A,#N/A,FALSE,"ET-PAG3";#N/A,#N/A,FALSE,"ET-PAG4";#N/A,#N/A,FALSE,"ET-PAG5"}</definedName>
    <definedName name="sssss" hidden="1">{#N/A,#N/A,FALSE,"ET-CAPA";#N/A,#N/A,FALSE,"ET-PAG1";#N/A,#N/A,FALSE,"ET-PAG2";#N/A,#N/A,FALSE,"ET-PAG3";#N/A,#N/A,FALSE,"ET-PAG4";#N/A,#N/A,FALSE,"ET-PAG5"}</definedName>
    <definedName name="STATS">#REF!</definedName>
    <definedName name="STATUS">[61]DADOS!$D$5:$D$8</definedName>
    <definedName name="stb">#REF!</definedName>
    <definedName name="SummaryContrCurr">[30]Summary!$J$122</definedName>
    <definedName name="SummCompareEstDiff">[30]Summary!$M$6:$M$26,[30]Summary!$M$29:$M$47,[30]Summary!$M$50:$M$56,[30]Summary!$M$59:$M$63,[30]Summary!$M$66:$M$73,[30]Summary!$M$76:$M$81,[30]Summary!$M$84:$M$91,[30]Summary!$M$93,[30]Summary!$M$96:$M$111</definedName>
    <definedName name="SummCurrency">[30]Summary!$C$96:$K$110</definedName>
    <definedName name="SUPER">[8]Preço!$AD$4:$AD$5</definedName>
    <definedName name="SUPERVISOR___SÉRGIO_MOURA">"SUPERVISOR"</definedName>
    <definedName name="SUPESC">#REF!</definedName>
    <definedName name="sxd">[12]CM!$D$19</definedName>
    <definedName name="SYNOPSIS">#REF!</definedName>
    <definedName name="TAB">#REF!</definedName>
    <definedName name="Tab_Efetivo">#REF!</definedName>
    <definedName name="TAB_ENTR_FIXA">#REF!</definedName>
    <definedName name="tab_eve_cc">#REF!</definedName>
    <definedName name="tab_event_esp">#REF!</definedName>
    <definedName name="Tab_preco">#REF!</definedName>
    <definedName name="TAB_PRECOS">[36]tab_precos!$H$2:$I$24</definedName>
    <definedName name="tabela" localSheetId="4">[62]Sheet2!$A$4:$B$12</definedName>
    <definedName name="TABELA">#REF!</definedName>
    <definedName name="TAXA">#REF!</definedName>
    <definedName name="tecnip">[63]Fatores!$S$347:$AR$379</definedName>
    <definedName name="tecnip1">[63]Fatores!$S$347:$S$379</definedName>
    <definedName name="tecnip2">[63]Fatores!$S$347:$AR$347</definedName>
    <definedName name="Tecq">#REF!</definedName>
    <definedName name="TEST0" localSheetId="4">#REF!</definedName>
    <definedName name="TEST0">#REF!</definedName>
    <definedName name="TEST1" localSheetId="4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e1" hidden="1">{#N/A,#N/A,FALSE,"CONTROLE"}</definedName>
    <definedName name="TESTHKEY" localSheetId="4">#REF!</definedName>
    <definedName name="TESTHKEY">#REF!</definedName>
    <definedName name="TESTKEYS" localSheetId="4">#REF!</definedName>
    <definedName name="TESTKEYS">#REF!</definedName>
    <definedName name="TESTS">#REF!</definedName>
    <definedName name="TESTVKEY" localSheetId="4">#REF!</definedName>
    <definedName name="TESTVKEY">#REF!</definedName>
    <definedName name="Texto_breve">#REF!</definedName>
    <definedName name="Third">'[13]13. Ceilings'!$B$67:$B$229</definedName>
    <definedName name="TIB" hidden="1">#REF!</definedName>
    <definedName name="tipo">'[64]transporte 01.03 a 31.03'!$R$1:$R$4</definedName>
    <definedName name="TIPO_DE_ANDAIME">[20]FONTE!$B$130:$B$152</definedName>
    <definedName name="TIPO_DE_HORA">[20]FONTE!$B$117:$B$121</definedName>
    <definedName name="TIPO_SERVIÇO">#REF!</definedName>
    <definedName name="TIPOISOLAMENTO" localSheetId="4">#REF!</definedName>
    <definedName name="TIPOISOLAMENTO">#REF!</definedName>
    <definedName name="TIPOS">[21]Preços!$E$2:$E$17</definedName>
    <definedName name="TITULO">#REF!</definedName>
    <definedName name="_xlnm.Print_Titles" localSheetId="2">'Estrut Cimento'!$1:$5</definedName>
    <definedName name="_xlnm.Print_Titles" localSheetId="3">'Estrut tinta intu'!$1:$5</definedName>
    <definedName name="TM">[44]FONTE!$B$25:$B$33</definedName>
    <definedName name="TOTAL_APOIO">#REF!</definedName>
    <definedName name="TRAB_DESMONT">[36]A_Andaimes!$BH$9:$BH$898</definedName>
    <definedName name="TRAB_HH_PR">'[36]C_Produt. Manut'!$G$11:$G$41</definedName>
    <definedName name="TRAB_MONT">[36]A_Andaimes!$BE$9:$BE$898</definedName>
    <definedName name="TRAB_PROD_PR">'[36]C_Produt. Manut'!$H$11:$H$41</definedName>
    <definedName name="TRAEQU">#REF!</definedName>
    <definedName name="tranaporte" localSheetId="4" hidden="1">{#N/A,#N/A,FALSE,"ET-CAPA";#N/A,#N/A,FALSE,"ET-PAG1";#N/A,#N/A,FALSE,"ET-PAG2";#N/A,#N/A,FALSE,"ET-PAG3";#N/A,#N/A,FALSE,"ET-PAG4";#N/A,#N/A,FALSE,"ET-PAG5"}</definedName>
    <definedName name="tranaporte" hidden="1">{#N/A,#N/A,FALSE,"ET-CAPA";#N/A,#N/A,FALSE,"ET-PAG1";#N/A,#N/A,FALSE,"ET-PAG2";#N/A,#N/A,FALSE,"ET-PAG3";#N/A,#N/A,FALSE,"ET-PAG4";#N/A,#N/A,FALSE,"ET-PAG5"}</definedName>
    <definedName name="TRANSPORTE" localSheetId="4">[44]FONTE!$B$46:$B$51</definedName>
    <definedName name="TRANSPORTE">#REF!</definedName>
    <definedName name="TRANSPORTES">[65]FONTE!$B$129:$B$482</definedName>
    <definedName name="tub0.5">[5]CM!$C$2</definedName>
    <definedName name="tub0.75">[5]CM!$C$3</definedName>
    <definedName name="tub1.5">[5]CM!$C$5</definedName>
    <definedName name="tub2.5">[5]CM!$C$7</definedName>
    <definedName name="Tubo_00a10">[38]Controle!$V$7:$V$29907</definedName>
    <definedName name="Tubo_10a20">[38]Controle!$W$7:$W$29907</definedName>
    <definedName name="Tubo_20a30">[38]Controle!$X$7:$X$29907</definedName>
    <definedName name="Tubo_30a40">[38]Controle!$Y$7:$Y$29907</definedName>
    <definedName name="Tubo_acima40">[38]Controle!$Z$7:$Z$29907</definedName>
    <definedName name="TUBO_DESMONT">[36]A_Andaimes!$S$9:$S$898</definedName>
    <definedName name="TUBO_MONT">[36]A_Andaimes!$P$9:$P$898</definedName>
    <definedName name="turno.">'[7]PREÇOS UNITÁRIOS'!$J$11:$J$26</definedName>
    <definedName name="um" localSheetId="4" hidden="1">{#N/A,#N/A,FALSE,"Cronograma";#N/A,#N/A,FALSE,"Cronogr. 2"}</definedName>
    <definedName name="um" hidden="1">{#N/A,#N/A,FALSE,"Cronograma";#N/A,#N/A,FALSE,"Cronogr. 2"}</definedName>
    <definedName name="Unidade">#REF!</definedName>
    <definedName name="UNIDADE02">#REF!</definedName>
    <definedName name="Upvc_2001" localSheetId="4">#REF!</definedName>
    <definedName name="Upvc_2001">#REF!</definedName>
    <definedName name="UPVC_99" localSheetId="4">#REF!</definedName>
    <definedName name="UPVC_99">#REF!</definedName>
    <definedName name="USP">[58]Preços!#REF!</definedName>
    <definedName name="v">#REF!</definedName>
    <definedName name="V.unit">#REF!</definedName>
    <definedName name="val0.5">[5]CM!$D$2</definedName>
    <definedName name="val0.75">[5]CM!$D$3</definedName>
    <definedName name="val1.5">[5]CM!$D$5</definedName>
    <definedName name="val2.5">[5]CM!$D$7</definedName>
    <definedName name="valorunitario">#REF!</definedName>
    <definedName name="VARIATIONS">#REF!</definedName>
    <definedName name="VEICULOS">#REF!</definedName>
    <definedName name="VERBDI">#REF!</definedName>
    <definedName name="VERCOM">#REF!</definedName>
    <definedName name="VERDIV">#REF!</definedName>
    <definedName name="VERNEG">#REF!</definedName>
    <definedName name="Vol_Encaixe">[38]Controle!$S$7:$S$29907</definedName>
    <definedName name="Vol_Pranchao">[38]Controle!$T$7:$T$29907</definedName>
    <definedName name="Vol_Tubo">[38]Controle!$R$7:$R$29907</definedName>
    <definedName name="VolPranchao">#REF!</definedName>
    <definedName name="w">#REF!</definedName>
    <definedName name="WAS" localSheetId="4" hidden="1">{#N/A,#N/A,FALSE,"ET-CAPA";#N/A,#N/A,FALSE,"ET-PAG1";#N/A,#N/A,FALSE,"ET-PAG2";#N/A,#N/A,FALSE,"ET-PAG3";#N/A,#N/A,FALSE,"ET-PAG4";#N/A,#N/A,FALSE,"ET-PAG5"}</definedName>
    <definedName name="WAS" hidden="1">{#N/A,#N/A,FALSE,"ET-CAPA";#N/A,#N/A,FALSE,"ET-PAG1";#N/A,#N/A,FALSE,"ET-PAG2";#N/A,#N/A,FALSE,"ET-PAG3";#N/A,#N/A,FALSE,"ET-PAG4";#N/A,#N/A,FALSE,"ET-PAG5"}</definedName>
    <definedName name="WFREW">[12]CM!$D$18</definedName>
    <definedName name="World">'[13]13. Ceilings'!$B$4:$B$229</definedName>
    <definedName name="wrn.BB1." hidden="1">{#N/A,#N/A,FALSE,"RESUMO-BB1";#N/A,#N/A,FALSE,"MOD-A01-R - BB1";#N/A,#N/A,FALSE,"URB-BB1"}</definedName>
    <definedName name="wrn.BB2" hidden="1">{#N/A,#N/A,FALSE,"RESUMO-BB1";#N/A,#N/A,FALSE,"MOD-A01-R - BB1";#N/A,#N/A,FALSE,"URB-BB1"}</definedName>
    <definedName name="wrn.BETER." hidden="1">{#N/A,#N/A,FALSE,"BETER -1";#N/A,#N/A,FALSE,"BETER -2";#N/A,#N/A,FALSE,"BETER -3";#N/A,#N/A,FALSE,"BETER -urb";#N/A,#N/A,FALSE,"BETER -RESUMO"}</definedName>
    <definedName name="wrn.Caixa._.de._.Ferramentas." localSheetId="4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localSheetId="4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ronograma." localSheetId="4" hidden="1">{#N/A,#N/A,FALSE,"Cronograma";#N/A,#N/A,FALSE,"Cronogr. 2"}</definedName>
    <definedName name="wrn.Cronograma." hidden="1">{#N/A,#N/A,FALSE,"Cronograma";#N/A,#N/A,FALSE,"Cronogr. 2"}</definedName>
    <definedName name="wrn.DESDOBRE." hidden="1">{#N/A,#N/A,FALSE,"CPV";#N/A,#N/A,FALSE,"Pareto";#N/A,#N/A,FALSE,"Gráficos"}</definedName>
    <definedName name="wrn.GERAL." localSheetId="2" hidden="1">{#N/A,#N/A,FALSE,"ET-CAPA";#N/A,#N/A,FALSE,"ET-PAG1";#N/A,#N/A,FALSE,"ET-PAG2";#N/A,#N/A,FALSE,"ET-PAG3";#N/A,#N/A,FALSE,"ET-PAG4";#N/A,#N/A,FALSE,"ET-PAG5"}</definedName>
    <definedName name="wrn.GERAL." localSheetId="3" hidden="1">{#N/A,#N/A,FALSE,"ET-CAPA";#N/A,#N/A,FALSE,"ET-PAG1";#N/A,#N/A,FALSE,"ET-PAG2";#N/A,#N/A,FALSE,"ET-PAG3";#N/A,#N/A,FALSE,"ET-PAG4";#N/A,#N/A,FALSE,"ET-PAG5"}</definedName>
    <definedName name="wrn.GERAL." localSheetId="4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rela1." hidden="1">{#N/A,#N/A,FALSE,"FATURAM";#N/A,#N/A,FALSE,"PrVnd"}</definedName>
    <definedName name="ww">#REF!</definedName>
    <definedName name="WWW">[66]CM!#REF!</definedName>
    <definedName name="xa\d">[47]FONTE!$B$81:$B$87</definedName>
    <definedName name="Xuxu" hidden="1">{#N/A,#N/A,FALSE,"CONTROLE"}</definedName>
    <definedName name="xxx">#REF!</definedName>
    <definedName name="xxxxxx">#REF!</definedName>
    <definedName name="Z">#REF!</definedName>
  </definedNames>
  <calcPr calcId="191029"/>
  <pivotCaches>
    <pivotCache cacheId="0" r:id="rId74"/>
  </pivotCaches>
</workbook>
</file>

<file path=xl/calcChain.xml><?xml version="1.0" encoding="utf-8"?>
<calcChain xmlns="http://schemas.openxmlformats.org/spreadsheetml/2006/main">
  <c r="K70" i="40" l="1"/>
  <c r="O65" i="40" l="1"/>
  <c r="O64" i="40"/>
  <c r="O63" i="40"/>
  <c r="O62" i="40"/>
  <c r="O61" i="40"/>
  <c r="O60" i="40"/>
  <c r="O59" i="40"/>
  <c r="O58" i="40"/>
  <c r="O57" i="40"/>
  <c r="O56" i="40"/>
  <c r="O55" i="40"/>
  <c r="O54" i="40"/>
  <c r="O53" i="40"/>
  <c r="O52" i="40"/>
  <c r="O51" i="40"/>
  <c r="O50" i="40"/>
  <c r="O49" i="40"/>
  <c r="O48" i="40"/>
  <c r="O47" i="40"/>
  <c r="O46" i="40"/>
  <c r="O45" i="40"/>
  <c r="O44" i="40"/>
  <c r="O43" i="40"/>
  <c r="O42" i="40"/>
  <c r="O41" i="40"/>
  <c r="O40" i="40"/>
  <c r="O39" i="40"/>
  <c r="O38" i="40"/>
  <c r="O37" i="40"/>
  <c r="O36" i="40"/>
  <c r="O35" i="40"/>
  <c r="O34" i="40"/>
  <c r="O33" i="40"/>
  <c r="O32" i="40"/>
  <c r="O31" i="40"/>
  <c r="O30" i="40"/>
  <c r="O29" i="40"/>
  <c r="O28" i="40"/>
  <c r="O27" i="40"/>
  <c r="O26" i="40"/>
  <c r="O25" i="40"/>
  <c r="O24" i="40"/>
  <c r="O23" i="40"/>
  <c r="O22" i="40"/>
  <c r="O21" i="40"/>
  <c r="O20" i="40"/>
  <c r="O19" i="40"/>
  <c r="O18" i="40"/>
  <c r="O17" i="40"/>
  <c r="O16" i="40"/>
  <c r="O15" i="40"/>
  <c r="O14" i="40"/>
  <c r="O13" i="40"/>
  <c r="O12" i="40"/>
  <c r="O11" i="40"/>
  <c r="O10" i="40"/>
  <c r="O9" i="40"/>
  <c r="O8" i="40"/>
  <c r="O7" i="40"/>
  <c r="O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Q113" i="46" l="1"/>
  <c r="S109" i="46"/>
  <c r="R109" i="46"/>
  <c r="T109" i="46" s="1"/>
  <c r="Q109" i="46"/>
  <c r="N106" i="46"/>
  <c r="M106" i="46"/>
  <c r="W84" i="46"/>
  <c r="E75" i="46"/>
  <c r="E73" i="46"/>
  <c r="E72" i="46"/>
  <c r="AA70" i="46"/>
  <c r="Z70" i="46"/>
  <c r="Y70" i="46"/>
  <c r="L69" i="46"/>
  <c r="K69" i="46"/>
  <c r="L68" i="46"/>
  <c r="K68" i="46"/>
  <c r="L67" i="46"/>
  <c r="K67" i="46"/>
  <c r="L66" i="46"/>
  <c r="K66" i="46"/>
  <c r="L65" i="46"/>
  <c r="K65" i="46"/>
  <c r="L64" i="46"/>
  <c r="K64" i="46"/>
  <c r="L63" i="46"/>
  <c r="K63" i="46"/>
  <c r="L62" i="46"/>
  <c r="K62" i="46"/>
  <c r="L61" i="46"/>
  <c r="K61" i="46"/>
  <c r="L60" i="46"/>
  <c r="K60" i="46"/>
  <c r="L59" i="46"/>
  <c r="K59" i="46"/>
  <c r="L58" i="46"/>
  <c r="K58" i="46"/>
  <c r="L57" i="46"/>
  <c r="K57" i="46"/>
  <c r="L56" i="46"/>
  <c r="K56" i="46"/>
  <c r="L55" i="46"/>
  <c r="K55" i="46"/>
  <c r="L54" i="46"/>
  <c r="K54" i="46"/>
  <c r="L53" i="46"/>
  <c r="K53" i="46"/>
  <c r="L52" i="46"/>
  <c r="K52" i="46"/>
  <c r="L51" i="46"/>
  <c r="K51" i="46"/>
  <c r="L50" i="46"/>
  <c r="K50" i="46"/>
  <c r="H50" i="46"/>
  <c r="L49" i="46"/>
  <c r="K49" i="46"/>
  <c r="H49" i="46"/>
  <c r="L48" i="46"/>
  <c r="K48" i="46"/>
  <c r="L47" i="46"/>
  <c r="K47" i="46"/>
  <c r="L46" i="46"/>
  <c r="K46" i="46"/>
  <c r="L45" i="46"/>
  <c r="K45" i="46"/>
  <c r="L44" i="46"/>
  <c r="K44" i="46"/>
  <c r="L43" i="46"/>
  <c r="K43" i="46"/>
  <c r="H43" i="46"/>
  <c r="L42" i="46"/>
  <c r="K42" i="46"/>
  <c r="H42" i="46"/>
  <c r="L41" i="46"/>
  <c r="K41" i="46"/>
  <c r="H41" i="46"/>
  <c r="L40" i="46"/>
  <c r="K40" i="46"/>
  <c r="H40" i="46"/>
  <c r="L39" i="46"/>
  <c r="K39" i="46"/>
  <c r="H39" i="46"/>
  <c r="L38" i="46"/>
  <c r="K38" i="46"/>
  <c r="L37" i="46"/>
  <c r="K37" i="46"/>
  <c r="K36" i="46"/>
  <c r="L36" i="46" s="1"/>
  <c r="H36" i="46"/>
  <c r="K35" i="46"/>
  <c r="L35" i="46" s="1"/>
  <c r="H35" i="46"/>
  <c r="K34" i="46"/>
  <c r="L34" i="46" s="1"/>
  <c r="H34" i="46"/>
  <c r="K33" i="46"/>
  <c r="L33" i="46" s="1"/>
  <c r="H33" i="46"/>
  <c r="L32" i="46"/>
  <c r="K32" i="46"/>
  <c r="L31" i="46"/>
  <c r="K31" i="46"/>
  <c r="L30" i="46"/>
  <c r="K30" i="46"/>
  <c r="L29" i="46"/>
  <c r="K29" i="46"/>
  <c r="L28" i="46"/>
  <c r="K28" i="46"/>
  <c r="L27" i="46"/>
  <c r="K27" i="46"/>
  <c r="H27" i="46"/>
  <c r="L26" i="46"/>
  <c r="K26" i="46"/>
  <c r="H26" i="46"/>
  <c r="L25" i="46"/>
  <c r="K25" i="46"/>
  <c r="H25" i="46"/>
  <c r="L24" i="46"/>
  <c r="K24" i="46"/>
  <c r="L23" i="46"/>
  <c r="K23" i="46"/>
  <c r="L22" i="46"/>
  <c r="K22" i="46"/>
  <c r="L21" i="46"/>
  <c r="K21" i="46"/>
  <c r="L20" i="46"/>
  <c r="K20" i="46"/>
  <c r="L19" i="46"/>
  <c r="K19" i="46"/>
  <c r="H19" i="46"/>
  <c r="L18" i="46"/>
  <c r="K18" i="46"/>
  <c r="K17" i="46"/>
  <c r="L17" i="46" s="1"/>
  <c r="H17" i="46"/>
  <c r="K16" i="46"/>
  <c r="L16" i="46" s="1"/>
  <c r="H16" i="46"/>
  <c r="K15" i="46"/>
  <c r="L15" i="46" s="1"/>
  <c r="H15" i="46"/>
  <c r="L14" i="46"/>
  <c r="K14" i="46"/>
  <c r="H14" i="46"/>
  <c r="K13" i="46"/>
  <c r="L13" i="46" s="1"/>
  <c r="H13" i="46"/>
  <c r="L12" i="46"/>
  <c r="K12" i="46"/>
  <c r="H12" i="46"/>
  <c r="K11" i="46"/>
  <c r="L11" i="46" s="1"/>
  <c r="H11" i="46"/>
  <c r="L10" i="46"/>
  <c r="K10" i="46"/>
  <c r="H10" i="46"/>
  <c r="L9" i="46"/>
  <c r="K9" i="46"/>
  <c r="L8" i="46"/>
  <c r="K8" i="46"/>
  <c r="L7" i="46"/>
  <c r="K7" i="46"/>
  <c r="H7" i="46"/>
  <c r="L6" i="46"/>
  <c r="K6" i="46"/>
  <c r="H6" i="46"/>
  <c r="N5" i="46"/>
  <c r="M5" i="46"/>
  <c r="L5" i="46"/>
  <c r="K5" i="46"/>
  <c r="J5" i="46"/>
  <c r="I5" i="46"/>
  <c r="H5" i="46"/>
  <c r="G5" i="46"/>
  <c r="F5" i="46"/>
  <c r="E5" i="46"/>
  <c r="D5" i="46"/>
  <c r="C5" i="46"/>
  <c r="B5" i="46"/>
  <c r="A5" i="46"/>
  <c r="O5" i="40"/>
  <c r="M5" i="40"/>
  <c r="E75" i="40"/>
  <c r="E73" i="40" s="1"/>
  <c r="E72" i="40" s="1"/>
  <c r="R109" i="40"/>
  <c r="L70" i="46" l="1"/>
  <c r="R113" i="40"/>
  <c r="X84" i="40"/>
  <c r="Q105" i="46" l="1"/>
  <c r="P109" i="46"/>
  <c r="Q108" i="46"/>
  <c r="Q111" i="46"/>
  <c r="M95" i="46"/>
  <c r="N96" i="46"/>
  <c r="P110" i="46"/>
  <c r="Q106" i="46"/>
  <c r="P98" i="46"/>
  <c r="Q97" i="46"/>
  <c r="P113" i="46"/>
  <c r="M106" i="40"/>
  <c r="AA70" i="40"/>
  <c r="Z70" i="40"/>
  <c r="Q95" i="46" l="1"/>
  <c r="U70" i="46" s="1"/>
  <c r="Q99" i="46"/>
  <c r="Q114" i="46" s="1"/>
  <c r="P114" i="46" s="1"/>
  <c r="Q96" i="46"/>
  <c r="N95" i="46"/>
  <c r="Q107" i="46"/>
  <c r="AB70" i="40"/>
  <c r="O106" i="40"/>
  <c r="R100" i="46" l="1"/>
  <c r="Q94" i="46"/>
  <c r="T109" i="40"/>
  <c r="S109" i="40"/>
  <c r="S100" i="46" l="1"/>
  <c r="T100" i="46" s="1"/>
  <c r="Q100" i="46" s="1"/>
  <c r="U109" i="40"/>
  <c r="I5" i="40" l="1"/>
  <c r="H5" i="40"/>
  <c r="G5" i="40"/>
  <c r="F5" i="40"/>
  <c r="L5" i="40"/>
  <c r="K5" i="40"/>
  <c r="J5" i="40"/>
  <c r="E5" i="40"/>
  <c r="D5" i="40"/>
  <c r="C5" i="40"/>
  <c r="B5" i="40"/>
  <c r="A5" i="40"/>
  <c r="F60" i="44"/>
  <c r="G60" i="44" s="1"/>
  <c r="H60" i="44" s="1"/>
  <c r="I60" i="44" s="1"/>
  <c r="J60" i="44" s="1"/>
  <c r="F56" i="44"/>
  <c r="F62" i="44" s="1"/>
  <c r="Q54" i="44"/>
  <c r="R54" i="44" s="1"/>
  <c r="S54" i="44" s="1"/>
  <c r="T54" i="44" s="1"/>
  <c r="U54" i="44" s="1"/>
  <c r="V54" i="44" s="1"/>
  <c r="W54" i="44" s="1"/>
  <c r="X54" i="44" s="1"/>
  <c r="Y54" i="44" s="1"/>
  <c r="Z54" i="44" s="1"/>
  <c r="AA54" i="44" s="1"/>
  <c r="AB54" i="44" s="1"/>
  <c r="AC54" i="44" s="1"/>
  <c r="AD54" i="44" s="1"/>
  <c r="AE54" i="44" s="1"/>
  <c r="AF54" i="44" s="1"/>
  <c r="AG54" i="44" s="1"/>
  <c r="AH54" i="44" s="1"/>
  <c r="AI54" i="44" s="1"/>
  <c r="AJ54" i="44" s="1"/>
  <c r="AK54" i="44" s="1"/>
  <c r="AL54" i="44" s="1"/>
  <c r="AM54" i="44" s="1"/>
  <c r="AN54" i="44" s="1"/>
  <c r="AO54" i="44" s="1"/>
  <c r="AP54" i="44" s="1"/>
  <c r="AQ54" i="44" s="1"/>
  <c r="AR54" i="44" s="1"/>
  <c r="AS54" i="44" s="1"/>
  <c r="AT54" i="44" s="1"/>
  <c r="AU54" i="44" s="1"/>
  <c r="AV54" i="44" s="1"/>
  <c r="AW54" i="44" s="1"/>
  <c r="AX54" i="44" s="1"/>
  <c r="AY54" i="44" s="1"/>
  <c r="AZ54" i="44" s="1"/>
  <c r="BA54" i="44" s="1"/>
  <c r="BB54" i="44" s="1"/>
  <c r="BC54" i="44" s="1"/>
  <c r="BD54" i="44" s="1"/>
  <c r="BE54" i="44" s="1"/>
  <c r="BF54" i="44" s="1"/>
  <c r="BG54" i="44" s="1"/>
  <c r="BH54" i="44" s="1"/>
  <c r="BI54" i="44" s="1"/>
  <c r="BJ54" i="44" s="1"/>
  <c r="BK54" i="44" s="1"/>
  <c r="BL54" i="44" s="1"/>
  <c r="BM54" i="44" s="1"/>
  <c r="BN54" i="44" s="1"/>
  <c r="BO54" i="44" s="1"/>
  <c r="BP54" i="44" s="1"/>
  <c r="BQ54" i="44" s="1"/>
  <c r="BR54" i="44" s="1"/>
  <c r="BS54" i="44" s="1"/>
  <c r="BT54" i="44" s="1"/>
  <c r="BU54" i="44" s="1"/>
  <c r="BV54" i="44" s="1"/>
  <c r="BW54" i="44" s="1"/>
  <c r="BX54" i="44" s="1"/>
  <c r="BY54" i="44" s="1"/>
  <c r="BZ54" i="44" s="1"/>
  <c r="CA54" i="44" s="1"/>
  <c r="CB54" i="44" s="1"/>
  <c r="CC54" i="44" s="1"/>
  <c r="CD54" i="44" s="1"/>
  <c r="CE54" i="44" s="1"/>
  <c r="CF54" i="44" s="1"/>
  <c r="CG54" i="44" s="1"/>
  <c r="CH54" i="44" s="1"/>
  <c r="CI54" i="44" s="1"/>
  <c r="CJ54" i="44" s="1"/>
  <c r="CK54" i="44" s="1"/>
  <c r="CL54" i="44" s="1"/>
  <c r="CM54" i="44" s="1"/>
  <c r="CN54" i="44" s="1"/>
  <c r="CO54" i="44" s="1"/>
  <c r="CP54" i="44" s="1"/>
  <c r="CQ54" i="44" s="1"/>
  <c r="CR54" i="44" s="1"/>
  <c r="CS54" i="44" s="1"/>
  <c r="CT54" i="44" s="1"/>
  <c r="E54" i="44"/>
  <c r="F54" i="44" s="1"/>
  <c r="G54" i="44" s="1"/>
  <c r="H54" i="44" s="1"/>
  <c r="I54" i="44" s="1"/>
  <c r="J54" i="44" s="1"/>
  <c r="K54" i="44" s="1"/>
  <c r="L54" i="44" s="1"/>
  <c r="M54" i="44" s="1"/>
  <c r="N54" i="44" s="1"/>
  <c r="O54" i="44" s="1"/>
  <c r="P54" i="44" s="1"/>
  <c r="G52" i="44"/>
  <c r="H52" i="44" s="1"/>
  <c r="I52" i="44" s="1"/>
  <c r="J52" i="44" s="1"/>
  <c r="K52" i="44" s="1"/>
  <c r="L52" i="44" s="1"/>
  <c r="M52" i="44" s="1"/>
  <c r="N52" i="44" s="1"/>
  <c r="O52" i="44" s="1"/>
  <c r="P52" i="44" s="1"/>
  <c r="E52" i="44"/>
  <c r="F52" i="44" s="1"/>
  <c r="CP51" i="44"/>
  <c r="CO51" i="44"/>
  <c r="CN51" i="44"/>
  <c r="CM51" i="44"/>
  <c r="CH51" i="44"/>
  <c r="CG51" i="44"/>
  <c r="CF51" i="44"/>
  <c r="CE51" i="44"/>
  <c r="BZ51" i="44"/>
  <c r="BY51" i="44"/>
  <c r="BX51" i="44"/>
  <c r="BW51" i="44"/>
  <c r="BR51" i="44"/>
  <c r="BQ51" i="44"/>
  <c r="BP51" i="44"/>
  <c r="BO51" i="44"/>
  <c r="BJ51" i="44"/>
  <c r="BI51" i="44"/>
  <c r="BH51" i="44"/>
  <c r="BG51" i="44"/>
  <c r="BB51" i="44"/>
  <c r="BA51" i="44"/>
  <c r="AZ51" i="44"/>
  <c r="AY51" i="44"/>
  <c r="AT51" i="44"/>
  <c r="AS51" i="44"/>
  <c r="AR51" i="44"/>
  <c r="AQ51" i="44"/>
  <c r="AL51" i="44"/>
  <c r="AK51" i="44"/>
  <c r="AJ51" i="44"/>
  <c r="AI51" i="44"/>
  <c r="AD51" i="44"/>
  <c r="AC51" i="44"/>
  <c r="AB51" i="44"/>
  <c r="AA51" i="44"/>
  <c r="V51" i="44"/>
  <c r="U51" i="44"/>
  <c r="T51" i="44"/>
  <c r="S51" i="44"/>
  <c r="N51" i="44"/>
  <c r="G57" i="44" s="1"/>
  <c r="M51" i="44"/>
  <c r="L51" i="44"/>
  <c r="K51" i="44"/>
  <c r="F51" i="44"/>
  <c r="AK50" i="44"/>
  <c r="AJ50" i="44"/>
  <c r="AJ49" i="44" s="1"/>
  <c r="AI50" i="44"/>
  <c r="AI49" i="44" s="1"/>
  <c r="AH50" i="44"/>
  <c r="AH49" i="44" s="1"/>
  <c r="AG50" i="44"/>
  <c r="AF50" i="44"/>
  <c r="AE50" i="44"/>
  <c r="AD50" i="44"/>
  <c r="AC50" i="44"/>
  <c r="AB50" i="44"/>
  <c r="AB49" i="44" s="1"/>
  <c r="AA50" i="44"/>
  <c r="AA49" i="44" s="1"/>
  <c r="Z50" i="44"/>
  <c r="Z49" i="44" s="1"/>
  <c r="Y50" i="44"/>
  <c r="X50" i="44"/>
  <c r="W50" i="44"/>
  <c r="V50" i="44"/>
  <c r="U50" i="44"/>
  <c r="T50" i="44"/>
  <c r="T49" i="44" s="1"/>
  <c r="S50" i="44"/>
  <c r="S49" i="44" s="1"/>
  <c r="R50" i="44"/>
  <c r="R49" i="44" s="1"/>
  <c r="Q50" i="44"/>
  <c r="P50" i="44"/>
  <c r="O50" i="44"/>
  <c r="N50" i="44"/>
  <c r="M50" i="44"/>
  <c r="L50" i="44"/>
  <c r="L49" i="44" s="1"/>
  <c r="K50" i="44"/>
  <c r="K49" i="44" s="1"/>
  <c r="J50" i="44"/>
  <c r="J49" i="44" s="1"/>
  <c r="I50" i="44"/>
  <c r="H50" i="44"/>
  <c r="G50" i="44"/>
  <c r="F50" i="44"/>
  <c r="E50" i="44"/>
  <c r="AK49" i="44"/>
  <c r="AG49" i="44"/>
  <c r="AF49" i="44"/>
  <c r="AE49" i="44"/>
  <c r="AD49" i="44"/>
  <c r="AC49" i="44"/>
  <c r="Y49" i="44"/>
  <c r="X49" i="44"/>
  <c r="W49" i="44"/>
  <c r="V49" i="44"/>
  <c r="U49" i="44"/>
  <c r="Q49" i="44"/>
  <c r="P49" i="44"/>
  <c r="O49" i="44"/>
  <c r="N49" i="44"/>
  <c r="M49" i="44"/>
  <c r="I49" i="44"/>
  <c r="H49" i="44"/>
  <c r="G49" i="44"/>
  <c r="F49" i="44"/>
  <c r="CT45" i="44"/>
  <c r="CT51" i="44" s="1"/>
  <c r="CS45" i="44"/>
  <c r="CS51" i="44" s="1"/>
  <c r="CR45" i="44"/>
  <c r="CR51" i="44" s="1"/>
  <c r="CQ45" i="44"/>
  <c r="CQ51" i="44" s="1"/>
  <c r="CP45" i="44"/>
  <c r="CO45" i="44"/>
  <c r="CN45" i="44"/>
  <c r="CM45" i="44"/>
  <c r="CL45" i="44"/>
  <c r="CL51" i="44" s="1"/>
  <c r="CK45" i="44"/>
  <c r="CK51" i="44" s="1"/>
  <c r="CJ45" i="44"/>
  <c r="CJ51" i="44" s="1"/>
  <c r="CI45" i="44"/>
  <c r="CI51" i="44" s="1"/>
  <c r="CH45" i="44"/>
  <c r="CG45" i="44"/>
  <c r="CF45" i="44"/>
  <c r="CE45" i="44"/>
  <c r="CD45" i="44"/>
  <c r="CD51" i="44" s="1"/>
  <c r="CC45" i="44"/>
  <c r="CC51" i="44" s="1"/>
  <c r="CB45" i="44"/>
  <c r="CB51" i="44" s="1"/>
  <c r="CA45" i="44"/>
  <c r="CA51" i="44" s="1"/>
  <c r="BZ45" i="44"/>
  <c r="BY45" i="44"/>
  <c r="BX45" i="44"/>
  <c r="BW45" i="44"/>
  <c r="BV45" i="44"/>
  <c r="BV51" i="44" s="1"/>
  <c r="BU45" i="44"/>
  <c r="BU51" i="44" s="1"/>
  <c r="BT45" i="44"/>
  <c r="BT51" i="44" s="1"/>
  <c r="BS45" i="44"/>
  <c r="BS51" i="44" s="1"/>
  <c r="BR45" i="44"/>
  <c r="BQ45" i="44"/>
  <c r="BP45" i="44"/>
  <c r="BO45" i="44"/>
  <c r="BN45" i="44"/>
  <c r="BN51" i="44" s="1"/>
  <c r="BM45" i="44"/>
  <c r="BM51" i="44" s="1"/>
  <c r="BL45" i="44"/>
  <c r="BL51" i="44" s="1"/>
  <c r="BK45" i="44"/>
  <c r="BK51" i="44" s="1"/>
  <c r="BJ45" i="44"/>
  <c r="BI45" i="44"/>
  <c r="BH45" i="44"/>
  <c r="BG45" i="44"/>
  <c r="BF45" i="44"/>
  <c r="BF51" i="44" s="1"/>
  <c r="BE45" i="44"/>
  <c r="BE51" i="44" s="1"/>
  <c r="BD45" i="44"/>
  <c r="BD51" i="44" s="1"/>
  <c r="BC45" i="44"/>
  <c r="BC51" i="44" s="1"/>
  <c r="BB45" i="44"/>
  <c r="BA45" i="44"/>
  <c r="AZ45" i="44"/>
  <c r="AY45" i="44"/>
  <c r="AX45" i="44"/>
  <c r="AX51" i="44" s="1"/>
  <c r="AW45" i="44"/>
  <c r="AW51" i="44" s="1"/>
  <c r="AV45" i="44"/>
  <c r="AV51" i="44" s="1"/>
  <c r="AU45" i="44"/>
  <c r="AU51" i="44" s="1"/>
  <c r="AT45" i="44"/>
  <c r="AS45" i="44"/>
  <c r="AR45" i="44"/>
  <c r="AQ45" i="44"/>
  <c r="AP45" i="44"/>
  <c r="AP51" i="44" s="1"/>
  <c r="AO45" i="44"/>
  <c r="AO51" i="44" s="1"/>
  <c r="AN45" i="44"/>
  <c r="AN51" i="44" s="1"/>
  <c r="AM45" i="44"/>
  <c r="AM51" i="44" s="1"/>
  <c r="AL45" i="44"/>
  <c r="AK45" i="44"/>
  <c r="AJ45" i="44"/>
  <c r="AI45" i="44"/>
  <c r="AH45" i="44"/>
  <c r="AH51" i="44" s="1"/>
  <c r="AG45" i="44"/>
  <c r="AG51" i="44" s="1"/>
  <c r="AF45" i="44"/>
  <c r="AF51" i="44" s="1"/>
  <c r="AE45" i="44"/>
  <c r="AD45" i="44"/>
  <c r="AC45" i="44"/>
  <c r="AB45" i="44"/>
  <c r="AA45" i="44"/>
  <c r="Z45" i="44"/>
  <c r="Z51" i="44" s="1"/>
  <c r="Y45" i="44"/>
  <c r="Y51" i="44" s="1"/>
  <c r="X45" i="44"/>
  <c r="W45" i="44"/>
  <c r="W51" i="44" s="1"/>
  <c r="V45" i="44"/>
  <c r="U45" i="44"/>
  <c r="T45" i="44"/>
  <c r="S45" i="44"/>
  <c r="R45" i="44"/>
  <c r="R51" i="44" s="1"/>
  <c r="Q45" i="44"/>
  <c r="H63" i="44" s="1"/>
  <c r="P45" i="44"/>
  <c r="P51" i="44" s="1"/>
  <c r="O45" i="44"/>
  <c r="O51" i="44" s="1"/>
  <c r="N45" i="44"/>
  <c r="M45" i="44"/>
  <c r="L45" i="44"/>
  <c r="G63" i="44" s="1"/>
  <c r="K45" i="44"/>
  <c r="J45" i="44"/>
  <c r="J51" i="44" s="1"/>
  <c r="I45" i="44"/>
  <c r="I51" i="44" s="1"/>
  <c r="H45" i="44"/>
  <c r="H51" i="44" s="1"/>
  <c r="G45" i="44"/>
  <c r="G51" i="44" s="1"/>
  <c r="F45" i="44"/>
  <c r="E45" i="44"/>
  <c r="F63" i="44" s="1"/>
  <c r="DK44" i="44"/>
  <c r="DE44" i="44"/>
  <c r="DB44" i="44"/>
  <c r="CY44" i="44"/>
  <c r="CX44" i="44"/>
  <c r="CW44" i="44"/>
  <c r="CU44" i="44"/>
  <c r="DE43" i="44"/>
  <c r="DD43" i="44"/>
  <c r="DG43" i="44" s="1"/>
  <c r="DC43" i="44"/>
  <c r="DB43" i="44"/>
  <c r="CY43" i="44"/>
  <c r="CX43" i="44"/>
  <c r="CW43" i="44"/>
  <c r="CU43" i="44"/>
  <c r="DE42" i="44"/>
  <c r="DC42" i="44"/>
  <c r="DD42" i="44" s="1"/>
  <c r="DG42" i="44" s="1"/>
  <c r="DB42" i="44"/>
  <c r="CY42" i="44"/>
  <c r="CX42" i="44"/>
  <c r="CW42" i="44"/>
  <c r="DE41" i="44"/>
  <c r="DC41" i="44"/>
  <c r="DD41" i="44" s="1"/>
  <c r="DG41" i="44" s="1"/>
  <c r="DB41" i="44"/>
  <c r="CY41" i="44"/>
  <c r="CX41" i="44"/>
  <c r="CW41" i="44"/>
  <c r="DE40" i="44"/>
  <c r="DC40" i="44"/>
  <c r="DD40" i="44" s="1"/>
  <c r="DG40" i="44" s="1"/>
  <c r="DB40" i="44"/>
  <c r="CY40" i="44"/>
  <c r="CX40" i="44"/>
  <c r="CW40" i="44"/>
  <c r="DE39" i="44"/>
  <c r="DC39" i="44"/>
  <c r="DD39" i="44" s="1"/>
  <c r="DG39" i="44" s="1"/>
  <c r="DB39" i="44"/>
  <c r="CY39" i="44"/>
  <c r="CX39" i="44"/>
  <c r="CW39" i="44"/>
  <c r="DE38" i="44"/>
  <c r="DB38" i="44"/>
  <c r="CY38" i="44"/>
  <c r="CX38" i="44"/>
  <c r="CW38" i="44"/>
  <c r="DE37" i="44"/>
  <c r="DB37" i="44"/>
  <c r="CY37" i="44"/>
  <c r="CX37" i="44"/>
  <c r="CW37" i="44"/>
  <c r="DE36" i="44"/>
  <c r="DB36" i="44"/>
  <c r="CY36" i="44"/>
  <c r="CX36" i="44"/>
  <c r="CW36" i="44"/>
  <c r="DE35" i="44"/>
  <c r="DB35" i="44"/>
  <c r="CY35" i="44"/>
  <c r="CX35" i="44"/>
  <c r="CW35" i="44"/>
  <c r="CU35" i="44"/>
  <c r="DE34" i="44"/>
  <c r="DC34" i="44"/>
  <c r="DD34" i="44" s="1"/>
  <c r="DG34" i="44" s="1"/>
  <c r="DB34" i="44"/>
  <c r="CY34" i="44"/>
  <c r="CX34" i="44"/>
  <c r="CW34" i="44"/>
  <c r="CU34" i="44"/>
  <c r="DE33" i="44"/>
  <c r="DD33" i="44"/>
  <c r="DG33" i="44" s="1"/>
  <c r="DC33" i="44"/>
  <c r="DB33" i="44"/>
  <c r="CY33" i="44"/>
  <c r="CX33" i="44"/>
  <c r="CW33" i="44"/>
  <c r="CU33" i="44"/>
  <c r="DE32" i="44"/>
  <c r="DB32" i="44"/>
  <c r="CY32" i="44"/>
  <c r="CX32" i="44"/>
  <c r="CW32" i="44"/>
  <c r="CU32" i="44"/>
  <c r="DE31" i="44"/>
  <c r="DC31" i="44"/>
  <c r="DB31" i="44"/>
  <c r="CY31" i="44"/>
  <c r="CX31" i="44"/>
  <c r="CW31" i="44"/>
  <c r="CU31" i="44"/>
  <c r="DE30" i="44"/>
  <c r="DC30" i="44"/>
  <c r="DD30" i="44" s="1"/>
  <c r="DG30" i="44" s="1"/>
  <c r="DB30" i="44"/>
  <c r="CY30" i="44"/>
  <c r="CX30" i="44"/>
  <c r="CW30" i="44"/>
  <c r="CU30" i="44"/>
  <c r="DE29" i="44"/>
  <c r="DC29" i="44"/>
  <c r="DD29" i="44" s="1"/>
  <c r="DG29" i="44" s="1"/>
  <c r="DB29" i="44"/>
  <c r="CX29" i="44"/>
  <c r="CW29" i="44"/>
  <c r="CU29" i="44"/>
  <c r="DE28" i="44"/>
  <c r="DB28" i="44"/>
  <c r="CX28" i="44"/>
  <c r="CW28" i="44"/>
  <c r="CU28" i="44"/>
  <c r="DE27" i="44"/>
  <c r="DB27" i="44"/>
  <c r="DC27" i="44" s="1"/>
  <c r="DD27" i="44" s="1"/>
  <c r="DG27" i="44" s="1"/>
  <c r="CX27" i="44"/>
  <c r="CW27" i="44"/>
  <c r="CU27" i="44"/>
  <c r="DE26" i="44"/>
  <c r="DC26" i="44"/>
  <c r="DD26" i="44" s="1"/>
  <c r="DG26" i="44" s="1"/>
  <c r="DB26" i="44"/>
  <c r="CX26" i="44"/>
  <c r="CW26" i="44"/>
  <c r="CU26" i="44"/>
  <c r="DE25" i="44"/>
  <c r="DB25" i="44"/>
  <c r="DC25" i="44" s="1"/>
  <c r="CX25" i="44"/>
  <c r="CW25" i="44"/>
  <c r="CU25" i="44"/>
  <c r="DE24" i="44"/>
  <c r="DB24" i="44"/>
  <c r="CX24" i="44"/>
  <c r="CW24" i="44"/>
  <c r="CU24" i="44"/>
  <c r="DE23" i="44"/>
  <c r="DB23" i="44"/>
  <c r="DC23" i="44" s="1"/>
  <c r="CX23" i="44"/>
  <c r="CW23" i="44"/>
  <c r="CU23" i="44"/>
  <c r="DE22" i="44"/>
  <c r="DB22" i="44"/>
  <c r="CX22" i="44"/>
  <c r="CW22" i="44"/>
  <c r="CU22" i="44"/>
  <c r="DE21" i="44"/>
  <c r="DC21" i="44"/>
  <c r="DD21" i="44" s="1"/>
  <c r="DG21" i="44" s="1"/>
  <c r="DB21" i="44"/>
  <c r="CX21" i="44"/>
  <c r="CW21" i="44"/>
  <c r="CU21" i="44"/>
  <c r="DE20" i="44"/>
  <c r="DB20" i="44"/>
  <c r="CX20" i="44"/>
  <c r="CW20" i="44"/>
  <c r="CU20" i="44"/>
  <c r="DE19" i="44"/>
  <c r="DB19" i="44"/>
  <c r="DC19" i="44" s="1"/>
  <c r="DD19" i="44" s="1"/>
  <c r="DG19" i="44" s="1"/>
  <c r="CX19" i="44"/>
  <c r="CW19" i="44"/>
  <c r="CU19" i="44"/>
  <c r="DE18" i="44"/>
  <c r="DC18" i="44"/>
  <c r="DD18" i="44" s="1"/>
  <c r="DG18" i="44" s="1"/>
  <c r="DB18" i="44"/>
  <c r="CX18" i="44"/>
  <c r="CW18" i="44"/>
  <c r="CU18" i="44"/>
  <c r="DE17" i="44"/>
  <c r="DB17" i="44"/>
  <c r="CX17" i="44"/>
  <c r="CW17" i="44"/>
  <c r="CU17" i="44"/>
  <c r="DE16" i="44"/>
  <c r="DB16" i="44"/>
  <c r="DC16" i="44" s="1"/>
  <c r="CX16" i="44"/>
  <c r="CW16" i="44"/>
  <c r="CU16" i="44"/>
  <c r="DE15" i="44"/>
  <c r="DB15" i="44"/>
  <c r="DC15" i="44" s="1"/>
  <c r="CX15" i="44"/>
  <c r="CW15" i="44"/>
  <c r="CU15" i="44"/>
  <c r="C15" i="44"/>
  <c r="DE14" i="44"/>
  <c r="DB14" i="44"/>
  <c r="CY14" i="44"/>
  <c r="CX14" i="44"/>
  <c r="CW14" i="44"/>
  <c r="CU14" i="44"/>
  <c r="C14" i="44"/>
  <c r="DE13" i="44"/>
  <c r="DC13" i="44"/>
  <c r="DD13" i="44" s="1"/>
  <c r="DG13" i="44" s="1"/>
  <c r="DB13" i="44"/>
  <c r="CY13" i="44"/>
  <c r="CX13" i="44"/>
  <c r="CW13" i="44"/>
  <c r="C13" i="44"/>
  <c r="CU13" i="44" s="1"/>
  <c r="DE12" i="44"/>
  <c r="DB12" i="44"/>
  <c r="DC12" i="44" s="1"/>
  <c r="CY12" i="44"/>
  <c r="CX12" i="44"/>
  <c r="CW12" i="44"/>
  <c r="C12" i="44"/>
  <c r="AM10" i="44"/>
  <c r="AM50" i="44" s="1"/>
  <c r="AM49" i="44" s="1"/>
  <c r="AL10" i="44"/>
  <c r="AL50" i="44" s="1"/>
  <c r="AL49" i="44" s="1"/>
  <c r="AM9" i="44"/>
  <c r="AK9" i="44"/>
  <c r="AJ9" i="44"/>
  <c r="AI9" i="44"/>
  <c r="AH9" i="44"/>
  <c r="AG9" i="44"/>
  <c r="AF9" i="44"/>
  <c r="AE9" i="44"/>
  <c r="AD9" i="44"/>
  <c r="AC9" i="44"/>
  <c r="AB9" i="44"/>
  <c r="AA9" i="44"/>
  <c r="Z9" i="44"/>
  <c r="Y9" i="44"/>
  <c r="X9" i="44"/>
  <c r="W9" i="44"/>
  <c r="V9" i="44"/>
  <c r="U9" i="44"/>
  <c r="T9" i="44"/>
  <c r="S9" i="44"/>
  <c r="R9" i="44"/>
  <c r="Q9" i="44"/>
  <c r="P9" i="44"/>
  <c r="O9" i="44"/>
  <c r="N9" i="44"/>
  <c r="M9" i="44"/>
  <c r="L9" i="44"/>
  <c r="K9" i="44"/>
  <c r="J9" i="44"/>
  <c r="I9" i="44"/>
  <c r="H9" i="44"/>
  <c r="G9" i="44"/>
  <c r="F9" i="44"/>
  <c r="E9" i="44"/>
  <c r="E49" i="44" s="1"/>
  <c r="DE4" i="44"/>
  <c r="DE3" i="44"/>
  <c r="DD35" i="44" l="1"/>
  <c r="DG35" i="44" s="1"/>
  <c r="DD14" i="44"/>
  <c r="DG14" i="44" s="1"/>
  <c r="DD24" i="44"/>
  <c r="DG24" i="44" s="1"/>
  <c r="DD36" i="44"/>
  <c r="DG36" i="44" s="1"/>
  <c r="CU12" i="44"/>
  <c r="DC14" i="44"/>
  <c r="DC24" i="44"/>
  <c r="DD16" i="44"/>
  <c r="DG16" i="44" s="1"/>
  <c r="DD15" i="44"/>
  <c r="DG15" i="44" s="1"/>
  <c r="DC22" i="44"/>
  <c r="DD22" i="44" s="1"/>
  <c r="DG22" i="44" s="1"/>
  <c r="DD23" i="44"/>
  <c r="DG23" i="44" s="1"/>
  <c r="DD31" i="44"/>
  <c r="DG31" i="44" s="1"/>
  <c r="J63" i="44"/>
  <c r="AE51" i="44"/>
  <c r="J57" i="44" s="1"/>
  <c r="F57" i="44"/>
  <c r="F58" i="44" s="1"/>
  <c r="G58" i="44" s="1"/>
  <c r="DD25" i="44"/>
  <c r="DG25" i="44" s="1"/>
  <c r="I63" i="44"/>
  <c r="X51" i="44"/>
  <c r="I57" i="44" s="1"/>
  <c r="DC17" i="44"/>
  <c r="DD17" i="44" s="1"/>
  <c r="DG17" i="44" s="1"/>
  <c r="AN10" i="44"/>
  <c r="DC20" i="44"/>
  <c r="DD20" i="44" s="1"/>
  <c r="DG20" i="44" s="1"/>
  <c r="DC28" i="44"/>
  <c r="DD28" i="44" s="1"/>
  <c r="DG28" i="44" s="1"/>
  <c r="DC35" i="44"/>
  <c r="DC36" i="44"/>
  <c r="DC37" i="44"/>
  <c r="DD37" i="44" s="1"/>
  <c r="DG37" i="44" s="1"/>
  <c r="DC38" i="44"/>
  <c r="DD38" i="44" s="1"/>
  <c r="DG38" i="44" s="1"/>
  <c r="DD44" i="44"/>
  <c r="DG44" i="44" s="1"/>
  <c r="AL9" i="44"/>
  <c r="DD12" i="44"/>
  <c r="DG12" i="44" s="1"/>
  <c r="DC44" i="44"/>
  <c r="G56" i="44"/>
  <c r="DC32" i="44"/>
  <c r="DD32" i="44" s="1"/>
  <c r="DG32" i="44" s="1"/>
  <c r="Q51" i="44"/>
  <c r="Q52" i="44" l="1"/>
  <c r="R52" i="44" s="1"/>
  <c r="S52" i="44" s="1"/>
  <c r="T52" i="44" s="1"/>
  <c r="U52" i="44" s="1"/>
  <c r="V52" i="44" s="1"/>
  <c r="W52" i="44" s="1"/>
  <c r="X52" i="44" s="1"/>
  <c r="Y52" i="44" s="1"/>
  <c r="Z52" i="44" s="1"/>
  <c r="AA52" i="44" s="1"/>
  <c r="AB52" i="44" s="1"/>
  <c r="AC52" i="44" s="1"/>
  <c r="AD52" i="44" s="1"/>
  <c r="AE52" i="44" s="1"/>
  <c r="AF52" i="44" s="1"/>
  <c r="AG52" i="44" s="1"/>
  <c r="AH52" i="44" s="1"/>
  <c r="AI52" i="44" s="1"/>
  <c r="AJ52" i="44" s="1"/>
  <c r="AK52" i="44" s="1"/>
  <c r="AL52" i="44" s="1"/>
  <c r="AM52" i="44" s="1"/>
  <c r="AN52" i="44" s="1"/>
  <c r="AO52" i="44" s="1"/>
  <c r="AP52" i="44" s="1"/>
  <c r="AQ52" i="44" s="1"/>
  <c r="AR52" i="44" s="1"/>
  <c r="AS52" i="44" s="1"/>
  <c r="AT52" i="44" s="1"/>
  <c r="AU52" i="44" s="1"/>
  <c r="AV52" i="44" s="1"/>
  <c r="AW52" i="44" s="1"/>
  <c r="AX52" i="44" s="1"/>
  <c r="AY52" i="44" s="1"/>
  <c r="AZ52" i="44" s="1"/>
  <c r="BA52" i="44" s="1"/>
  <c r="BB52" i="44" s="1"/>
  <c r="BC52" i="44" s="1"/>
  <c r="BD52" i="44" s="1"/>
  <c r="BE52" i="44" s="1"/>
  <c r="BF52" i="44" s="1"/>
  <c r="BG52" i="44" s="1"/>
  <c r="BH52" i="44" s="1"/>
  <c r="BI52" i="44" s="1"/>
  <c r="BJ52" i="44" s="1"/>
  <c r="BK52" i="44" s="1"/>
  <c r="BL52" i="44" s="1"/>
  <c r="BM52" i="44" s="1"/>
  <c r="BN52" i="44" s="1"/>
  <c r="BO52" i="44" s="1"/>
  <c r="BP52" i="44" s="1"/>
  <c r="BQ52" i="44" s="1"/>
  <c r="BR52" i="44" s="1"/>
  <c r="BS52" i="44" s="1"/>
  <c r="BT52" i="44" s="1"/>
  <c r="BU52" i="44" s="1"/>
  <c r="BV52" i="44" s="1"/>
  <c r="BW52" i="44" s="1"/>
  <c r="BX52" i="44" s="1"/>
  <c r="BY52" i="44" s="1"/>
  <c r="BZ52" i="44" s="1"/>
  <c r="CA52" i="44" s="1"/>
  <c r="CB52" i="44" s="1"/>
  <c r="CC52" i="44" s="1"/>
  <c r="CD52" i="44" s="1"/>
  <c r="CE52" i="44" s="1"/>
  <c r="CF52" i="44" s="1"/>
  <c r="CG52" i="44" s="1"/>
  <c r="CH52" i="44" s="1"/>
  <c r="CI52" i="44" s="1"/>
  <c r="CJ52" i="44" s="1"/>
  <c r="CK52" i="44" s="1"/>
  <c r="CL52" i="44" s="1"/>
  <c r="CM52" i="44" s="1"/>
  <c r="CN52" i="44" s="1"/>
  <c r="CO52" i="44" s="1"/>
  <c r="CP52" i="44" s="1"/>
  <c r="CQ52" i="44" s="1"/>
  <c r="CR52" i="44" s="1"/>
  <c r="CS52" i="44" s="1"/>
  <c r="CT52" i="44" s="1"/>
  <c r="H57" i="44"/>
  <c r="H58" i="44"/>
  <c r="I58" i="44" s="1"/>
  <c r="J58" i="44" s="1"/>
  <c r="G62" i="44"/>
  <c r="H56" i="44"/>
  <c r="DG45" i="44"/>
  <c r="AN50" i="44"/>
  <c r="AN49" i="44" s="1"/>
  <c r="AO10" i="44"/>
  <c r="AN9" i="44"/>
  <c r="AO50" i="44" l="1"/>
  <c r="AO49" i="44" s="1"/>
  <c r="AP10" i="44"/>
  <c r="AO9" i="44"/>
  <c r="I56" i="44"/>
  <c r="H62" i="44"/>
  <c r="J56" i="44" l="1"/>
  <c r="J62" i="44" s="1"/>
  <c r="I62" i="44"/>
  <c r="AQ10" i="44"/>
  <c r="AP9" i="44"/>
  <c r="AP50" i="44"/>
  <c r="AP49" i="44" s="1"/>
  <c r="AR10" i="44" l="1"/>
  <c r="AQ50" i="44"/>
  <c r="AQ49" i="44" s="1"/>
  <c r="AQ9" i="44"/>
  <c r="AR50" i="44" l="1"/>
  <c r="AR49" i="44" s="1"/>
  <c r="AR9" i="44"/>
  <c r="AS10" i="44"/>
  <c r="AS50" i="44" l="1"/>
  <c r="AS49" i="44" s="1"/>
  <c r="AS9" i="44"/>
  <c r="AT10" i="44"/>
  <c r="AT50" i="44" l="1"/>
  <c r="AT49" i="44" s="1"/>
  <c r="AT9" i="44"/>
  <c r="AU10" i="44"/>
  <c r="AU50" i="44" l="1"/>
  <c r="AU49" i="44" s="1"/>
  <c r="AU9" i="44"/>
  <c r="AV10" i="44"/>
  <c r="AV50" i="44" l="1"/>
  <c r="AV49" i="44" s="1"/>
  <c r="AW10" i="44"/>
  <c r="AV9" i="44"/>
  <c r="AW50" i="44" l="1"/>
  <c r="AW49" i="44" s="1"/>
  <c r="AX10" i="44"/>
  <c r="AW9" i="44"/>
  <c r="AX50" i="44" l="1"/>
  <c r="AX49" i="44" s="1"/>
  <c r="AY10" i="44"/>
  <c r="AX9" i="44"/>
  <c r="AY50" i="44" l="1"/>
  <c r="AY49" i="44" s="1"/>
  <c r="AZ10" i="44"/>
  <c r="AY9" i="44"/>
  <c r="AZ50" i="44" l="1"/>
  <c r="AZ49" i="44" s="1"/>
  <c r="AZ9" i="44"/>
  <c r="BA10" i="44"/>
  <c r="BA50" i="44" l="1"/>
  <c r="BA49" i="44" s="1"/>
  <c r="BA9" i="44"/>
  <c r="BB10" i="44"/>
  <c r="BB50" i="44" l="1"/>
  <c r="BB49" i="44" s="1"/>
  <c r="BB9" i="44"/>
  <c r="BC10" i="44"/>
  <c r="BC50" i="44" l="1"/>
  <c r="BC49" i="44" s="1"/>
  <c r="BC9" i="44"/>
  <c r="BD10" i="44"/>
  <c r="BD50" i="44" l="1"/>
  <c r="BD49" i="44" s="1"/>
  <c r="BE10" i="44"/>
  <c r="BD9" i="44"/>
  <c r="BE50" i="44" l="1"/>
  <c r="BE49" i="44" s="1"/>
  <c r="BF10" i="44"/>
  <c r="BE9" i="44"/>
  <c r="BF50" i="44" l="1"/>
  <c r="BF49" i="44" s="1"/>
  <c r="BG10" i="44"/>
  <c r="BF9" i="44"/>
  <c r="BH10" i="44" l="1"/>
  <c r="BG50" i="44"/>
  <c r="BG49" i="44" s="1"/>
  <c r="BG9" i="44"/>
  <c r="BH50" i="44" l="1"/>
  <c r="BH49" i="44" s="1"/>
  <c r="BH9" i="44"/>
  <c r="BI10" i="44"/>
  <c r="BI50" i="44" l="1"/>
  <c r="BI49" i="44" s="1"/>
  <c r="BI9" i="44"/>
  <c r="BJ10" i="44"/>
  <c r="BJ50" i="44" l="1"/>
  <c r="BJ49" i="44" s="1"/>
  <c r="BJ9" i="44"/>
  <c r="BK10" i="44"/>
  <c r="BK50" i="44" l="1"/>
  <c r="BK49" i="44" s="1"/>
  <c r="BK9" i="44"/>
  <c r="BL10" i="44"/>
  <c r="BL50" i="44" l="1"/>
  <c r="BL49" i="44" s="1"/>
  <c r="BM10" i="44"/>
  <c r="BL9" i="44"/>
  <c r="BM50" i="44" l="1"/>
  <c r="BM49" i="44" s="1"/>
  <c r="BM9" i="44"/>
  <c r="BN10" i="44"/>
  <c r="BO10" i="44" l="1"/>
  <c r="BN50" i="44"/>
  <c r="BN49" i="44" s="1"/>
  <c r="BN9" i="44"/>
  <c r="BP10" i="44" l="1"/>
  <c r="BO50" i="44"/>
  <c r="BO49" i="44" s="1"/>
  <c r="BO9" i="44"/>
  <c r="BP50" i="44" l="1"/>
  <c r="BP49" i="44" s="1"/>
  <c r="BQ10" i="44"/>
  <c r="BP9" i="44"/>
  <c r="BQ50" i="44" l="1"/>
  <c r="BQ49" i="44" s="1"/>
  <c r="BQ9" i="44"/>
  <c r="BR10" i="44"/>
  <c r="BR50" i="44" l="1"/>
  <c r="BR49" i="44" s="1"/>
  <c r="BR9" i="44"/>
  <c r="BS10" i="44"/>
  <c r="BS50" i="44" l="1"/>
  <c r="BS49" i="44" s="1"/>
  <c r="BS9" i="44"/>
  <c r="BT10" i="44"/>
  <c r="BT50" i="44" l="1"/>
  <c r="BT49" i="44" s="1"/>
  <c r="BU10" i="44"/>
  <c r="BT9" i="44"/>
  <c r="BU50" i="44" l="1"/>
  <c r="BU49" i="44" s="1"/>
  <c r="BV10" i="44"/>
  <c r="BU9" i="44"/>
  <c r="BV9" i="44" l="1"/>
  <c r="BV50" i="44"/>
  <c r="BV49" i="44" s="1"/>
  <c r="BW10" i="44"/>
  <c r="BX10" i="44" l="1"/>
  <c r="BW50" i="44"/>
  <c r="BW49" i="44" s="1"/>
  <c r="BW9" i="44"/>
  <c r="BX50" i="44" l="1"/>
  <c r="BX49" i="44" s="1"/>
  <c r="BX9" i="44"/>
  <c r="BY10" i="44"/>
  <c r="BY50" i="44" l="1"/>
  <c r="BY49" i="44" s="1"/>
  <c r="BZ10" i="44"/>
  <c r="BY9" i="44"/>
  <c r="BZ50" i="44" l="1"/>
  <c r="BZ49" i="44" s="1"/>
  <c r="BZ9" i="44"/>
  <c r="CA10" i="44"/>
  <c r="CA50" i="44" l="1"/>
  <c r="CA49" i="44" s="1"/>
  <c r="CB10" i="44"/>
  <c r="CA9" i="44"/>
  <c r="CB50" i="44" l="1"/>
  <c r="CB49" i="44" s="1"/>
  <c r="CC10" i="44"/>
  <c r="CB9" i="44"/>
  <c r="CC50" i="44" l="1"/>
  <c r="CC49" i="44" s="1"/>
  <c r="CD10" i="44"/>
  <c r="CC9" i="44"/>
  <c r="CD50" i="44" l="1"/>
  <c r="CD49" i="44" s="1"/>
  <c r="CE10" i="44"/>
  <c r="CD9" i="44"/>
  <c r="CE50" i="44" l="1"/>
  <c r="CE49" i="44" s="1"/>
  <c r="CF10" i="44"/>
  <c r="CE9" i="44"/>
  <c r="CF50" i="44" l="1"/>
  <c r="CF49" i="44" s="1"/>
  <c r="CG10" i="44"/>
  <c r="CF9" i="44"/>
  <c r="CG50" i="44" l="1"/>
  <c r="CG49" i="44" s="1"/>
  <c r="CH10" i="44"/>
  <c r="CG9" i="44"/>
  <c r="CH50" i="44" l="1"/>
  <c r="CH49" i="44" s="1"/>
  <c r="CI10" i="44"/>
  <c r="CH9" i="44"/>
  <c r="CI50" i="44" l="1"/>
  <c r="CI49" i="44" s="1"/>
  <c r="CJ10" i="44"/>
  <c r="CI9" i="44"/>
  <c r="CJ50" i="44" l="1"/>
  <c r="CJ49" i="44" s="1"/>
  <c r="CK10" i="44"/>
  <c r="CJ9" i="44"/>
  <c r="CK50" i="44" l="1"/>
  <c r="CK49" i="44" s="1"/>
  <c r="CL10" i="44"/>
  <c r="CK9" i="44"/>
  <c r="CL50" i="44" l="1"/>
  <c r="CL49" i="44" s="1"/>
  <c r="CL9" i="44"/>
  <c r="CM10" i="44"/>
  <c r="CM50" i="44" l="1"/>
  <c r="CM49" i="44" s="1"/>
  <c r="CM9" i="44"/>
  <c r="CN10" i="44"/>
  <c r="CN50" i="44" l="1"/>
  <c r="CN49" i="44" s="1"/>
  <c r="CN9" i="44"/>
  <c r="CO10" i="44"/>
  <c r="CO50" i="44" l="1"/>
  <c r="CO49" i="44" s="1"/>
  <c r="CO9" i="44"/>
  <c r="CP10" i="44"/>
  <c r="CP50" i="44" l="1"/>
  <c r="CP49" i="44" s="1"/>
  <c r="CP9" i="44"/>
  <c r="CQ10" i="44"/>
  <c r="CQ50" i="44" l="1"/>
  <c r="CQ49" i="44" s="1"/>
  <c r="CR10" i="44"/>
  <c r="CQ9" i="44"/>
  <c r="CR50" i="44" l="1"/>
  <c r="CR49" i="44" s="1"/>
  <c r="CS10" i="44"/>
  <c r="CR9" i="44"/>
  <c r="CS50" i="44" l="1"/>
  <c r="CS49" i="44" s="1"/>
  <c r="CS9" i="44"/>
  <c r="CT10" i="44"/>
  <c r="CT50" i="44" l="1"/>
  <c r="CT49" i="44" s="1"/>
  <c r="CT9" i="44"/>
  <c r="K31" i="40" l="1"/>
  <c r="L31" i="40" s="1"/>
  <c r="K32" i="40"/>
  <c r="L32" i="40" s="1"/>
  <c r="K30" i="40"/>
  <c r="L30" i="40" s="1"/>
  <c r="K29" i="40"/>
  <c r="L29" i="40" s="1"/>
  <c r="K53" i="40"/>
  <c r="L53" i="40" s="1"/>
  <c r="H50" i="40"/>
  <c r="K50" i="40" s="1"/>
  <c r="L50" i="40" s="1"/>
  <c r="H49" i="40"/>
  <c r="H43" i="40"/>
  <c r="K43" i="40" s="1"/>
  <c r="L43" i="40" s="1"/>
  <c r="H42" i="40"/>
  <c r="K42" i="40" s="1"/>
  <c r="L42" i="40" s="1"/>
  <c r="H41" i="40"/>
  <c r="K41" i="40" s="1"/>
  <c r="L41" i="40" s="1"/>
  <c r="H40" i="40"/>
  <c r="K40" i="40" s="1"/>
  <c r="L40" i="40" s="1"/>
  <c r="H39" i="40"/>
  <c r="K39" i="40" s="1"/>
  <c r="L39" i="40" s="1"/>
  <c r="H36" i="40"/>
  <c r="H35" i="40"/>
  <c r="K35" i="40" s="1"/>
  <c r="L35" i="40" s="1"/>
  <c r="H34" i="40"/>
  <c r="K34" i="40" s="1"/>
  <c r="L34" i="40" s="1"/>
  <c r="H33" i="40"/>
  <c r="K33" i="40" s="1"/>
  <c r="L33" i="40" s="1"/>
  <c r="K28" i="40"/>
  <c r="L28" i="40" s="1"/>
  <c r="H27" i="40"/>
  <c r="K27" i="40" s="1"/>
  <c r="L27" i="40" s="1"/>
  <c r="H26" i="40"/>
  <c r="K26" i="40" s="1"/>
  <c r="L26" i="40" s="1"/>
  <c r="H25" i="40"/>
  <c r="K25" i="40" s="1"/>
  <c r="L25" i="40" s="1"/>
  <c r="H17" i="40"/>
  <c r="H19" i="40" s="1"/>
  <c r="K19" i="40" s="1"/>
  <c r="L19" i="40" s="1"/>
  <c r="H16" i="40"/>
  <c r="K16" i="40" s="1"/>
  <c r="L16" i="40" s="1"/>
  <c r="H15" i="40"/>
  <c r="K15" i="40" s="1"/>
  <c r="L15" i="40" s="1"/>
  <c r="H14" i="40"/>
  <c r="K14" i="40" s="1"/>
  <c r="L14" i="40" s="1"/>
  <c r="K18" i="40"/>
  <c r="L18" i="40" s="1"/>
  <c r="H13" i="40"/>
  <c r="K13" i="40" s="1"/>
  <c r="L13" i="40" s="1"/>
  <c r="H12" i="40"/>
  <c r="K12" i="40" s="1"/>
  <c r="L12" i="40" s="1"/>
  <c r="H11" i="40"/>
  <c r="K11" i="40" s="1"/>
  <c r="L11" i="40" s="1"/>
  <c r="H10" i="40"/>
  <c r="K10" i="40" s="1"/>
  <c r="L10" i="40" s="1"/>
  <c r="K9" i="40"/>
  <c r="L9" i="40" s="1"/>
  <c r="H7" i="40"/>
  <c r="K7" i="40" s="1"/>
  <c r="L7" i="40" s="1"/>
  <c r="H6" i="40"/>
  <c r="K6" i="40" s="1"/>
  <c r="L6" i="40" s="1"/>
  <c r="K8" i="40"/>
  <c r="L8" i="40" s="1"/>
  <c r="K69" i="40"/>
  <c r="L69" i="40" s="1"/>
  <c r="K68" i="40"/>
  <c r="L68" i="40" s="1"/>
  <c r="K67" i="40"/>
  <c r="L67" i="40" s="1"/>
  <c r="K66" i="40"/>
  <c r="L66" i="40" s="1"/>
  <c r="K65" i="40"/>
  <c r="L65" i="40" s="1"/>
  <c r="K64" i="40"/>
  <c r="L64" i="40" s="1"/>
  <c r="K63" i="40"/>
  <c r="L63" i="40" s="1"/>
  <c r="K62" i="40"/>
  <c r="L62" i="40" s="1"/>
  <c r="K61" i="40"/>
  <c r="L61" i="40" s="1"/>
  <c r="K60" i="40"/>
  <c r="L60" i="40" s="1"/>
  <c r="K59" i="40"/>
  <c r="L59" i="40" s="1"/>
  <c r="K58" i="40"/>
  <c r="L58" i="40" s="1"/>
  <c r="K57" i="40"/>
  <c r="L57" i="40" s="1"/>
  <c r="K56" i="40"/>
  <c r="L56" i="40" s="1"/>
  <c r="K55" i="40"/>
  <c r="L55" i="40" s="1"/>
  <c r="K54" i="40"/>
  <c r="L54" i="40" s="1"/>
  <c r="K52" i="40"/>
  <c r="L52" i="40" s="1"/>
  <c r="K51" i="40"/>
  <c r="L51" i="40" s="1"/>
  <c r="K49" i="40"/>
  <c r="L49" i="40" s="1"/>
  <c r="K48" i="40"/>
  <c r="L48" i="40" s="1"/>
  <c r="K47" i="40"/>
  <c r="L47" i="40" s="1"/>
  <c r="K46" i="40"/>
  <c r="L46" i="40" s="1"/>
  <c r="K45" i="40"/>
  <c r="L45" i="40" s="1"/>
  <c r="K44" i="40"/>
  <c r="L44" i="40" s="1"/>
  <c r="K38" i="40"/>
  <c r="L38" i="40" s="1"/>
  <c r="K37" i="40"/>
  <c r="L37" i="40" s="1"/>
  <c r="K36" i="40"/>
  <c r="L36" i="40" s="1"/>
  <c r="K24" i="40"/>
  <c r="L24" i="40" s="1"/>
  <c r="K23" i="40"/>
  <c r="L23" i="40" s="1"/>
  <c r="K22" i="40"/>
  <c r="L22" i="40" s="1"/>
  <c r="K21" i="40"/>
  <c r="L21" i="40" s="1"/>
  <c r="K20" i="40"/>
  <c r="L20" i="40" s="1"/>
  <c r="K17" i="40" l="1"/>
  <c r="L17" i="40" s="1"/>
  <c r="L70" i="40" l="1"/>
  <c r="R111" i="40" s="1"/>
  <c r="O70" i="40"/>
  <c r="Q110" i="40"/>
  <c r="Q109" i="40"/>
  <c r="Q113" i="40"/>
  <c r="Q98" i="40"/>
  <c r="R108" i="40"/>
  <c r="O96" i="40"/>
  <c r="R95" i="40" s="1"/>
  <c r="R97" i="40"/>
  <c r="R106" i="40"/>
  <c r="R105" i="40"/>
  <c r="M95" i="40"/>
  <c r="R107" i="40" s="1"/>
  <c r="D45" i="13"/>
  <c r="V70" i="40" l="1"/>
  <c r="R99" i="40"/>
  <c r="R114" i="40" s="1"/>
  <c r="Q114" i="40" s="1"/>
  <c r="O95" i="40"/>
  <c r="R96" i="40"/>
  <c r="D40" i="13"/>
  <c r="D35" i="13"/>
  <c r="D30" i="13"/>
  <c r="R94" i="40" l="1"/>
  <c r="S100" i="40"/>
  <c r="B6" i="13"/>
  <c r="B10" i="13" s="1"/>
  <c r="B14" i="13" s="1"/>
  <c r="B18" i="13" s="1"/>
  <c r="B22" i="13" s="1"/>
  <c r="B26" i="13" s="1"/>
  <c r="B30" i="13" s="1"/>
  <c r="B35" i="13" s="1"/>
  <c r="B40" i="13" s="1"/>
  <c r="B45" i="13" s="1"/>
  <c r="T100" i="40" l="1"/>
  <c r="U100" i="40" s="1"/>
  <c r="F26" i="13"/>
  <c r="D26" i="13" s="1"/>
  <c r="D22" i="13"/>
  <c r="F18" i="13"/>
  <c r="D18" i="13" s="1"/>
  <c r="F14" i="13"/>
  <c r="D14" i="13" s="1"/>
  <c r="F10" i="13"/>
  <c r="D10" i="13" s="1"/>
  <c r="F6" i="13"/>
  <c r="D6" i="13" s="1"/>
  <c r="F2" i="13"/>
  <c r="D2" i="13" s="1"/>
  <c r="R100" i="40" l="1"/>
  <c r="N65" i="46"/>
  <c r="N49" i="46"/>
  <c r="N19" i="46"/>
  <c r="N27" i="46"/>
  <c r="N14" i="46"/>
  <c r="N16" i="46"/>
  <c r="N53" i="46"/>
  <c r="N56" i="46"/>
  <c r="N41" i="46"/>
  <c r="N47" i="46"/>
  <c r="N22" i="46"/>
  <c r="N59" i="46"/>
  <c r="N28" i="46"/>
  <c r="N9" i="46"/>
  <c r="N24" i="46"/>
  <c r="N23" i="46"/>
  <c r="N21" i="46"/>
  <c r="N10" i="46"/>
  <c r="N62" i="46"/>
  <c r="N34" i="46"/>
  <c r="N25" i="46"/>
  <c r="N55" i="46"/>
  <c r="N8" i="46"/>
  <c r="N29" i="46"/>
  <c r="N38" i="46"/>
  <c r="N37" i="46"/>
  <c r="N33" i="46"/>
  <c r="N60" i="46"/>
  <c r="N54" i="46"/>
  <c r="N13" i="46"/>
  <c r="N46" i="46"/>
  <c r="N42" i="46"/>
  <c r="N51" i="46"/>
  <c r="N64" i="46"/>
  <c r="N52" i="46"/>
  <c r="N61" i="46"/>
  <c r="N30" i="46"/>
  <c r="N45" i="46"/>
  <c r="N26" i="46"/>
  <c r="N44" i="46"/>
  <c r="N50" i="46"/>
  <c r="N39" i="46"/>
  <c r="N7" i="46"/>
  <c r="N43" i="46"/>
  <c r="N15" i="46"/>
  <c r="N40" i="46"/>
  <c r="N18" i="46"/>
  <c r="N57" i="46"/>
  <c r="N48" i="46"/>
  <c r="N11" i="46"/>
  <c r="N31" i="46"/>
  <c r="N17" i="46"/>
  <c r="N35" i="46"/>
  <c r="N63" i="46"/>
  <c r="N58" i="46"/>
  <c r="N32" i="46"/>
  <c r="N12" i="46"/>
  <c r="N20" i="46"/>
  <c r="N36" i="46"/>
  <c r="N6" i="46"/>
  <c r="N70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Risoterm - Gabriel</author>
    <author>Zenon Brito</author>
  </authors>
  <commentList>
    <comment ref="M6" authorId="0" shapeId="0" xr:uid="{D8AED477-0B09-4747-AAD5-D9F5C0C26E8D}">
      <text>
        <r>
          <rPr>
            <b/>
            <sz val="9"/>
            <color indexed="81"/>
            <rFont val="Segoe UI"/>
            <family val="2"/>
          </rPr>
          <t>valor da demolição + aplicação do concreto</t>
        </r>
      </text>
    </comment>
    <comment ref="N6" authorId="0" shapeId="0" xr:uid="{AE28920C-5973-485A-B74B-E8CDE35A09B5}">
      <text>
        <r>
          <rPr>
            <b/>
            <sz val="9"/>
            <color indexed="81"/>
            <rFont val="Segoe UI"/>
            <family val="2"/>
          </rPr>
          <t>impermeabilização (mat + mão-de-obra)</t>
        </r>
      </text>
    </comment>
    <comment ref="S100" authorId="1" shapeId="0" xr:uid="{63FD369F-4080-47A5-9AD7-89D91FAA6A4C}">
      <text>
        <r>
          <rPr>
            <b/>
            <sz val="9"/>
            <color indexed="81"/>
            <rFont val="Segoe UI"/>
            <family val="2"/>
          </rPr>
          <t>Zenon Brito:</t>
        </r>
        <r>
          <rPr>
            <sz val="9"/>
            <color indexed="81"/>
            <rFont val="Segoe UI"/>
            <family val="2"/>
          </rPr>
          <t xml:space="preserve">
Tela + concreto</t>
        </r>
      </text>
    </comment>
    <comment ref="T100" authorId="1" shapeId="0" xr:uid="{E456D9EC-68BE-4C0A-A177-BE6031686A6E}">
      <text>
        <r>
          <rPr>
            <b/>
            <sz val="9"/>
            <color indexed="81"/>
            <rFont val="Segoe UI"/>
            <family val="2"/>
          </rPr>
          <t>Zenon Brito:</t>
        </r>
        <r>
          <rPr>
            <sz val="9"/>
            <color indexed="81"/>
            <rFont val="Segoe UI"/>
            <family val="2"/>
          </rPr>
          <t xml:space="preserve">
Frete</t>
        </r>
      </text>
    </comment>
    <comment ref="U100" authorId="1" shapeId="0" xr:uid="{B65E1B76-0F8C-4E0A-8535-236E4A5DC46A}">
      <text>
        <r>
          <rPr>
            <b/>
            <sz val="9"/>
            <color indexed="81"/>
            <rFont val="Segoe UI"/>
            <family val="2"/>
          </rPr>
          <t>Zenon Brito:</t>
        </r>
        <r>
          <rPr>
            <sz val="9"/>
            <color indexed="81"/>
            <rFont val="Segoe UI"/>
            <family val="2"/>
          </rPr>
          <t xml:space="preserve">
Lucro 20%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Zenon Brito</author>
  </authors>
  <commentList>
    <comment ref="R100" authorId="0" shapeId="0" xr:uid="{01231E94-4995-49EC-B122-F63A62EAB383}">
      <text>
        <r>
          <rPr>
            <b/>
            <sz val="9"/>
            <color indexed="81"/>
            <rFont val="Segoe UI"/>
            <family val="2"/>
          </rPr>
          <t>Zenon Brito:</t>
        </r>
        <r>
          <rPr>
            <sz val="9"/>
            <color indexed="81"/>
            <rFont val="Segoe UI"/>
            <family val="2"/>
          </rPr>
          <t xml:space="preserve">
Tela + concreto</t>
        </r>
      </text>
    </comment>
    <comment ref="S100" authorId="0" shapeId="0" xr:uid="{1B13E232-181E-412D-BF87-08EC84790D29}">
      <text>
        <r>
          <rPr>
            <b/>
            <sz val="9"/>
            <color indexed="81"/>
            <rFont val="Segoe UI"/>
            <family val="2"/>
          </rPr>
          <t>Zenon Brito:</t>
        </r>
        <r>
          <rPr>
            <sz val="9"/>
            <color indexed="81"/>
            <rFont val="Segoe UI"/>
            <family val="2"/>
          </rPr>
          <t xml:space="preserve">
Frete</t>
        </r>
      </text>
    </comment>
    <comment ref="T100" authorId="0" shapeId="0" xr:uid="{5000F892-68A1-42D3-891B-FA4B19437D88}">
      <text>
        <r>
          <rPr>
            <b/>
            <sz val="9"/>
            <color indexed="81"/>
            <rFont val="Segoe UI"/>
            <family val="2"/>
          </rPr>
          <t>Zenon Brito:</t>
        </r>
        <r>
          <rPr>
            <sz val="9"/>
            <color indexed="81"/>
            <rFont val="Segoe UI"/>
            <family val="2"/>
          </rPr>
          <t xml:space="preserve">
Lucro 20%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lvnf@msn.com</author>
  </authors>
  <commentList>
    <comment ref="DF10" authorId="0" shapeId="0" xr:uid="{EF3FDFBC-07F4-4652-AAEC-74E3E4A36E95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16"/>
            <color indexed="81"/>
            <rFont val="Segoe UI"/>
            <family val="2"/>
          </rPr>
          <t xml:space="preserve">item 10.2
</t>
        </r>
        <r>
          <rPr>
            <sz val="18"/>
            <color indexed="81"/>
            <rFont val="Segoe UI"/>
            <family val="2"/>
          </rPr>
          <t xml:space="preserve">Todos os dias (07h30min às 18h30min), em regime de 10hs, de segunda a sexta feira. Nota - 3 </t>
        </r>
      </text>
    </comment>
  </commentList>
</comments>
</file>

<file path=xl/sharedStrings.xml><?xml version="1.0" encoding="utf-8"?>
<sst xmlns="http://schemas.openxmlformats.org/spreadsheetml/2006/main" count="1033" uniqueCount="298">
  <si>
    <t>ITEM</t>
  </si>
  <si>
    <t>Com solvente leve</t>
  </si>
  <si>
    <t>Com solvente pesado</t>
  </si>
  <si>
    <t>Com solvente extra-pesado</t>
  </si>
  <si>
    <t>Com lixa para repintura</t>
  </si>
  <si>
    <t>Com ferramenta manual</t>
  </si>
  <si>
    <t>PS1 - Com ferramenta mecânica  grau ST3</t>
  </si>
  <si>
    <t>PS2 - (Escória de cobre) Com Ar Braskem</t>
  </si>
  <si>
    <t>PS2 - (Escória de cobre) Com Ar Contratada</t>
  </si>
  <si>
    <t>PS2 - (Granalha de Aço) Com Ar Braskem</t>
  </si>
  <si>
    <t>PS2 - (Granalha de Aço) Com Ar Contratada</t>
  </si>
  <si>
    <t xml:space="preserve">PS3 - Com hidrojato grau WJ 1 </t>
  </si>
  <si>
    <t>PS4 - Com hidrojato grau WJ 4</t>
  </si>
  <si>
    <t>Pintor</t>
  </si>
  <si>
    <t>Letrista</t>
  </si>
  <si>
    <t>Jatista</t>
  </si>
  <si>
    <t>Ajudante</t>
  </si>
  <si>
    <t>PN 60.05 - Algarismos e letras tamanho I</t>
  </si>
  <si>
    <t>PN 60.05 - Algarismos e letras tamanho II</t>
  </si>
  <si>
    <t>PN 60.05 - Algarismos e letras tamanho III</t>
  </si>
  <si>
    <t>PN 60.05 - Algarismos e letras tamanho IV</t>
  </si>
  <si>
    <t>PN 60.05 - Algarismos e letras tamanho V</t>
  </si>
  <si>
    <t>Aplicação de decoplástico com letreiro</t>
  </si>
  <si>
    <t>DESCRIÇÃO</t>
  </si>
  <si>
    <t>I</t>
  </si>
  <si>
    <t>ÁREA EQUIVALENTE DE TUBULAÇÕES</t>
  </si>
  <si>
    <r>
      <t>Ø</t>
    </r>
    <r>
      <rPr>
        <vertAlign val="subscript"/>
        <sz val="10"/>
        <rFont val="Arial"/>
        <family val="2"/>
      </rPr>
      <t>NOM</t>
    </r>
    <r>
      <rPr>
        <sz val="10"/>
        <rFont val="Arial"/>
        <family val="2"/>
      </rPr>
      <t xml:space="preserve"> (pol)</t>
    </r>
  </si>
  <si>
    <r>
      <t>A</t>
    </r>
    <r>
      <rPr>
        <vertAlign val="subscript"/>
        <sz val="10"/>
        <rFont val="Arial"/>
        <family val="2"/>
      </rPr>
      <t>EQ</t>
    </r>
    <r>
      <rPr>
        <sz val="10"/>
        <rFont val="Arial"/>
        <family val="2"/>
      </rPr>
      <t xml:space="preserve"> (m²/L)</t>
    </r>
  </si>
  <si>
    <t>ÁREA EQUIVALENTE DE VÁLVULAS</t>
  </si>
  <si>
    <t>ÁREA EQUIVALENTE DE VÁLVULAS DE CONTROLE</t>
  </si>
  <si>
    <t>ÁREA EQUIVALENTE DE CURVAS DE 90º</t>
  </si>
  <si>
    <t>ÁREA EQUIVALENTE DE CURVAS DE 45º, FLANGES, RETENÇÕES, TÊS, ETC.</t>
  </si>
  <si>
    <t>PERFIL - L - IGUAIS</t>
  </si>
  <si>
    <t>DIÂMETRO (POL)</t>
  </si>
  <si>
    <t>2X2</t>
  </si>
  <si>
    <t>2.1/2X2.1/2</t>
  </si>
  <si>
    <t>3X3</t>
  </si>
  <si>
    <t>4X4</t>
  </si>
  <si>
    <t>5X5</t>
  </si>
  <si>
    <t>6X6</t>
  </si>
  <si>
    <t>8X8</t>
  </si>
  <si>
    <t>COMPRIMENTO (mm)</t>
  </si>
  <si>
    <t>PERFIL - L - DIFERENTES</t>
  </si>
  <si>
    <t>3X1.1/2</t>
  </si>
  <si>
    <t>4X3</t>
  </si>
  <si>
    <t>4X3.1/2</t>
  </si>
  <si>
    <t>5X3.1/2</t>
  </si>
  <si>
    <t>6X4</t>
  </si>
  <si>
    <t>7X4</t>
  </si>
  <si>
    <t>8X4</t>
  </si>
  <si>
    <t>PERFIL - H (W)</t>
  </si>
  <si>
    <t>PERFIL - I</t>
  </si>
  <si>
    <t>3X2.3/8</t>
  </si>
  <si>
    <t>4X2.5/8</t>
  </si>
  <si>
    <t>5X3</t>
  </si>
  <si>
    <t>6X3.3/8</t>
  </si>
  <si>
    <t>10X4.5/8</t>
  </si>
  <si>
    <t>12X5.1/4</t>
  </si>
  <si>
    <t>15X5.1/2</t>
  </si>
  <si>
    <t>18X6</t>
  </si>
  <si>
    <t>20X7</t>
  </si>
  <si>
    <t>PERFIL - U</t>
  </si>
  <si>
    <t>3X1.1/5</t>
  </si>
  <si>
    <t>4X1.5/8</t>
  </si>
  <si>
    <t>6X2</t>
  </si>
  <si>
    <t>8X2.1/4</t>
  </si>
  <si>
    <t>10X2.5/8</t>
  </si>
  <si>
    <t>15X3.3/8</t>
  </si>
  <si>
    <t>BARRA CHATA</t>
  </si>
  <si>
    <t>BARRA REDONDA</t>
  </si>
  <si>
    <t>CHAPA</t>
  </si>
  <si>
    <t>LARGURA (mm)</t>
  </si>
  <si>
    <t>FACES</t>
  </si>
  <si>
    <t>REFERÊNCIA</t>
  </si>
  <si>
    <t>CAIXA (ÁREA)</t>
  </si>
  <si>
    <t>COMPRIMENTO - A</t>
  </si>
  <si>
    <t>ALTURA - B</t>
  </si>
  <si>
    <t>LARGURA - C</t>
  </si>
  <si>
    <t>CÁLCULO DE ACESSÓRIOS</t>
  </si>
  <si>
    <t>CRITÉRIOS</t>
  </si>
  <si>
    <t>ALTURA</t>
  </si>
  <si>
    <t>BASE MAIOR</t>
  </si>
  <si>
    <t>BASE MENOR</t>
  </si>
  <si>
    <t>TRAPÉZIO</t>
  </si>
  <si>
    <t>DIÂMETRO</t>
  </si>
  <si>
    <t>COMPRIMENTO</t>
  </si>
  <si>
    <t>FATOR</t>
  </si>
  <si>
    <t>PINTOR</t>
  </si>
  <si>
    <t>ENCARREGADO</t>
  </si>
  <si>
    <t>ÁREA</t>
  </si>
  <si>
    <t>TAG</t>
  </si>
  <si>
    <t>TOTAL M²</t>
  </si>
  <si>
    <t>ML</t>
  </si>
  <si>
    <t>TÊ</t>
  </si>
  <si>
    <t>FLG</t>
  </si>
  <si>
    <t>RED</t>
  </si>
  <si>
    <t>VV</t>
  </si>
  <si>
    <t>VV C</t>
  </si>
  <si>
    <t>CAP</t>
  </si>
  <si>
    <t>TOTAL GERAL M2</t>
  </si>
  <si>
    <t>DEMONSTRATIVO LEVANTAMENTO - ESTRUTURA</t>
  </si>
  <si>
    <t>ÁREA ESTRUTURA (M2)</t>
  </si>
  <si>
    <t>TOTAL ESTR. M2</t>
  </si>
  <si>
    <t>TIPO</t>
  </si>
  <si>
    <t>Pol.</t>
  </si>
  <si>
    <t>QT</t>
  </si>
  <si>
    <t>H</t>
  </si>
  <si>
    <t>Trincha ou rolo</t>
  </si>
  <si>
    <t>Pistola convencional - Fornecimento de Ar Braskem</t>
  </si>
  <si>
    <t>Pistola convencional - Fornecimento de Ar - Contratada</t>
  </si>
  <si>
    <t>Pistola Airless</t>
  </si>
  <si>
    <t>Encanador/Caldeireiro</t>
  </si>
  <si>
    <t>Encarregado de Pintura</t>
  </si>
  <si>
    <t>Soldador</t>
  </si>
  <si>
    <t>PS2 - (Óxido de Aluminio Sinterizado) Com Ar Braskem</t>
  </si>
  <si>
    <t>PS2 - (Óxido de Aluminio Sinterizado) Com Ar Contratada</t>
  </si>
  <si>
    <t>TF1 - N-2630 - Fosfato de Zinco Epoxi de alta espessura</t>
  </si>
  <si>
    <t>TF2 - N-1661 - Etil Silicato de Zinco</t>
  </si>
  <si>
    <t>TF3 - N-2198 - Epóxi Isocianato</t>
  </si>
  <si>
    <t>TF4 - N-2678 - Epoxi pigmentada com alumínio</t>
  </si>
  <si>
    <t>TF5 - M.D.T. - Epoxi para superfícies úmidas</t>
  </si>
  <si>
    <t>TF6 - N-1277 - Zinco epoxi</t>
  </si>
  <si>
    <t>TI1 - N-1202 - Óxido de ferro epoxi</t>
  </si>
  <si>
    <t>TI2 - N-2630 - Fosfato de zinco epoxi</t>
  </si>
  <si>
    <t>TI3 - N-2628 - Epoxi de Alta Espessura</t>
  </si>
  <si>
    <t>TI4 - N-2629 - Epoxi sem solvente</t>
  </si>
  <si>
    <t>TI5 - N-2678 - Epoxi pigmentada com alumínio</t>
  </si>
  <si>
    <t>TA1 - N-2628 - Epoxi de alta espessura</t>
  </si>
  <si>
    <t>TA2 - N-2629 - Epoxi sem solvente</t>
  </si>
  <si>
    <t>TA3 - N-2677 - Poliuretano acrílico</t>
  </si>
  <si>
    <t>TA4 - N-1259 - Esmalte fenólico - Alumínio</t>
  </si>
  <si>
    <t>TA5 - N-2492 - Esmalte sintético brilhante</t>
  </si>
  <si>
    <t>TA6 - SB. 80 - Etil silicato pigmentado com alumínio</t>
  </si>
  <si>
    <t>TA7 - Sum. 230 - Esmalte silicone modificado</t>
  </si>
  <si>
    <t>TA8 - M.D.T. - Epoxi para superfícies úmidas</t>
  </si>
  <si>
    <t>PS4 . TF1 . TI3 . TA3</t>
  </si>
  <si>
    <t>PS2 . TF1 . TI3 . TA3</t>
  </si>
  <si>
    <t>PS1 . TF4 . TI3 . TA3</t>
  </si>
  <si>
    <t>PS4 . TF1 . TI3 . TA4</t>
  </si>
  <si>
    <t>PS2 . TF1 . TI3 . TA4</t>
  </si>
  <si>
    <t>PS1 . TF4 . TI3 . TA4</t>
  </si>
  <si>
    <t>PS4 . TF1 . TI5 . TA4</t>
  </si>
  <si>
    <t>PS2 . TF1 . TI5 . TA4</t>
  </si>
  <si>
    <t>PS1 . TF4 . TI5 . TA4</t>
  </si>
  <si>
    <t>PS4 . TF1 . TA4</t>
  </si>
  <si>
    <t>PS2 . TF1 . TA4</t>
  </si>
  <si>
    <t>PS1 . TF4 . TA4</t>
  </si>
  <si>
    <t>PS3 . TF2 . TI1 . TI3 . TA3</t>
  </si>
  <si>
    <t>PS2 . TF2 . TI1 . TI3 . TA3</t>
  </si>
  <si>
    <t>PS1 . TF6 . TI1 . TI3 . TA3</t>
  </si>
  <si>
    <t>PS4 . TF1 . TI2 . TA2</t>
  </si>
  <si>
    <t>PS2 . TF1 . TI2 . TA2</t>
  </si>
  <si>
    <t>METRO LINEAR DE TUBULAÇÃO</t>
  </si>
  <si>
    <t>DN</t>
  </si>
  <si>
    <t>Área</t>
  </si>
  <si>
    <t>TÊS</t>
  </si>
  <si>
    <t>FLANGES</t>
  </si>
  <si>
    <t>REDUÇÕES</t>
  </si>
  <si>
    <t>CURVAS DE 90</t>
  </si>
  <si>
    <t>CV 90º</t>
  </si>
  <si>
    <t>CURVAS DE 45</t>
  </si>
  <si>
    <t>CV 45º</t>
  </si>
  <si>
    <t>VÁLVULAS</t>
  </si>
  <si>
    <t>VÁLVULAS CONTROLE</t>
  </si>
  <si>
    <t>CAPS</t>
  </si>
  <si>
    <t>PERFIL "I"</t>
  </si>
  <si>
    <t>PERFIL "H"</t>
  </si>
  <si>
    <t>PERFIL "U"</t>
  </si>
  <si>
    <t>PERFIL "L" ABAS IGUAIS</t>
  </si>
  <si>
    <t>PERFIL "L" ABAS DESIGUAIS</t>
  </si>
  <si>
    <t>Tamanho</t>
  </si>
  <si>
    <t>Nominal</t>
  </si>
  <si>
    <t>Aplicação de massa epóxi em cabeça de parafuso</t>
  </si>
  <si>
    <t xml:space="preserve">ELAVAÇÃO </t>
  </si>
  <si>
    <t>AS5-BFP-1GX1-002</t>
  </si>
  <si>
    <t>AS5-BFP-1GX1-004</t>
  </si>
  <si>
    <t>VIGA CENTRAL</t>
  </si>
  <si>
    <t>AS5-BFP-1GY3-001</t>
  </si>
  <si>
    <t>VIGA EXTENA - LESTE</t>
  </si>
  <si>
    <t>VIGA EXTENA - OESTE</t>
  </si>
  <si>
    <t>VIGA EXTENA - SUL</t>
  </si>
  <si>
    <t>AS5-BFP-1GY1-002</t>
  </si>
  <si>
    <t>DESENHO</t>
  </si>
  <si>
    <t>ASAP-501-101</t>
  </si>
  <si>
    <t>VIGA EXTENA - NORTE</t>
  </si>
  <si>
    <t>AS5-BFP-1GY1-007</t>
  </si>
  <si>
    <t>AS5-BFP-1GY1-008</t>
  </si>
  <si>
    <t>AS5-BFP-1GX1-007</t>
  </si>
  <si>
    <t>AS5-BFP-1GX1-008</t>
  </si>
  <si>
    <t>AS5-BFP-1GY2-001</t>
  </si>
  <si>
    <t>AS5-1GX2-014</t>
  </si>
  <si>
    <t>AS5-1GX2-015</t>
  </si>
  <si>
    <t>AS5-BFP-1GX-006</t>
  </si>
  <si>
    <t>AS5-1GX2-011</t>
  </si>
  <si>
    <t>AS5-1GX2-006</t>
  </si>
  <si>
    <t>AS5-1GX2-010</t>
  </si>
  <si>
    <t>AS5-1GX2-009</t>
  </si>
  <si>
    <t>AS5-BFP-1GX-007</t>
  </si>
  <si>
    <t>AS5-BFP-1GX-002</t>
  </si>
  <si>
    <t>AS5-BFP-1GY3-005</t>
  </si>
  <si>
    <t>AS5-1GY3-011</t>
  </si>
  <si>
    <t>AS5-1GY3-013</t>
  </si>
  <si>
    <t>AS5-BFP-1GX1-001</t>
  </si>
  <si>
    <t>AS5-BFP-1GX1-011</t>
  </si>
  <si>
    <t>AS5-BFP-1GX-012</t>
  </si>
  <si>
    <t>AS5-BFP-1GX1-003</t>
  </si>
  <si>
    <t>AS5-1GX3-002</t>
  </si>
  <si>
    <t>AS5-1GX3-001</t>
  </si>
  <si>
    <t>AS5-BFP-1GX4-001</t>
  </si>
  <si>
    <t>AS5-BFP-1GX2-012</t>
  </si>
  <si>
    <t>AS5-1GX1-005</t>
  </si>
  <si>
    <t>AS5-1GX2-019</t>
  </si>
  <si>
    <t>AS5-1GX2-018</t>
  </si>
  <si>
    <t>AS5-B1-025</t>
  </si>
  <si>
    <t>AS5-B1-023</t>
  </si>
  <si>
    <t>AS5-B1-024</t>
  </si>
  <si>
    <t>AS5-1GX2-008</t>
  </si>
  <si>
    <t>AS5-BFP-1GX2-001</t>
  </si>
  <si>
    <t>VIGA EXTERNA</t>
  </si>
  <si>
    <t>AS5-BFP-1GY3-002</t>
  </si>
  <si>
    <t>AS5-BFP-1GY1-001</t>
  </si>
  <si>
    <t>AS5-BFP-1GY3-003</t>
  </si>
  <si>
    <t>AS5-BFP-1GY1-003</t>
  </si>
  <si>
    <t>AS5-BFP-1GY4-001</t>
  </si>
  <si>
    <t>AS5-BFP-1GY2-003</t>
  </si>
  <si>
    <t>VIGA EXTERNA NORTE</t>
  </si>
  <si>
    <t>AS5-1GY3-001</t>
  </si>
  <si>
    <t>COLUNA</t>
  </si>
  <si>
    <t>AS5-FP-C1-009</t>
  </si>
  <si>
    <t>AS5-FP-C1-007</t>
  </si>
  <si>
    <t>AS5-FP-C1-008</t>
  </si>
  <si>
    <t>AS5-FP-C1-001</t>
  </si>
  <si>
    <t>AS5-FP-C1-005</t>
  </si>
  <si>
    <t>DIAGONAIS</t>
  </si>
  <si>
    <t>AS5-VB1-024</t>
  </si>
  <si>
    <t>SAP-501</t>
  </si>
  <si>
    <t>VALOR HN</t>
  </si>
  <si>
    <t>informar proporção</t>
  </si>
  <si>
    <t>ISOLADOR</t>
  </si>
  <si>
    <t>FINILEIRO</t>
  </si>
  <si>
    <t>ESTIMATIVA DE CUSTO SERVIÇO DE ISOLAMENTO TÉRMICO (DIFERENÇA DE HE - SEG À SEX)</t>
  </si>
  <si>
    <t>REFERÊNCIA - VALORES HH PARADA ACELEN</t>
  </si>
  <si>
    <t>prod.</t>
  </si>
  <si>
    <t>HH DIA</t>
  </si>
  <si>
    <t>FATOR AJUSTE</t>
  </si>
  <si>
    <t>SQ</t>
  </si>
  <si>
    <t>M² INFORMADO</t>
  </si>
  <si>
    <t>ATIVIDADE</t>
  </si>
  <si>
    <t>FUNÇÃO</t>
  </si>
  <si>
    <t>EFETIVO MÉDIO</t>
  </si>
  <si>
    <t>DIAS</t>
  </si>
  <si>
    <t>HH TOTAL</t>
  </si>
  <si>
    <t>REFRAT.</t>
  </si>
  <si>
    <t>SUBTOTAL</t>
  </si>
  <si>
    <t>VALOR</t>
  </si>
  <si>
    <t>ELEVAÇÃO 3450</t>
  </si>
  <si>
    <t>MONTAGEM</t>
  </si>
  <si>
    <t>PINTURA</t>
  </si>
  <si>
    <t>MONTADOR</t>
  </si>
  <si>
    <t>REFRATARISTA</t>
  </si>
  <si>
    <t>DESMONTAGEM</t>
  </si>
  <si>
    <t>CARPINTEIRO</t>
  </si>
  <si>
    <t>ELEVAÇÃO 7350</t>
  </si>
  <si>
    <t>SUPERVISOR</t>
  </si>
  <si>
    <t>TEC. SEG</t>
  </si>
  <si>
    <t>ENGENHEIRO</t>
  </si>
  <si>
    <t>AJUDANTE</t>
  </si>
  <si>
    <t>ANDAIME</t>
  </si>
  <si>
    <t>INSPETOR</t>
  </si>
  <si>
    <t>TEC. PLAN</t>
  </si>
  <si>
    <t>REVEST. REFTAT.</t>
  </si>
  <si>
    <t>PREV.</t>
  </si>
  <si>
    <t>INDÍCE</t>
  </si>
  <si>
    <t>PREV. ACUM</t>
  </si>
  <si>
    <t>REAL</t>
  </si>
  <si>
    <t>REAL ACUM.</t>
  </si>
  <si>
    <t>MARCO</t>
  </si>
  <si>
    <t>Rótulos de Linha</t>
  </si>
  <si>
    <t>Total Geral</t>
  </si>
  <si>
    <t>Soma de TOTAL GERAL M2</t>
  </si>
  <si>
    <t>MATERIAL</t>
  </si>
  <si>
    <t>M³</t>
  </si>
  <si>
    <t>KG</t>
  </si>
  <si>
    <t>DETEN CIMENTO</t>
  </si>
  <si>
    <t>DETEN TINTA</t>
  </si>
  <si>
    <t>VALOR UNITARIO</t>
  </si>
  <si>
    <t>VALOR TOTAL</t>
  </si>
  <si>
    <t>MÃO DE OBRA</t>
  </si>
  <si>
    <t>COMPOSIÇÃO TELA  E CONCRETO</t>
  </si>
  <si>
    <t>BRASKEM TINTA</t>
  </si>
  <si>
    <t>BASF CIMENTO</t>
  </si>
  <si>
    <t>BASF TINTA</t>
  </si>
  <si>
    <t>MATERIAL + MÃO DE OBRA BASF CIMENTO</t>
  </si>
  <si>
    <t>MATERIAL + MÃO DE OBRABASF TINTA</t>
  </si>
  <si>
    <t>BRASKEM CIMENTO</t>
  </si>
  <si>
    <t>DEMOLIÇÃO</t>
  </si>
  <si>
    <t>Valor R$</t>
  </si>
  <si>
    <t>VALOR 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</si>
</sst>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_-[$R$-416]\ * #,##0.00_-;\-[$R$-416]\ * #,##0.00_-;_-[$R$-416]\ * &quot;-&quot;??_-;_-@_-"/>
    <numFmt numFmtId="167" formatCode="0.0"/>
    <numFmt numFmtId="168" formatCode="0.000"/>
    <numFmt numFmtId="169" formatCode="0.00;[Red]0.00"/>
    <numFmt numFmtId="170" formatCode="0.00\ &quot;m²&quot;"/>
    <numFmt numFmtId="171" formatCode="ddd"/>
    <numFmt numFmtId="172" formatCode="_(&quot;R$ &quot;* #,##0.00_);_(&quot;R$ &quot;* \(#,##0.00\);_(&quot;R$ &quot;* \-??_);_(@_)"/>
    <numFmt numFmtId="173" formatCode="0.00\ &quot;m&quot;"/>
    <numFmt numFmtId="174" formatCode="[$-416]d\-mmm;@"/>
  </numFmts>
  <fonts count="9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vertAlign val="subscript"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20"/>
      <color theme="1"/>
      <name val="Arial Black"/>
      <family val="2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sz val="11"/>
      <name val="MS Sans Serif"/>
      <family val="2"/>
    </font>
    <font>
      <sz val="11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</font>
    <font>
      <sz val="12"/>
      <name val="MS Sans Serif"/>
      <family val="2"/>
    </font>
    <font>
      <sz val="10"/>
      <color theme="0"/>
      <name val="Arial"/>
      <family val="2"/>
    </font>
    <font>
      <b/>
      <sz val="22"/>
      <name val="Calibri"/>
      <family val="2"/>
    </font>
    <font>
      <b/>
      <sz val="10"/>
      <color theme="0"/>
      <name val="Calibri"/>
      <family val="2"/>
    </font>
    <font>
      <sz val="11"/>
      <color rgb="FFFF000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2"/>
      <color theme="1"/>
      <name val="Tahoma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rgb="FF002060"/>
      <name val="Arial Narrow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14"/>
      <color rgb="FF002060"/>
      <name val="Arial"/>
      <family val="2"/>
    </font>
    <font>
      <sz val="14"/>
      <color rgb="FF002060"/>
      <name val="Calibri"/>
      <family val="2"/>
      <scheme val="minor"/>
    </font>
    <font>
      <sz val="14"/>
      <color rgb="FFC00000"/>
      <name val="Calibri"/>
      <family val="2"/>
      <scheme val="minor"/>
    </font>
    <font>
      <sz val="10"/>
      <color theme="4" tint="0.39997558519241921"/>
      <name val="Arial"/>
      <family val="2"/>
    </font>
    <font>
      <sz val="14"/>
      <color rgb="FFFF0000"/>
      <name val="Calibri"/>
      <family val="2"/>
      <scheme val="minor"/>
    </font>
    <font>
      <sz val="11"/>
      <color rgb="FF002060"/>
      <name val="Arial"/>
      <family val="2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b/>
      <sz val="16"/>
      <name val="Calibri"/>
      <family val="2"/>
      <scheme val="minor"/>
    </font>
    <font>
      <sz val="12"/>
      <color rgb="FF002060"/>
      <name val="Calibri"/>
      <family val="2"/>
      <scheme val="minor"/>
    </font>
    <font>
      <sz val="10"/>
      <color rgb="FFC00000"/>
      <name val="Arial"/>
      <family val="2"/>
    </font>
    <font>
      <b/>
      <sz val="14"/>
      <color rgb="FF002060"/>
      <name val="Calibri"/>
      <family val="2"/>
      <scheme val="minor"/>
    </font>
    <font>
      <b/>
      <sz val="11"/>
      <color rgb="FF002060"/>
      <name val="Arial"/>
      <family val="2"/>
    </font>
    <font>
      <b/>
      <sz val="16"/>
      <color rgb="FFFF000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rgb="FF002060"/>
      <name val="Arial"/>
      <family val="2"/>
    </font>
    <font>
      <sz val="9"/>
      <color theme="1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sz val="9"/>
      <color indexed="81"/>
      <name val="Segoe UI"/>
      <family val="2"/>
    </font>
    <font>
      <b/>
      <u/>
      <sz val="16"/>
      <color indexed="81"/>
      <name val="Segoe UI"/>
      <family val="2"/>
    </font>
    <font>
      <sz val="18"/>
      <color indexed="81"/>
      <name val="Segoe UI"/>
      <family val="2"/>
    </font>
    <font>
      <b/>
      <sz val="10"/>
      <color theme="0"/>
      <name val="MS Sans Serif"/>
    </font>
    <font>
      <b/>
      <sz val="9"/>
      <color indexed="81"/>
      <name val="Segoe UI"/>
      <family val="2"/>
    </font>
    <font>
      <b/>
      <sz val="10"/>
      <name val="Calibri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1"/>
      <name val="MS Sans Serif"/>
      <family val="2"/>
    </font>
    <font>
      <b/>
      <sz val="11"/>
      <name val="Calibri"/>
      <family val="2"/>
    </font>
    <font>
      <b/>
      <sz val="18"/>
      <name val="Calibri"/>
      <family val="2"/>
    </font>
    <font>
      <b/>
      <sz val="12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3" fillId="11" borderId="1" applyNumberFormat="0" applyAlignment="0" applyProtection="0"/>
    <xf numFmtId="0" fontId="14" fillId="12" borderId="2" applyNumberFormat="0" applyAlignment="0" applyProtection="0"/>
    <xf numFmtId="0" fontId="15" fillId="0" borderId="3" applyNumberFormat="0" applyFill="0" applyAlignment="0" applyProtection="0"/>
    <xf numFmtId="0" fontId="11" fillId="13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6" fillId="7" borderId="1" applyNumberFormat="0" applyAlignment="0" applyProtection="0"/>
    <xf numFmtId="0" fontId="17" fillId="17" borderId="0" applyNumberFormat="0" applyBorder="0" applyAlignment="0" applyProtection="0"/>
    <xf numFmtId="165" fontId="18" fillId="0" borderId="0" applyFont="0" applyFill="0" applyBorder="0" applyAlignment="0" applyProtection="0"/>
    <xf numFmtId="0" fontId="19" fillId="7" borderId="0" applyNumberFormat="0" applyBorder="0" applyAlignment="0" applyProtection="0"/>
    <xf numFmtId="0" fontId="18" fillId="0" borderId="0"/>
    <xf numFmtId="0" fontId="18" fillId="4" borderId="4" applyNumberFormat="0" applyFont="0" applyAlignment="0" applyProtection="0"/>
    <xf numFmtId="0" fontId="20" fillId="11" borderId="5" applyNumberFormat="0" applyAlignment="0" applyProtection="0"/>
    <xf numFmtId="0" fontId="1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43" fillId="0" borderId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9" fontId="18" fillId="0" borderId="0" applyFill="0" applyBorder="0" applyAlignment="0" applyProtection="0"/>
    <xf numFmtId="0" fontId="33" fillId="0" borderId="0">
      <alignment vertical="top"/>
    </xf>
    <xf numFmtId="0" fontId="44" fillId="0" borderId="0"/>
    <xf numFmtId="172" fontId="18" fillId="0" borderId="0" applyFill="0" applyBorder="0" applyAlignment="0" applyProtection="0"/>
    <xf numFmtId="44" fontId="1" fillId="0" borderId="0" applyFont="0" applyFill="0" applyBorder="0" applyAlignment="0" applyProtection="0"/>
    <xf numFmtId="9" fontId="91" fillId="0" borderId="0" applyFont="0" applyFill="0" applyBorder="0" applyAlignment="0" applyProtection="0"/>
  </cellStyleXfs>
  <cellXfs count="286">
    <xf numFmtId="0" fontId="0" fillId="0" borderId="0" xfId="0"/>
    <xf numFmtId="0" fontId="18" fillId="0" borderId="0" xfId="33" applyAlignment="1">
      <alignment vertical="center"/>
    </xf>
    <xf numFmtId="0" fontId="18" fillId="0" borderId="0" xfId="33" applyAlignment="1">
      <alignment horizontal="center" vertical="center"/>
    </xf>
    <xf numFmtId="0" fontId="18" fillId="0" borderId="0" xfId="33"/>
    <xf numFmtId="0" fontId="18" fillId="0" borderId="10" xfId="33" applyBorder="1"/>
    <xf numFmtId="167" fontId="18" fillId="0" borderId="10" xfId="33" applyNumberFormat="1" applyBorder="1"/>
    <xf numFmtId="2" fontId="18" fillId="0" borderId="10" xfId="33" applyNumberFormat="1" applyBorder="1"/>
    <xf numFmtId="167" fontId="18" fillId="0" borderId="0" xfId="33" applyNumberFormat="1"/>
    <xf numFmtId="0" fontId="9" fillId="0" borderId="0" xfId="44"/>
    <xf numFmtId="2" fontId="35" fillId="0" borderId="25" xfId="44" applyNumberFormat="1" applyFont="1" applyBorder="1" applyAlignment="1">
      <alignment horizontal="center" vertical="center"/>
    </xf>
    <xf numFmtId="0" fontId="36" fillId="0" borderId="10" xfId="44" applyFont="1" applyBorder="1" applyAlignment="1">
      <alignment horizontal="center" vertical="center"/>
    </xf>
    <xf numFmtId="1" fontId="9" fillId="0" borderId="0" xfId="44" applyNumberFormat="1"/>
    <xf numFmtId="0" fontId="38" fillId="0" borderId="10" xfId="44" applyFont="1" applyBorder="1" applyAlignment="1">
      <alignment horizontal="center" vertical="center"/>
    </xf>
    <xf numFmtId="0" fontId="39" fillId="0" borderId="10" xfId="44" applyFont="1" applyBorder="1" applyAlignment="1">
      <alignment horizontal="center" vertical="center"/>
    </xf>
    <xf numFmtId="0" fontId="9" fillId="0" borderId="0" xfId="44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2" fontId="36" fillId="0" borderId="10" xfId="44" applyNumberFormat="1" applyFont="1" applyBorder="1" applyAlignment="1">
      <alignment horizontal="center" vertical="center"/>
    </xf>
    <xf numFmtId="0" fontId="9" fillId="0" borderId="0" xfId="44" applyAlignment="1">
      <alignment vertical="center"/>
    </xf>
    <xf numFmtId="168" fontId="9" fillId="0" borderId="0" xfId="44" applyNumberFormat="1"/>
    <xf numFmtId="168" fontId="35" fillId="0" borderId="25" xfId="44" applyNumberFormat="1" applyFont="1" applyBorder="1" applyAlignment="1">
      <alignment horizontal="center" vertical="center"/>
    </xf>
    <xf numFmtId="0" fontId="37" fillId="0" borderId="0" xfId="44" applyFont="1" applyAlignment="1">
      <alignment vertical="center"/>
    </xf>
    <xf numFmtId="2" fontId="9" fillId="0" borderId="0" xfId="44" applyNumberFormat="1" applyAlignment="1">
      <alignment horizontal="center" vertical="center"/>
    </xf>
    <xf numFmtId="0" fontId="37" fillId="0" borderId="0" xfId="44" applyFont="1" applyAlignment="1">
      <alignment horizontal="center" vertical="center"/>
    </xf>
    <xf numFmtId="2" fontId="37" fillId="0" borderId="0" xfId="44" applyNumberFormat="1" applyFont="1" applyAlignment="1">
      <alignment horizontal="center" vertical="center"/>
    </xf>
    <xf numFmtId="0" fontId="36" fillId="0" borderId="12" xfId="44" applyFont="1" applyBorder="1" applyAlignment="1">
      <alignment horizontal="center" vertical="center"/>
    </xf>
    <xf numFmtId="0" fontId="37" fillId="0" borderId="22" xfId="44" applyFont="1" applyBorder="1" applyAlignment="1">
      <alignment horizontal="center" vertical="center"/>
    </xf>
    <xf numFmtId="0" fontId="39" fillId="0" borderId="12" xfId="44" applyFont="1" applyBorder="1" applyAlignment="1">
      <alignment horizontal="center" vertical="center"/>
    </xf>
    <xf numFmtId="0" fontId="9" fillId="0" borderId="22" xfId="44" applyBorder="1" applyAlignment="1">
      <alignment horizontal="center" vertical="center"/>
    </xf>
    <xf numFmtId="2" fontId="9" fillId="0" borderId="0" xfId="44" applyNumberFormat="1"/>
    <xf numFmtId="4" fontId="38" fillId="0" borderId="10" xfId="44" applyNumberFormat="1" applyFont="1" applyBorder="1" applyAlignment="1">
      <alignment horizontal="center" vertical="center"/>
    </xf>
    <xf numFmtId="0" fontId="36" fillId="23" borderId="27" xfId="44" applyFont="1" applyFill="1" applyBorder="1" applyAlignment="1">
      <alignment horizontal="center" vertical="center"/>
    </xf>
    <xf numFmtId="0" fontId="37" fillId="0" borderId="13" xfId="44" applyFont="1" applyBorder="1" applyAlignment="1">
      <alignment vertical="center"/>
    </xf>
    <xf numFmtId="0" fontId="35" fillId="0" borderId="0" xfId="44" applyFont="1" applyAlignment="1">
      <alignment vertical="center"/>
    </xf>
    <xf numFmtId="169" fontId="38" fillId="0" borderId="10" xfId="44" applyNumberFormat="1" applyFont="1" applyBorder="1" applyAlignment="1">
      <alignment horizontal="center" vertical="center"/>
    </xf>
    <xf numFmtId="0" fontId="45" fillId="18" borderId="0" xfId="0" applyFont="1" applyFill="1" applyProtection="1">
      <protection locked="0"/>
    </xf>
    <xf numFmtId="0" fontId="45" fillId="18" borderId="0" xfId="0" applyFont="1" applyFill="1" applyAlignment="1" applyProtection="1">
      <alignment horizontal="center"/>
      <protection locked="0"/>
    </xf>
    <xf numFmtId="2" fontId="45" fillId="18" borderId="0" xfId="0" applyNumberFormat="1" applyFont="1" applyFill="1" applyProtection="1">
      <protection locked="0"/>
    </xf>
    <xf numFmtId="0" fontId="46" fillId="18" borderId="0" xfId="0" applyFont="1" applyFill="1" applyProtection="1">
      <protection locked="0"/>
    </xf>
    <xf numFmtId="0" fontId="45" fillId="18" borderId="0" xfId="0" applyFont="1" applyFill="1" applyAlignment="1" applyProtection="1">
      <alignment horizontal="center" vertical="center" wrapText="1"/>
      <protection locked="0"/>
    </xf>
    <xf numFmtId="0" fontId="49" fillId="0" borderId="10" xfId="33" applyFont="1" applyBorder="1" applyAlignment="1" applyProtection="1">
      <alignment horizontal="center" vertical="center" wrapText="1"/>
      <protection locked="0"/>
    </xf>
    <xf numFmtId="0" fontId="50" fillId="0" borderId="10" xfId="0" applyFont="1" applyBorder="1" applyAlignment="1" applyProtection="1">
      <alignment horizontal="center" vertical="center" wrapText="1"/>
      <protection locked="0"/>
    </xf>
    <xf numFmtId="0" fontId="49" fillId="18" borderId="10" xfId="33" applyFont="1" applyFill="1" applyBorder="1" applyAlignment="1" applyProtection="1">
      <alignment horizontal="center" vertical="center" wrapText="1"/>
      <protection locked="0"/>
    </xf>
    <xf numFmtId="2" fontId="50" fillId="27" borderId="10" xfId="0" applyNumberFormat="1" applyFont="1" applyFill="1" applyBorder="1" applyAlignment="1">
      <alignment horizontal="center" vertical="center" wrapText="1"/>
    </xf>
    <xf numFmtId="2" fontId="50" fillId="19" borderId="10" xfId="0" applyNumberFormat="1" applyFont="1" applyFill="1" applyBorder="1" applyAlignment="1">
      <alignment horizontal="center" vertical="center" wrapText="1"/>
    </xf>
    <xf numFmtId="0" fontId="51" fillId="18" borderId="0" xfId="0" applyFont="1" applyFill="1" applyProtection="1">
      <protection locked="0"/>
    </xf>
    <xf numFmtId="0" fontId="47" fillId="18" borderId="0" xfId="0" applyFont="1" applyFill="1" applyProtection="1">
      <protection locked="0"/>
    </xf>
    <xf numFmtId="0" fontId="47" fillId="18" borderId="18" xfId="0" applyFont="1" applyFill="1" applyBorder="1" applyProtection="1">
      <protection locked="0"/>
    </xf>
    <xf numFmtId="0" fontId="47" fillId="18" borderId="0" xfId="0" applyFont="1" applyFill="1" applyAlignment="1" applyProtection="1">
      <alignment horizontal="center" vertical="center" wrapText="1"/>
      <protection locked="0"/>
    </xf>
    <xf numFmtId="0" fontId="45" fillId="26" borderId="29" xfId="0" applyFont="1" applyFill="1" applyBorder="1" applyProtection="1">
      <protection locked="0"/>
    </xf>
    <xf numFmtId="2" fontId="49" fillId="18" borderId="10" xfId="33" applyNumberFormat="1" applyFont="1" applyFill="1" applyBorder="1" applyAlignment="1" applyProtection="1">
      <alignment horizontal="center" vertical="center" wrapText="1"/>
      <protection locked="0"/>
    </xf>
    <xf numFmtId="12" fontId="49" fillId="18" borderId="10" xfId="33" applyNumberFormat="1" applyFont="1" applyFill="1" applyBorder="1" applyAlignment="1" applyProtection="1">
      <alignment horizontal="center" vertical="center" wrapText="1"/>
      <protection locked="0"/>
    </xf>
    <xf numFmtId="2" fontId="50" fillId="0" borderId="10" xfId="0" applyNumberFormat="1" applyFont="1" applyBorder="1" applyAlignment="1">
      <alignment horizontal="center" vertical="center" wrapText="1"/>
    </xf>
    <xf numFmtId="0" fontId="48" fillId="22" borderId="0" xfId="0" applyFont="1" applyFill="1" applyAlignment="1" applyProtection="1">
      <alignment horizontal="center" vertical="center" wrapText="1"/>
      <protection locked="0"/>
    </xf>
    <xf numFmtId="2" fontId="50" fillId="0" borderId="10" xfId="0" applyNumberFormat="1" applyFont="1" applyBorder="1" applyAlignment="1" applyProtection="1">
      <alignment horizontal="center" vertical="center" wrapText="1"/>
      <protection locked="0"/>
    </xf>
    <xf numFmtId="0" fontId="32" fillId="18" borderId="0" xfId="0" applyFont="1" applyFill="1"/>
    <xf numFmtId="0" fontId="30" fillId="18" borderId="0" xfId="0" applyFont="1" applyFill="1"/>
    <xf numFmtId="0" fontId="31" fillId="18" borderId="10" xfId="0" applyFont="1" applyFill="1" applyBorder="1" applyAlignment="1">
      <alignment horizontal="center"/>
    </xf>
    <xf numFmtId="12" fontId="31" fillId="18" borderId="10" xfId="0" applyNumberFormat="1" applyFont="1" applyFill="1" applyBorder="1" applyAlignment="1">
      <alignment horizontal="center"/>
    </xf>
    <xf numFmtId="2" fontId="30" fillId="18" borderId="10" xfId="0" applyNumberFormat="1" applyFont="1" applyFill="1" applyBorder="1" applyAlignment="1">
      <alignment horizontal="center"/>
    </xf>
    <xf numFmtId="0" fontId="30" fillId="18" borderId="0" xfId="0" applyFont="1" applyFill="1" applyAlignment="1">
      <alignment horizontal="center"/>
    </xf>
    <xf numFmtId="0" fontId="31" fillId="18" borderId="0" xfId="0" applyFont="1" applyFill="1"/>
    <xf numFmtId="0" fontId="31" fillId="18" borderId="0" xfId="0" applyFont="1" applyFill="1" applyAlignment="1">
      <alignment horizontal="center"/>
    </xf>
    <xf numFmtId="2" fontId="30" fillId="18" borderId="0" xfId="0" applyNumberFormat="1" applyFont="1" applyFill="1" applyAlignment="1">
      <alignment horizontal="center"/>
    </xf>
    <xf numFmtId="12" fontId="31" fillId="18" borderId="0" xfId="0" applyNumberFormat="1" applyFont="1" applyFill="1"/>
    <xf numFmtId="0" fontId="31" fillId="18" borderId="0" xfId="0" applyFont="1" applyFill="1" applyAlignment="1">
      <alignment horizontal="left"/>
    </xf>
    <xf numFmtId="2" fontId="30" fillId="18" borderId="0" xfId="0" applyNumberFormat="1" applyFont="1" applyFill="1" applyAlignment="1">
      <alignment horizontal="left"/>
    </xf>
    <xf numFmtId="2" fontId="30" fillId="18" borderId="0" xfId="0" applyNumberFormat="1" applyFont="1" applyFill="1"/>
    <xf numFmtId="0" fontId="30" fillId="18" borderId="10" xfId="0" applyFont="1" applyFill="1" applyBorder="1" applyAlignment="1">
      <alignment horizontal="center"/>
    </xf>
    <xf numFmtId="49" fontId="30" fillId="18" borderId="0" xfId="0" applyNumberFormat="1" applyFont="1" applyFill="1" applyAlignment="1">
      <alignment horizontal="center"/>
    </xf>
    <xf numFmtId="12" fontId="30" fillId="18" borderId="0" xfId="0" applyNumberFormat="1" applyFont="1" applyFill="1" applyAlignment="1">
      <alignment horizontal="center"/>
    </xf>
    <xf numFmtId="49" fontId="31" fillId="18" borderId="0" xfId="0" applyNumberFormat="1" applyFont="1" applyFill="1"/>
    <xf numFmtId="49" fontId="31" fillId="18" borderId="0" xfId="0" applyNumberFormat="1" applyFont="1" applyFill="1" applyAlignment="1">
      <alignment horizontal="left"/>
    </xf>
    <xf numFmtId="12" fontId="31" fillId="18" borderId="0" xfId="0" applyNumberFormat="1" applyFont="1" applyFill="1" applyAlignment="1">
      <alignment horizontal="left"/>
    </xf>
    <xf numFmtId="0" fontId="30" fillId="18" borderId="10" xfId="0" applyFont="1" applyFill="1" applyBorder="1"/>
    <xf numFmtId="2" fontId="47" fillId="27" borderId="10" xfId="0" applyNumberFormat="1" applyFont="1" applyFill="1" applyBorder="1" applyAlignment="1">
      <alignment horizontal="center" vertical="center" wrapText="1"/>
    </xf>
    <xf numFmtId="2" fontId="47" fillId="19" borderId="10" xfId="0" applyNumberFormat="1" applyFont="1" applyFill="1" applyBorder="1" applyAlignment="1">
      <alignment horizontal="center" vertical="center" wrapText="1"/>
    </xf>
    <xf numFmtId="2" fontId="47" fillId="0" borderId="10" xfId="0" applyNumberFormat="1" applyFont="1" applyBorder="1" applyAlignment="1">
      <alignment horizontal="center" vertical="center" wrapText="1"/>
    </xf>
    <xf numFmtId="2" fontId="47" fillId="0" borderId="10" xfId="0" applyNumberFormat="1" applyFont="1" applyBorder="1" applyAlignment="1" applyProtection="1">
      <alignment horizontal="center" vertical="center" wrapText="1"/>
      <protection locked="0"/>
    </xf>
    <xf numFmtId="0" fontId="47" fillId="0" borderId="10" xfId="0" applyFont="1" applyBorder="1" applyAlignment="1" applyProtection="1">
      <alignment horizontal="center" vertical="center" wrapText="1"/>
      <protection locked="0"/>
    </xf>
    <xf numFmtId="0" fontId="46" fillId="18" borderId="0" xfId="0" applyFont="1" applyFill="1" applyAlignment="1" applyProtection="1">
      <alignment horizontal="center"/>
      <protection locked="0"/>
    </xf>
    <xf numFmtId="0" fontId="55" fillId="0" borderId="0" xfId="33" applyFont="1"/>
    <xf numFmtId="0" fontId="37" fillId="28" borderId="0" xfId="33" applyFont="1" applyFill="1" applyAlignment="1">
      <alignment horizontal="center" vertical="center"/>
    </xf>
    <xf numFmtId="2" fontId="57" fillId="28" borderId="0" xfId="33" applyNumberFormat="1" applyFont="1" applyFill="1" applyAlignment="1">
      <alignment horizontal="center" vertical="center"/>
    </xf>
    <xf numFmtId="0" fontId="37" fillId="20" borderId="0" xfId="33" applyFont="1" applyFill="1" applyAlignment="1">
      <alignment vertical="center"/>
    </xf>
    <xf numFmtId="9" fontId="58" fillId="20" borderId="0" xfId="66" applyFont="1" applyFill="1" applyBorder="1" applyAlignment="1">
      <alignment horizontal="center" vertical="center"/>
    </xf>
    <xf numFmtId="9" fontId="0" fillId="0" borderId="0" xfId="66" applyFont="1" applyAlignment="1">
      <alignment horizontal="center" vertical="center"/>
    </xf>
    <xf numFmtId="0" fontId="28" fillId="0" borderId="0" xfId="33" applyFont="1" applyAlignment="1">
      <alignment vertical="center"/>
    </xf>
    <xf numFmtId="170" fontId="18" fillId="0" borderId="0" xfId="33" applyNumberFormat="1"/>
    <xf numFmtId="171" fontId="60" fillId="20" borderId="38" xfId="68" applyNumberFormat="1" applyFont="1" applyFill="1" applyBorder="1" applyAlignment="1" applyProtection="1">
      <alignment horizontal="center" vertical="center"/>
      <protection hidden="1"/>
    </xf>
    <xf numFmtId="0" fontId="29" fillId="0" borderId="0" xfId="33" applyFont="1" applyAlignment="1">
      <alignment horizontal="center" vertical="center"/>
    </xf>
    <xf numFmtId="0" fontId="61" fillId="25" borderId="42" xfId="33" applyFont="1" applyFill="1" applyBorder="1" applyAlignment="1">
      <alignment horizontal="center" vertical="center"/>
    </xf>
    <xf numFmtId="0" fontId="62" fillId="25" borderId="43" xfId="33" applyFont="1" applyFill="1" applyBorder="1" applyAlignment="1">
      <alignment horizontal="center" vertical="center"/>
    </xf>
    <xf numFmtId="16" fontId="52" fillId="29" borderId="44" xfId="33" applyNumberFormat="1" applyFont="1" applyFill="1" applyBorder="1" applyAlignment="1">
      <alignment horizontal="center" vertical="center"/>
    </xf>
    <xf numFmtId="0" fontId="55" fillId="22" borderId="0" xfId="33" applyFont="1" applyFill="1" applyAlignment="1">
      <alignment vertical="center"/>
    </xf>
    <xf numFmtId="0" fontId="55" fillId="0" borderId="0" xfId="33" applyFont="1" applyAlignment="1">
      <alignment vertical="center"/>
    </xf>
    <xf numFmtId="0" fontId="37" fillId="0" borderId="45" xfId="67" applyFont="1" applyBorder="1" applyAlignment="1">
      <alignment horizontal="center" vertical="center"/>
    </xf>
    <xf numFmtId="0" fontId="37" fillId="30" borderId="45" xfId="67" applyFont="1" applyFill="1" applyBorder="1" applyAlignment="1">
      <alignment horizontal="center" vertical="center"/>
    </xf>
    <xf numFmtId="0" fontId="27" fillId="22" borderId="0" xfId="33" applyFont="1" applyFill="1" applyAlignment="1">
      <alignment horizontal="center" vertical="center"/>
    </xf>
    <xf numFmtId="0" fontId="18" fillId="0" borderId="10" xfId="33" applyBorder="1" applyAlignment="1">
      <alignment horizontal="center" vertical="center"/>
    </xf>
    <xf numFmtId="0" fontId="61" fillId="0" borderId="46" xfId="33" applyFont="1" applyBorder="1" applyAlignment="1">
      <alignment horizontal="center" vertical="center"/>
    </xf>
    <xf numFmtId="0" fontId="61" fillId="0" borderId="42" xfId="33" applyFont="1" applyBorder="1" applyAlignment="1">
      <alignment horizontal="center" vertical="center"/>
    </xf>
    <xf numFmtId="0" fontId="61" fillId="0" borderId="43" xfId="33" applyFont="1" applyBorder="1" applyAlignment="1">
      <alignment horizontal="center" vertical="center"/>
    </xf>
    <xf numFmtId="16" fontId="52" fillId="0" borderId="47" xfId="33" applyNumberFormat="1" applyFont="1" applyBorder="1" applyAlignment="1">
      <alignment horizontal="center" vertical="center"/>
    </xf>
    <xf numFmtId="16" fontId="52" fillId="0" borderId="0" xfId="33" applyNumberFormat="1" applyFont="1" applyAlignment="1">
      <alignment horizontal="center" vertical="center"/>
    </xf>
    <xf numFmtId="0" fontId="18" fillId="30" borderId="0" xfId="33" applyFill="1" applyAlignment="1">
      <alignment vertical="center"/>
    </xf>
    <xf numFmtId="0" fontId="63" fillId="23" borderId="46" xfId="33" applyFont="1" applyFill="1" applyBorder="1" applyAlignment="1">
      <alignment horizontal="center" vertical="center"/>
    </xf>
    <xf numFmtId="0" fontId="64" fillId="23" borderId="42" xfId="33" applyFont="1" applyFill="1" applyBorder="1" applyAlignment="1">
      <alignment vertical="center"/>
    </xf>
    <xf numFmtId="170" fontId="64" fillId="23" borderId="42" xfId="33" applyNumberFormat="1" applyFont="1" applyFill="1" applyBorder="1" applyAlignment="1">
      <alignment horizontal="center" vertical="center"/>
    </xf>
    <xf numFmtId="0" fontId="65" fillId="23" borderId="46" xfId="33" applyFont="1" applyFill="1" applyBorder="1" applyAlignment="1">
      <alignment vertical="center"/>
    </xf>
    <xf numFmtId="0" fontId="18" fillId="24" borderId="46" xfId="33" applyFill="1" applyBorder="1" applyAlignment="1">
      <alignment horizontal="center" vertical="center"/>
    </xf>
    <xf numFmtId="0" fontId="66" fillId="24" borderId="46" xfId="33" applyFont="1" applyFill="1" applyBorder="1" applyAlignment="1">
      <alignment horizontal="center" vertical="center"/>
    </xf>
    <xf numFmtId="2" fontId="67" fillId="0" borderId="0" xfId="33" applyNumberFormat="1" applyFont="1" applyAlignment="1">
      <alignment horizontal="center" vertical="center"/>
    </xf>
    <xf numFmtId="0" fontId="33" fillId="0" borderId="48" xfId="67" applyBorder="1" applyAlignment="1">
      <alignment horizontal="center" vertical="center"/>
    </xf>
    <xf numFmtId="0" fontId="33" fillId="0" borderId="48" xfId="67" applyBorder="1" applyAlignment="1">
      <alignment horizontal="left" vertical="center"/>
    </xf>
    <xf numFmtId="170" fontId="33" fillId="0" borderId="48" xfId="67" applyNumberFormat="1" applyBorder="1" applyAlignment="1">
      <alignment horizontal="center" vertical="center"/>
    </xf>
    <xf numFmtId="2" fontId="33" fillId="0" borderId="48" xfId="67" applyNumberFormat="1" applyBorder="1" applyAlignment="1">
      <alignment horizontal="center" vertical="center"/>
    </xf>
    <xf numFmtId="1" fontId="33" fillId="0" borderId="48" xfId="67" applyNumberFormat="1" applyBorder="1" applyAlignment="1">
      <alignment horizontal="center" vertical="center"/>
    </xf>
    <xf numFmtId="172" fontId="18" fillId="0" borderId="48" xfId="69" applyFill="1" applyBorder="1" applyAlignment="1">
      <alignment vertical="center"/>
    </xf>
    <xf numFmtId="0" fontId="33" fillId="30" borderId="48" xfId="67" applyFill="1" applyBorder="1" applyAlignment="1">
      <alignment horizontal="center" vertical="center"/>
    </xf>
    <xf numFmtId="166" fontId="33" fillId="0" borderId="48" xfId="67" applyNumberFormat="1" applyBorder="1" applyAlignment="1">
      <alignment horizontal="center" vertical="center"/>
    </xf>
    <xf numFmtId="0" fontId="33" fillId="0" borderId="10" xfId="67" applyBorder="1" applyAlignment="1">
      <alignment horizontal="center" vertical="center"/>
    </xf>
    <xf numFmtId="44" fontId="18" fillId="0" borderId="10" xfId="70" applyFont="1" applyFill="1" applyBorder="1" applyAlignment="1">
      <alignment horizontal="center" vertical="center"/>
    </xf>
    <xf numFmtId="44" fontId="18" fillId="0" borderId="10" xfId="70" applyFont="1" applyBorder="1" applyAlignment="1">
      <alignment horizontal="center" vertical="center"/>
    </xf>
    <xf numFmtId="0" fontId="33" fillId="30" borderId="49" xfId="67" applyFill="1" applyBorder="1" applyAlignment="1">
      <alignment horizontal="center" vertical="center"/>
    </xf>
    <xf numFmtId="173" fontId="64" fillId="23" borderId="42" xfId="33" applyNumberFormat="1" applyFont="1" applyFill="1" applyBorder="1" applyAlignment="1">
      <alignment horizontal="center" vertical="center"/>
    </xf>
    <xf numFmtId="0" fontId="33" fillId="0" borderId="49" xfId="67" applyBorder="1" applyAlignment="1">
      <alignment horizontal="center" vertical="center"/>
    </xf>
    <xf numFmtId="0" fontId="68" fillId="0" borderId="0" xfId="33" applyFont="1" applyAlignment="1">
      <alignment horizontal="center" vertical="center"/>
    </xf>
    <xf numFmtId="0" fontId="69" fillId="0" borderId="0" xfId="33" applyFont="1" applyAlignment="1">
      <alignment vertical="center"/>
    </xf>
    <xf numFmtId="0" fontId="70" fillId="0" borderId="48" xfId="33" applyFont="1" applyBorder="1" applyAlignment="1">
      <alignment horizontal="right" vertical="center"/>
    </xf>
    <xf numFmtId="1" fontId="71" fillId="0" borderId="50" xfId="33" applyNumberFormat="1" applyFont="1" applyBorder="1" applyAlignment="1">
      <alignment horizontal="center" vertical="center"/>
    </xf>
    <xf numFmtId="2" fontId="42" fillId="0" borderId="0" xfId="33" applyNumberFormat="1" applyFont="1" applyAlignment="1">
      <alignment horizontal="center" vertical="center"/>
    </xf>
    <xf numFmtId="0" fontId="72" fillId="0" borderId="51" xfId="67" applyFont="1" applyBorder="1" applyAlignment="1">
      <alignment horizontal="centerContinuous" vertical="center"/>
    </xf>
    <xf numFmtId="1" fontId="72" fillId="0" borderId="51" xfId="33" applyNumberFormat="1" applyFont="1" applyBorder="1" applyAlignment="1">
      <alignment horizontal="centerContinuous" vertical="center"/>
    </xf>
    <xf numFmtId="0" fontId="72" fillId="0" borderId="51" xfId="33" applyFont="1" applyBorder="1" applyAlignment="1">
      <alignment horizontal="centerContinuous"/>
    </xf>
    <xf numFmtId="0" fontId="72" fillId="0" borderId="52" xfId="33" applyFont="1" applyBorder="1" applyAlignment="1">
      <alignment horizontal="centerContinuous"/>
    </xf>
    <xf numFmtId="166" fontId="28" fillId="0" borderId="49" xfId="67" applyNumberFormat="1" applyFont="1" applyBorder="1" applyAlignment="1">
      <alignment horizontal="center" vertical="center"/>
    </xf>
    <xf numFmtId="4" fontId="73" fillId="0" borderId="0" xfId="33" applyNumberFormat="1" applyFont="1" applyAlignment="1">
      <alignment horizontal="center" vertical="center"/>
    </xf>
    <xf numFmtId="0" fontId="70" fillId="0" borderId="0" xfId="33" applyFont="1" applyAlignment="1">
      <alignment horizontal="left" vertical="center"/>
    </xf>
    <xf numFmtId="0" fontId="74" fillId="0" borderId="0" xfId="33" applyFont="1" applyAlignment="1">
      <alignment horizontal="center" vertical="center"/>
    </xf>
    <xf numFmtId="0" fontId="75" fillId="0" borderId="0" xfId="33" applyFont="1" applyAlignment="1">
      <alignment vertical="center"/>
    </xf>
    <xf numFmtId="0" fontId="71" fillId="0" borderId="0" xfId="33" applyFont="1" applyAlignment="1">
      <alignment horizontal="center" vertical="center"/>
    </xf>
    <xf numFmtId="4" fontId="18" fillId="0" borderId="0" xfId="33" applyNumberFormat="1"/>
    <xf numFmtId="0" fontId="37" fillId="0" borderId="48" xfId="33" applyFont="1" applyBorder="1" applyAlignment="1">
      <alignment vertical="center"/>
    </xf>
    <xf numFmtId="0" fontId="76" fillId="0" borderId="0" xfId="33" applyFont="1" applyAlignment="1">
      <alignment horizontal="center" vertical="center"/>
    </xf>
    <xf numFmtId="0" fontId="77" fillId="22" borderId="48" xfId="33" applyFont="1" applyFill="1" applyBorder="1" applyAlignment="1">
      <alignment horizontal="center" vertical="center"/>
    </xf>
    <xf numFmtId="0" fontId="18" fillId="0" borderId="0" xfId="33" applyAlignment="1">
      <alignment horizontal="right" vertical="center"/>
    </xf>
    <xf numFmtId="16" fontId="71" fillId="0" borderId="0" xfId="33" applyNumberFormat="1" applyFont="1" applyAlignment="1">
      <alignment horizontal="center" vertical="center"/>
    </xf>
    <xf numFmtId="2" fontId="55" fillId="0" borderId="0" xfId="33" applyNumberFormat="1" applyFont="1"/>
    <xf numFmtId="166" fontId="18" fillId="0" borderId="0" xfId="33" applyNumberFormat="1"/>
    <xf numFmtId="2" fontId="78" fillId="0" borderId="50" xfId="33" applyNumberFormat="1" applyFont="1" applyBorder="1" applyAlignment="1">
      <alignment horizontal="left" vertical="center"/>
    </xf>
    <xf numFmtId="2" fontId="79" fillId="0" borderId="48" xfId="33" applyNumberFormat="1" applyFont="1" applyBorder="1" applyAlignment="1">
      <alignment horizontal="center" vertical="center"/>
    </xf>
    <xf numFmtId="0" fontId="80" fillId="31" borderId="48" xfId="33" applyFont="1" applyFill="1" applyBorder="1" applyAlignment="1">
      <alignment horizontal="center" vertical="center"/>
    </xf>
    <xf numFmtId="167" fontId="80" fillId="31" borderId="48" xfId="33" applyNumberFormat="1" applyFont="1" applyFill="1" applyBorder="1" applyAlignment="1">
      <alignment horizontal="center" vertical="center"/>
    </xf>
    <xf numFmtId="0" fontId="79" fillId="0" borderId="48" xfId="33" applyFont="1" applyBorder="1" applyAlignment="1">
      <alignment horizontal="center" vertical="center"/>
    </xf>
    <xf numFmtId="167" fontId="79" fillId="0" borderId="48" xfId="33" applyNumberFormat="1" applyFont="1" applyBorder="1" applyAlignment="1">
      <alignment horizontal="center" vertical="center"/>
    </xf>
    <xf numFmtId="9" fontId="0" fillId="0" borderId="0" xfId="66" applyFont="1"/>
    <xf numFmtId="0" fontId="81" fillId="0" borderId="48" xfId="33" applyFont="1" applyBorder="1" applyAlignment="1">
      <alignment horizontal="center" vertical="center"/>
    </xf>
    <xf numFmtId="16" fontId="71" fillId="0" borderId="48" xfId="33" applyNumberFormat="1" applyFont="1" applyBorder="1" applyAlignment="1">
      <alignment horizontal="center" vertical="center"/>
    </xf>
    <xf numFmtId="2" fontId="18" fillId="0" borderId="0" xfId="33" applyNumberFormat="1"/>
    <xf numFmtId="167" fontId="82" fillId="20" borderId="48" xfId="33" applyNumberFormat="1" applyFont="1" applyFill="1" applyBorder="1" applyAlignment="1">
      <alignment horizontal="center" vertical="center"/>
    </xf>
    <xf numFmtId="2" fontId="82" fillId="0" borderId="48" xfId="33" applyNumberFormat="1" applyFont="1" applyBorder="1" applyAlignment="1">
      <alignment horizontal="center" vertical="center"/>
    </xf>
    <xf numFmtId="2" fontId="82" fillId="20" borderId="48" xfId="33" applyNumberFormat="1" applyFont="1" applyFill="1" applyBorder="1" applyAlignment="1">
      <alignment horizontal="center" vertical="center"/>
    </xf>
    <xf numFmtId="0" fontId="18" fillId="0" borderId="48" xfId="33" applyBorder="1"/>
    <xf numFmtId="174" fontId="71" fillId="0" borderId="48" xfId="33" applyNumberFormat="1" applyFont="1" applyBorder="1" applyAlignment="1">
      <alignment horizontal="center" vertical="center"/>
    </xf>
    <xf numFmtId="1" fontId="18" fillId="0" borderId="48" xfId="33" applyNumberFormat="1" applyBorder="1" applyAlignment="1">
      <alignment horizontal="center"/>
    </xf>
    <xf numFmtId="0" fontId="83" fillId="0" borderId="48" xfId="33" applyFont="1" applyBorder="1" applyAlignment="1">
      <alignment horizontal="right" vertical="center"/>
    </xf>
    <xf numFmtId="0" fontId="18" fillId="0" borderId="48" xfId="33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4" fontId="45" fillId="18" borderId="0" xfId="0" applyNumberFormat="1" applyFont="1" applyFill="1" applyProtection="1">
      <protection locked="0"/>
    </xf>
    <xf numFmtId="0" fontId="45" fillId="0" borderId="0" xfId="0" applyFont="1" applyProtection="1">
      <protection locked="0"/>
    </xf>
    <xf numFmtId="0" fontId="47" fillId="0" borderId="0" xfId="0" applyFont="1" applyProtection="1">
      <protection locked="0"/>
    </xf>
    <xf numFmtId="0" fontId="47" fillId="0" borderId="0" xfId="0" applyFont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8" fillId="0" borderId="16" xfId="0" applyFont="1" applyBorder="1" applyAlignment="1" applyProtection="1">
      <alignment vertical="center" wrapText="1"/>
      <protection locked="0"/>
    </xf>
    <xf numFmtId="0" fontId="48" fillId="0" borderId="10" xfId="0" applyFont="1" applyBorder="1" applyAlignment="1" applyProtection="1">
      <alignment horizontal="center" vertical="center" wrapText="1"/>
      <protection locked="0"/>
    </xf>
    <xf numFmtId="165" fontId="48" fillId="0" borderId="10" xfId="31" applyFont="1" applyFill="1" applyBorder="1" applyAlignment="1" applyProtection="1">
      <alignment horizontal="center" vertical="center" wrapText="1"/>
      <protection locked="0"/>
    </xf>
    <xf numFmtId="0" fontId="45" fillId="0" borderId="12" xfId="0" applyFont="1" applyBorder="1" applyProtection="1">
      <protection locked="0"/>
    </xf>
    <xf numFmtId="0" fontId="45" fillId="0" borderId="10" xfId="0" applyFont="1" applyBorder="1" applyAlignment="1" applyProtection="1">
      <alignment horizontal="center" vertical="center"/>
      <protection locked="0"/>
    </xf>
    <xf numFmtId="0" fontId="48" fillId="0" borderId="10" xfId="0" applyFont="1" applyBorder="1" applyAlignment="1" applyProtection="1">
      <alignment horizontal="center" vertical="center"/>
      <protection locked="0"/>
    </xf>
    <xf numFmtId="44" fontId="45" fillId="0" borderId="10" xfId="0" applyNumberFormat="1" applyFont="1" applyBorder="1" applyAlignment="1" applyProtection="1">
      <alignment horizontal="center" vertical="center"/>
      <protection locked="0"/>
    </xf>
    <xf numFmtId="165" fontId="48" fillId="0" borderId="10" xfId="31" applyFont="1" applyFill="1" applyBorder="1" applyAlignment="1" applyProtection="1">
      <alignment vertical="center"/>
      <protection locked="0"/>
    </xf>
    <xf numFmtId="165" fontId="48" fillId="18" borderId="10" xfId="31" applyFont="1" applyFill="1" applyBorder="1" applyAlignment="1" applyProtection="1">
      <alignment vertical="center"/>
      <protection locked="0"/>
    </xf>
    <xf numFmtId="165" fontId="48" fillId="18" borderId="10" xfId="31" applyFont="1" applyFill="1" applyBorder="1" applyAlignment="1" applyProtection="1">
      <alignment horizontal="center" vertical="center"/>
      <protection locked="0"/>
    </xf>
    <xf numFmtId="0" fontId="48" fillId="0" borderId="22" xfId="0" applyFont="1" applyBorder="1" applyAlignment="1" applyProtection="1">
      <alignment horizontal="center" vertical="center" wrapText="1"/>
      <protection locked="0"/>
    </xf>
    <xf numFmtId="0" fontId="48" fillId="0" borderId="55" xfId="0" applyFont="1" applyBorder="1" applyAlignment="1" applyProtection="1">
      <alignment vertical="center" wrapText="1"/>
      <protection locked="0"/>
    </xf>
    <xf numFmtId="0" fontId="45" fillId="0" borderId="22" xfId="0" applyFont="1" applyBorder="1" applyProtection="1">
      <protection locked="0"/>
    </xf>
    <xf numFmtId="0" fontId="45" fillId="0" borderId="56" xfId="0" applyFont="1" applyBorder="1" applyProtection="1">
      <protection locked="0"/>
    </xf>
    <xf numFmtId="0" fontId="45" fillId="18" borderId="22" xfId="0" applyFont="1" applyFill="1" applyBorder="1" applyProtection="1">
      <protection locked="0"/>
    </xf>
    <xf numFmtId="165" fontId="45" fillId="18" borderId="0" xfId="31" applyFont="1" applyFill="1" applyBorder="1" applyProtection="1">
      <protection locked="0"/>
    </xf>
    <xf numFmtId="0" fontId="45" fillId="18" borderId="56" xfId="0" applyFont="1" applyFill="1" applyBorder="1" applyProtection="1">
      <protection locked="0"/>
    </xf>
    <xf numFmtId="0" fontId="45" fillId="0" borderId="57" xfId="0" applyFont="1" applyBorder="1" applyProtection="1">
      <protection locked="0"/>
    </xf>
    <xf numFmtId="0" fontId="45" fillId="0" borderId="16" xfId="0" applyFont="1" applyBorder="1" applyProtection="1">
      <protection locked="0"/>
    </xf>
    <xf numFmtId="44" fontId="45" fillId="0" borderId="0" xfId="0" applyNumberFormat="1" applyFont="1" applyProtection="1">
      <protection locked="0"/>
    </xf>
    <xf numFmtId="44" fontId="45" fillId="0" borderId="0" xfId="0" applyNumberFormat="1" applyFont="1" applyAlignment="1" applyProtection="1">
      <alignment horizontal="center" vertical="center"/>
      <protection locked="0"/>
    </xf>
    <xf numFmtId="0" fontId="48" fillId="0" borderId="15" xfId="0" applyFont="1" applyBorder="1" applyAlignment="1" applyProtection="1">
      <alignment horizontal="center" vertical="center"/>
      <protection locked="0"/>
    </xf>
    <xf numFmtId="165" fontId="48" fillId="18" borderId="14" xfId="31" applyFont="1" applyFill="1" applyBorder="1" applyAlignment="1" applyProtection="1">
      <alignment vertical="center"/>
      <protection locked="0"/>
    </xf>
    <xf numFmtId="165" fontId="48" fillId="18" borderId="29" xfId="31" applyFont="1" applyFill="1" applyBorder="1" applyAlignment="1" applyProtection="1">
      <alignment horizontal="center" vertical="center"/>
      <protection locked="0"/>
    </xf>
    <xf numFmtId="0" fontId="48" fillId="32" borderId="10" xfId="0" applyFont="1" applyFill="1" applyBorder="1" applyAlignment="1" applyProtection="1">
      <alignment horizontal="center" vertical="center"/>
      <protection locked="0"/>
    </xf>
    <xf numFmtId="165" fontId="48" fillId="32" borderId="10" xfId="31" applyFont="1" applyFill="1" applyBorder="1" applyAlignment="1" applyProtection="1">
      <alignment vertical="center"/>
      <protection locked="0"/>
    </xf>
    <xf numFmtId="165" fontId="48" fillId="32" borderId="10" xfId="31" applyFont="1" applyFill="1" applyBorder="1" applyAlignment="1" applyProtection="1">
      <alignment horizontal="center" vertical="center"/>
      <protection locked="0"/>
    </xf>
    <xf numFmtId="0" fontId="48" fillId="32" borderId="13" xfId="0" applyFont="1" applyFill="1" applyBorder="1" applyAlignment="1" applyProtection="1">
      <alignment horizontal="center" vertical="center"/>
      <protection locked="0"/>
    </xf>
    <xf numFmtId="165" fontId="48" fillId="32" borderId="12" xfId="31" applyFont="1" applyFill="1" applyBorder="1" applyAlignment="1" applyProtection="1">
      <alignment horizontal="center" vertical="center"/>
      <protection locked="0"/>
    </xf>
    <xf numFmtId="0" fontId="89" fillId="32" borderId="10" xfId="0" applyFont="1" applyFill="1" applyBorder="1" applyAlignment="1" applyProtection="1">
      <alignment horizontal="center" vertical="center" wrapText="1"/>
      <protection locked="0"/>
    </xf>
    <xf numFmtId="44" fontId="90" fillId="32" borderId="10" xfId="0" applyNumberFormat="1" applyFont="1" applyFill="1" applyBorder="1" applyAlignment="1" applyProtection="1">
      <alignment vertical="center"/>
      <protection locked="0"/>
    </xf>
    <xf numFmtId="4" fontId="45" fillId="0" borderId="10" xfId="0" applyNumberFormat="1" applyFont="1" applyBorder="1" applyProtection="1">
      <protection locked="0"/>
    </xf>
    <xf numFmtId="165" fontId="45" fillId="18" borderId="0" xfId="31" applyFont="1" applyFill="1" applyAlignment="1" applyProtection="1">
      <alignment horizontal="center"/>
      <protection locked="0"/>
    </xf>
    <xf numFmtId="9" fontId="45" fillId="18" borderId="0" xfId="71" applyFont="1" applyFill="1" applyAlignment="1" applyProtection="1">
      <alignment horizontal="center"/>
      <protection locked="0"/>
    </xf>
    <xf numFmtId="10" fontId="45" fillId="18" borderId="0" xfId="0" applyNumberFormat="1" applyFont="1" applyFill="1" applyAlignment="1" applyProtection="1">
      <alignment horizontal="center"/>
      <protection locked="0"/>
    </xf>
    <xf numFmtId="0" fontId="54" fillId="25" borderId="30" xfId="0" applyFont="1" applyFill="1" applyBorder="1" applyAlignment="1" applyProtection="1">
      <alignment horizontal="center" vertical="center" textRotation="90" wrapText="1"/>
      <protection locked="0"/>
    </xf>
    <xf numFmtId="0" fontId="54" fillId="25" borderId="26" xfId="0" applyFont="1" applyFill="1" applyBorder="1" applyAlignment="1" applyProtection="1">
      <alignment horizontal="center" vertical="center" textRotation="90" wrapText="1"/>
      <protection locked="0"/>
    </xf>
    <xf numFmtId="0" fontId="48" fillId="22" borderId="10" xfId="0" applyFont="1" applyFill="1" applyBorder="1" applyAlignment="1" applyProtection="1">
      <alignment horizontal="center" vertical="center" wrapText="1"/>
      <protection locked="0"/>
    </xf>
    <xf numFmtId="2" fontId="46" fillId="18" borderId="10" xfId="0" applyNumberFormat="1" applyFont="1" applyFill="1" applyBorder="1" applyAlignment="1" applyProtection="1">
      <alignment horizontal="center" vertical="center"/>
      <protection locked="0"/>
    </xf>
    <xf numFmtId="165" fontId="92" fillId="18" borderId="10" xfId="31" applyFont="1" applyFill="1" applyBorder="1" applyAlignment="1" applyProtection="1">
      <alignment horizontal="center" vertical="center"/>
      <protection locked="0"/>
    </xf>
    <xf numFmtId="165" fontId="93" fillId="0" borderId="10" xfId="31" applyFont="1" applyBorder="1" applyAlignment="1" applyProtection="1">
      <alignment horizontal="center" vertical="center" wrapText="1"/>
      <protection locked="0"/>
    </xf>
    <xf numFmtId="0" fontId="93" fillId="0" borderId="10" xfId="0" applyFont="1" applyBorder="1" applyAlignment="1" applyProtection="1">
      <alignment horizontal="center" vertical="center" wrapText="1"/>
      <protection locked="0"/>
    </xf>
    <xf numFmtId="0" fontId="93" fillId="22" borderId="10" xfId="0" applyFont="1" applyFill="1" applyBorder="1" applyAlignment="1" applyProtection="1">
      <alignment horizontal="center" vertical="center" wrapText="1"/>
      <protection locked="0"/>
    </xf>
    <xf numFmtId="0" fontId="29" fillId="21" borderId="10" xfId="33" applyFont="1" applyFill="1" applyBorder="1" applyAlignment="1">
      <alignment horizontal="center"/>
    </xf>
    <xf numFmtId="0" fontId="87" fillId="25" borderId="22" xfId="0" applyFont="1" applyFill="1" applyBorder="1" applyAlignment="1" applyProtection="1">
      <alignment horizontal="center" vertical="center"/>
      <protection locked="0"/>
    </xf>
    <xf numFmtId="0" fontId="87" fillId="25" borderId="0" xfId="0" applyFont="1" applyFill="1" applyAlignment="1" applyProtection="1">
      <alignment horizontal="center" vertical="center"/>
      <protection locked="0"/>
    </xf>
    <xf numFmtId="0" fontId="87" fillId="25" borderId="56" xfId="0" applyFont="1" applyFill="1" applyBorder="1" applyAlignment="1" applyProtection="1">
      <alignment horizontal="center" vertical="center"/>
      <protection locked="0"/>
    </xf>
    <xf numFmtId="0" fontId="87" fillId="25" borderId="29" xfId="0" applyFont="1" applyFill="1" applyBorder="1" applyAlignment="1" applyProtection="1">
      <alignment horizontal="center" vertical="center"/>
      <protection locked="0"/>
    </xf>
    <xf numFmtId="0" fontId="87" fillId="25" borderId="53" xfId="0" applyFont="1" applyFill="1" applyBorder="1" applyAlignment="1" applyProtection="1">
      <alignment horizontal="center" vertical="center"/>
      <protection locked="0"/>
    </xf>
    <xf numFmtId="0" fontId="87" fillId="25" borderId="54" xfId="0" applyFont="1" applyFill="1" applyBorder="1" applyAlignment="1" applyProtection="1">
      <alignment horizontal="center" vertical="center"/>
      <protection locked="0"/>
    </xf>
    <xf numFmtId="0" fontId="46" fillId="18" borderId="20" xfId="0" applyFont="1" applyFill="1" applyBorder="1" applyAlignment="1" applyProtection="1">
      <alignment horizontal="center" vertical="center"/>
      <protection locked="0"/>
    </xf>
    <xf numFmtId="0" fontId="46" fillId="18" borderId="15" xfId="0" applyFont="1" applyFill="1" applyBorder="1" applyAlignment="1" applyProtection="1">
      <alignment horizontal="center" vertical="center"/>
      <protection locked="0"/>
    </xf>
    <xf numFmtId="0" fontId="54" fillId="25" borderId="30" xfId="0" applyFont="1" applyFill="1" applyBorder="1" applyAlignment="1" applyProtection="1">
      <alignment horizontal="center" vertical="center" textRotation="90" wrapText="1"/>
      <protection locked="0"/>
    </xf>
    <xf numFmtId="0" fontId="54" fillId="25" borderId="26" xfId="0" applyFont="1" applyFill="1" applyBorder="1" applyAlignment="1" applyProtection="1">
      <alignment horizontal="center" vertical="center" textRotation="90" wrapText="1"/>
      <protection locked="0"/>
    </xf>
    <xf numFmtId="0" fontId="54" fillId="25" borderId="30" xfId="0" applyFont="1" applyFill="1" applyBorder="1" applyAlignment="1" applyProtection="1">
      <alignment horizontal="center" vertical="center" wrapText="1"/>
      <protection locked="0"/>
    </xf>
    <xf numFmtId="0" fontId="54" fillId="25" borderId="26" xfId="0" applyFont="1" applyFill="1" applyBorder="1" applyAlignment="1" applyProtection="1">
      <alignment horizontal="center" vertical="center" wrapText="1"/>
      <protection locked="0"/>
    </xf>
    <xf numFmtId="0" fontId="53" fillId="18" borderId="21" xfId="0" applyFont="1" applyFill="1" applyBorder="1" applyAlignment="1" applyProtection="1">
      <alignment horizontal="center" vertical="center"/>
      <protection locked="0"/>
    </xf>
    <xf numFmtId="0" fontId="53" fillId="18" borderId="19" xfId="0" applyFont="1" applyFill="1" applyBorder="1" applyAlignment="1" applyProtection="1">
      <alignment horizontal="center" vertical="center"/>
      <protection locked="0"/>
    </xf>
    <xf numFmtId="0" fontId="54" fillId="25" borderId="33" xfId="0" applyFont="1" applyFill="1" applyBorder="1" applyAlignment="1" applyProtection="1">
      <alignment horizontal="center" vertical="center" wrapText="1"/>
      <protection locked="0"/>
    </xf>
    <xf numFmtId="0" fontId="54" fillId="25" borderId="34" xfId="0" applyFont="1" applyFill="1" applyBorder="1" applyAlignment="1" applyProtection="1">
      <alignment horizontal="center" vertical="center" wrapText="1"/>
      <protection locked="0"/>
    </xf>
    <xf numFmtId="0" fontId="54" fillId="25" borderId="34" xfId="0" applyFont="1" applyFill="1" applyBorder="1" applyProtection="1">
      <protection locked="0"/>
    </xf>
    <xf numFmtId="0" fontId="54" fillId="25" borderId="11" xfId="0" applyFont="1" applyFill="1" applyBorder="1" applyProtection="1">
      <protection locked="0"/>
    </xf>
    <xf numFmtId="0" fontId="54" fillId="25" borderId="17" xfId="0" applyFont="1" applyFill="1" applyBorder="1" applyAlignment="1" applyProtection="1">
      <alignment horizontal="center" vertical="center" wrapText="1"/>
      <protection locked="0"/>
    </xf>
    <xf numFmtId="0" fontId="54" fillId="25" borderId="14" xfId="0" applyFont="1" applyFill="1" applyBorder="1" applyAlignment="1" applyProtection="1">
      <alignment horizontal="center" vertical="center" wrapText="1"/>
      <protection locked="0"/>
    </xf>
    <xf numFmtId="0" fontId="54" fillId="25" borderId="31" xfId="0" applyFont="1" applyFill="1" applyBorder="1" applyAlignment="1" applyProtection="1">
      <alignment horizontal="center" vertical="center" wrapText="1"/>
      <protection locked="0"/>
    </xf>
    <xf numFmtId="0" fontId="54" fillId="25" borderId="19" xfId="0" applyFont="1" applyFill="1" applyBorder="1" applyAlignment="1" applyProtection="1">
      <alignment horizontal="center" vertical="center" wrapText="1"/>
      <protection locked="0"/>
    </xf>
    <xf numFmtId="0" fontId="54" fillId="25" borderId="32" xfId="0" applyFont="1" applyFill="1" applyBorder="1" applyAlignment="1" applyProtection="1">
      <alignment horizontal="center" vertical="center" wrapText="1"/>
      <protection locked="0"/>
    </xf>
    <xf numFmtId="0" fontId="54" fillId="25" borderId="11" xfId="0" applyFont="1" applyFill="1" applyBorder="1" applyAlignment="1" applyProtection="1">
      <alignment horizontal="center" vertical="center" wrapText="1"/>
      <protection locked="0"/>
    </xf>
    <xf numFmtId="0" fontId="56" fillId="22" borderId="0" xfId="33" applyFont="1" applyFill="1" applyAlignment="1">
      <alignment horizontal="center" vertical="center"/>
    </xf>
    <xf numFmtId="0" fontId="59" fillId="24" borderId="35" xfId="67" applyFont="1" applyFill="1" applyBorder="1" applyAlignment="1">
      <alignment horizontal="center" vertical="center"/>
    </xf>
    <xf numFmtId="0" fontId="59" fillId="24" borderId="36" xfId="67" applyFont="1" applyFill="1" applyBorder="1" applyAlignment="1">
      <alignment horizontal="center" vertical="center"/>
    </xf>
    <xf numFmtId="0" fontId="59" fillId="24" borderId="37" xfId="67" applyFont="1" applyFill="1" applyBorder="1" applyAlignment="1">
      <alignment horizontal="center" vertical="center"/>
    </xf>
    <xf numFmtId="0" fontId="59" fillId="24" borderId="39" xfId="67" applyFont="1" applyFill="1" applyBorder="1" applyAlignment="1">
      <alignment horizontal="center" vertical="center"/>
    </xf>
    <xf numFmtId="0" fontId="59" fillId="24" borderId="40" xfId="67" applyFont="1" applyFill="1" applyBorder="1" applyAlignment="1">
      <alignment horizontal="center" vertical="center"/>
    </xf>
    <xf numFmtId="0" fontId="59" fillId="24" borderId="41" xfId="67" applyFont="1" applyFill="1" applyBorder="1" applyAlignment="1">
      <alignment horizontal="center" vertical="center"/>
    </xf>
    <xf numFmtId="0" fontId="35" fillId="23" borderId="28" xfId="44" applyFont="1" applyFill="1" applyBorder="1" applyAlignment="1">
      <alignment horizontal="center" vertical="center"/>
    </xf>
    <xf numFmtId="0" fontId="35" fillId="23" borderId="23" xfId="44" applyFont="1" applyFill="1" applyBorder="1" applyAlignment="1">
      <alignment horizontal="center" vertical="center"/>
    </xf>
    <xf numFmtId="0" fontId="35" fillId="23" borderId="24" xfId="44" applyFont="1" applyFill="1" applyBorder="1" applyAlignment="1">
      <alignment horizontal="center" vertical="center"/>
    </xf>
    <xf numFmtId="0" fontId="41" fillId="0" borderId="0" xfId="44" applyFont="1" applyAlignment="1">
      <alignment horizontal="center" vertical="center"/>
    </xf>
    <xf numFmtId="0" fontId="40" fillId="0" borderId="16" xfId="44" applyFont="1" applyBorder="1" applyAlignment="1">
      <alignment horizontal="center" vertical="center"/>
    </xf>
    <xf numFmtId="0" fontId="37" fillId="0" borderId="14" xfId="44" applyFont="1" applyBorder="1" applyAlignment="1">
      <alignment horizontal="center" vertical="center"/>
    </xf>
    <xf numFmtId="0" fontId="37" fillId="0" borderId="26" xfId="44" applyFont="1" applyBorder="1" applyAlignment="1">
      <alignment horizontal="center" vertical="center"/>
    </xf>
    <xf numFmtId="0" fontId="37" fillId="0" borderId="11" xfId="44" applyFont="1" applyBorder="1" applyAlignment="1">
      <alignment horizontal="center" vertical="center"/>
    </xf>
    <xf numFmtId="0" fontId="37" fillId="0" borderId="10" xfId="44" applyFont="1" applyBorder="1" applyAlignment="1">
      <alignment horizontal="center" vertical="center"/>
    </xf>
    <xf numFmtId="0" fontId="89" fillId="24" borderId="33" xfId="0" applyFont="1" applyFill="1" applyBorder="1" applyAlignment="1" applyProtection="1">
      <alignment horizontal="center" vertical="center" wrapText="1"/>
      <protection locked="0"/>
    </xf>
    <xf numFmtId="0" fontId="89" fillId="24" borderId="30" xfId="0" applyFont="1" applyFill="1" applyBorder="1" applyAlignment="1" applyProtection="1">
      <alignment horizontal="center" vertical="center" wrapText="1"/>
      <protection locked="0"/>
    </xf>
    <xf numFmtId="0" fontId="89" fillId="24" borderId="17" xfId="0" applyFont="1" applyFill="1" applyBorder="1" applyAlignment="1" applyProtection="1">
      <alignment horizontal="center" vertical="center" wrapText="1"/>
      <protection locked="0"/>
    </xf>
    <xf numFmtId="0" fontId="89" fillId="24" borderId="31" xfId="0" applyFont="1" applyFill="1" applyBorder="1" applyAlignment="1" applyProtection="1">
      <alignment horizontal="center" vertical="center" wrapText="1"/>
      <protection locked="0"/>
    </xf>
    <xf numFmtId="0" fontId="89" fillId="24" borderId="19" xfId="0" applyFont="1" applyFill="1" applyBorder="1" applyAlignment="1" applyProtection="1">
      <alignment horizontal="center" vertical="center" wrapText="1"/>
      <protection locked="0"/>
    </xf>
    <xf numFmtId="0" fontId="89" fillId="24" borderId="32" xfId="0" applyFont="1" applyFill="1" applyBorder="1" applyAlignment="1" applyProtection="1">
      <alignment horizontal="center" vertical="center" wrapText="1"/>
      <protection locked="0"/>
    </xf>
    <xf numFmtId="0" fontId="89" fillId="24" borderId="30" xfId="0" applyFont="1" applyFill="1" applyBorder="1" applyAlignment="1" applyProtection="1">
      <alignment horizontal="center" vertical="center" textRotation="90" wrapText="1"/>
      <protection locked="0"/>
    </xf>
    <xf numFmtId="0" fontId="89" fillId="24" borderId="34" xfId="0" applyFont="1" applyFill="1" applyBorder="1" applyAlignment="1" applyProtection="1">
      <alignment horizontal="center" vertical="center" wrapText="1"/>
      <protection locked="0"/>
    </xf>
    <xf numFmtId="0" fontId="89" fillId="24" borderId="26" xfId="0" applyFont="1" applyFill="1" applyBorder="1" applyAlignment="1" applyProtection="1">
      <alignment horizontal="center" vertical="center" wrapText="1"/>
      <protection locked="0"/>
    </xf>
    <xf numFmtId="0" fontId="89" fillId="24" borderId="14" xfId="0" applyFont="1" applyFill="1" applyBorder="1" applyAlignment="1" applyProtection="1">
      <alignment horizontal="center" vertical="center" wrapText="1"/>
      <protection locked="0"/>
    </xf>
    <xf numFmtId="0" fontId="89" fillId="24" borderId="26" xfId="0" applyFont="1" applyFill="1" applyBorder="1" applyAlignment="1" applyProtection="1">
      <alignment horizontal="center" vertical="center" textRotation="90" wrapText="1"/>
      <protection locked="0"/>
    </xf>
    <xf numFmtId="0" fontId="89" fillId="24" borderId="34" xfId="0" applyFont="1" applyFill="1" applyBorder="1" applyProtection="1">
      <protection locked="0"/>
    </xf>
    <xf numFmtId="0" fontId="89" fillId="24" borderId="11" xfId="0" applyFont="1" applyFill="1" applyBorder="1" applyProtection="1">
      <protection locked="0"/>
    </xf>
    <xf numFmtId="0" fontId="89" fillId="24" borderId="11" xfId="0" applyFont="1" applyFill="1" applyBorder="1" applyAlignment="1" applyProtection="1">
      <alignment horizontal="center" vertical="center" wrapText="1"/>
      <protection locked="0"/>
    </xf>
    <xf numFmtId="0" fontId="53" fillId="18" borderId="19" xfId="0" applyFont="1" applyFill="1" applyBorder="1" applyAlignment="1" applyProtection="1">
      <alignment vertical="center"/>
      <protection locked="0"/>
    </xf>
    <xf numFmtId="0" fontId="94" fillId="18" borderId="58" xfId="0" applyFont="1" applyFill="1" applyBorder="1" applyAlignment="1" applyProtection="1">
      <alignment horizontal="center" vertical="center"/>
      <protection locked="0"/>
    </xf>
    <xf numFmtId="0" fontId="94" fillId="18" borderId="18" xfId="0" applyFont="1" applyFill="1" applyBorder="1" applyAlignment="1" applyProtection="1">
      <alignment horizontal="center" vertical="center"/>
      <protection locked="0"/>
    </xf>
    <xf numFmtId="0" fontId="92" fillId="18" borderId="20" xfId="0" applyFont="1" applyFill="1" applyBorder="1" applyAlignment="1" applyProtection="1">
      <alignment vertical="center"/>
      <protection locked="0"/>
    </xf>
    <xf numFmtId="0" fontId="51" fillId="18" borderId="12" xfId="0" applyFont="1" applyFill="1" applyBorder="1" applyProtection="1">
      <protection locked="0"/>
    </xf>
    <xf numFmtId="0" fontId="46" fillId="18" borderId="59" xfId="0" applyFont="1" applyFill="1" applyBorder="1" applyProtection="1">
      <protection locked="0"/>
    </xf>
    <xf numFmtId="0" fontId="46" fillId="18" borderId="59" xfId="0" applyFont="1" applyFill="1" applyBorder="1" applyAlignment="1" applyProtection="1">
      <alignment horizontal="center"/>
      <protection locked="0"/>
    </xf>
    <xf numFmtId="0" fontId="92" fillId="18" borderId="59" xfId="0" applyFont="1" applyFill="1" applyBorder="1" applyAlignment="1" applyProtection="1">
      <alignment vertical="center"/>
      <protection locked="0"/>
    </xf>
    <xf numFmtId="0" fontId="92" fillId="18" borderId="13" xfId="0" applyFont="1" applyFill="1" applyBorder="1" applyAlignment="1" applyProtection="1">
      <alignment vertical="center"/>
      <protection locked="0"/>
    </xf>
    <xf numFmtId="2" fontId="47" fillId="0" borderId="10" xfId="0" applyNumberFormat="1" applyFont="1" applyFill="1" applyBorder="1" applyAlignment="1">
      <alignment horizontal="center" vertical="center" wrapText="1"/>
    </xf>
    <xf numFmtId="2" fontId="50" fillId="0" borderId="10" xfId="0" applyNumberFormat="1" applyFont="1" applyFill="1" applyBorder="1" applyAlignment="1">
      <alignment horizontal="center" vertical="center" wrapText="1"/>
    </xf>
    <xf numFmtId="2" fontId="95" fillId="0" borderId="10" xfId="0" applyNumberFormat="1" applyFont="1" applyFill="1" applyBorder="1" applyAlignment="1">
      <alignment horizontal="center" vertical="center" wrapText="1"/>
    </xf>
    <xf numFmtId="165" fontId="47" fillId="0" borderId="10" xfId="31" applyFont="1" applyBorder="1" applyAlignment="1" applyProtection="1">
      <alignment horizontal="center" vertical="center" wrapText="1"/>
      <protection locked="0"/>
    </xf>
  </cellXfs>
  <cellStyles count="7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Moeda" xfId="31" builtinId="4"/>
    <cellStyle name="Moeda 2" xfId="61" xr:uid="{B9B6DA58-94AF-4DAF-A828-DF755C1E3840}"/>
    <cellStyle name="Moeda 2 2" xfId="69" xr:uid="{BE807299-5BF8-47D7-8297-938D7EB25C0D}"/>
    <cellStyle name="Moeda 3" xfId="70" xr:uid="{5144A635-E5B5-429F-9B51-73FE1620E935}"/>
    <cellStyle name="Neutro" xfId="32" builtinId="28" customBuiltin="1"/>
    <cellStyle name="Normal" xfId="0" builtinId="0"/>
    <cellStyle name="Normal 10" xfId="58" xr:uid="{6A952505-F058-4162-AF8C-5206033F512E}"/>
    <cellStyle name="Normal 11" xfId="59" xr:uid="{47E49E33-831E-40BA-90A6-AFCE5061156F}"/>
    <cellStyle name="Normal 2" xfId="33" xr:uid="{00000000-0005-0000-0000-000021000000}"/>
    <cellStyle name="Normal 2 2" xfId="60" xr:uid="{9DEB1508-350F-4EE8-9FA9-821119AD0C33}"/>
    <cellStyle name="Normal 3" xfId="44" xr:uid="{00000000-0005-0000-0000-000022000000}"/>
    <cellStyle name="Normal 3 2" xfId="67" xr:uid="{D3A2711F-3AD4-4451-9CE9-7B26BE5584C2}"/>
    <cellStyle name="Normal 4" xfId="45" xr:uid="{9E73117B-2A9B-47EB-90A2-0A22D6A9D6CD}"/>
    <cellStyle name="Normal 5" xfId="48" xr:uid="{D8CF25EF-92F2-4250-851D-21696359387E}"/>
    <cellStyle name="Normal 5 2" xfId="65" xr:uid="{E7564DB0-D661-4026-AEE5-4BB4597F115B}"/>
    <cellStyle name="Normal 6" xfId="50" xr:uid="{3D7B67DD-9D35-4A09-ABDD-E7B82C4DC5E7}"/>
    <cellStyle name="Normal 7" xfId="52" xr:uid="{968B284E-6F3D-459B-AAEC-E6CE4D94036A}"/>
    <cellStyle name="Normal 8" xfId="54" xr:uid="{3EB114AA-83D8-4445-9DF6-720FF54D153A}"/>
    <cellStyle name="Normal 9" xfId="56" xr:uid="{7BC718AC-BC52-4EF1-8459-950EF9D1EC3F}"/>
    <cellStyle name="Normal_Banco_dados Produtividade" xfId="68" xr:uid="{2AF463F5-D4A4-411B-9639-EE522BFB8F44}"/>
    <cellStyle name="Nota" xfId="34" builtinId="10" customBuiltin="1"/>
    <cellStyle name="Porcentagem" xfId="71" builtinId="5"/>
    <cellStyle name="Porcentagem 2 2" xfId="62" xr:uid="{E45C627E-1BE2-4C5C-B53A-D1A319857620}"/>
    <cellStyle name="Porcentagem 5" xfId="66" xr:uid="{71507A77-6284-4B7B-B31E-1F8BC5EFD71D}"/>
    <cellStyle name="Ruim" xfId="30" builtinId="27" customBuiltin="1"/>
    <cellStyle name="Saída" xfId="35" builtinId="21" customBuiltin="1"/>
    <cellStyle name="Separador de milhares 3" xfId="47" xr:uid="{22E66AAD-90E4-495D-A2EA-7BB69E2F266B}"/>
    <cellStyle name="Texto de Aviso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ítulo 4" xfId="42" builtinId="19" customBuiltin="1"/>
    <cellStyle name="Total" xfId="43" builtinId="25" customBuiltin="1"/>
    <cellStyle name="Vírgula 2" xfId="46" xr:uid="{F494F3A8-950F-4D6E-8BB8-B5C8929E244B}"/>
    <cellStyle name="Vírgula 2 2" xfId="64" xr:uid="{523621C8-1AF5-4049-81EA-A4FF096E046A}"/>
    <cellStyle name="Vírgula 3" xfId="49" xr:uid="{8DF781FB-7701-4798-94F5-C9277C0C1816}"/>
    <cellStyle name="Vírgula 3 2" xfId="63" xr:uid="{494C4E40-2304-4785-AE59-DDA3C55DC94F}"/>
    <cellStyle name="Vírgula 4" xfId="51" xr:uid="{C1D4A878-9F05-4BFA-BF9E-CF0D41B8702C}"/>
    <cellStyle name="Vírgula 5" xfId="53" xr:uid="{A235E9AD-B42C-4D85-9692-D5472B805D9E}"/>
    <cellStyle name="Vírgula 6" xfId="55" xr:uid="{E0434437-C9B7-4F7A-9340-DC7FC7460CB7}"/>
    <cellStyle name="Vírgula 7" xfId="57" xr:uid="{C35AE93A-E9C4-4BE6-911F-8321392EAA93}"/>
  </cellStyles>
  <dxfs count="5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ndense val="0"/>
        <extend val="0"/>
        <color auto="1"/>
      </font>
      <fill>
        <patternFill>
          <bgColor rgb="FFC0C0C0"/>
        </patternFill>
      </fill>
    </dxf>
    <dxf>
      <font>
        <condense val="0"/>
        <extend val="0"/>
        <color auto="1"/>
      </font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16" Type="http://schemas.openxmlformats.org/officeDocument/2006/relationships/externalLink" Target="externalLinks/externalLink9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66" Type="http://schemas.openxmlformats.org/officeDocument/2006/relationships/externalLink" Target="externalLinks/externalLink59.xml"/><Relationship Id="rId74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4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67" Type="http://schemas.openxmlformats.org/officeDocument/2006/relationships/externalLink" Target="externalLinks/externalLink60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externalLink" Target="externalLinks/externalLink55.xml"/><Relationship Id="rId70" Type="http://schemas.openxmlformats.org/officeDocument/2006/relationships/externalLink" Target="externalLinks/externalLink63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externalLink" Target="externalLinks/externalLink66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ROSTO OR&#199;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ROSTO OR&#199;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" name="For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EditPoints="1" noChangeArrowheads="1"/>
        </xdr:cNvSpPr>
      </xdr:nvSpPr>
      <xdr:spPr bwMode="auto">
        <a:xfrm>
          <a:off x="3114675" y="0"/>
          <a:ext cx="0" cy="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  <a:gd name="T10" fmla="*/ 0 w 21600"/>
            <a:gd name="T11" fmla="*/ 0 h 21600"/>
            <a:gd name="T12" fmla="*/ 0 w 21600"/>
            <a:gd name="T13" fmla="*/ 0 h 21600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21600"/>
            <a:gd name="T22" fmla="*/ 0 h 21600"/>
            <a:gd name="T23" fmla="*/ 21600 w 21600"/>
            <a:gd name="T24" fmla="*/ 21600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 extrusionOk="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 extrusionOk="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  <a:path w="21600" h="21600" extrusionOk="0">
              <a:moveTo>
                <a:pt x="12840" y="18507"/>
              </a:moveTo>
              <a:lnTo>
                <a:pt x="16051" y="18507"/>
              </a:lnTo>
              <a:lnTo>
                <a:pt x="16051" y="19260"/>
              </a:lnTo>
              <a:lnTo>
                <a:pt x="12840" y="19260"/>
              </a:lnTo>
              <a:lnTo>
                <a:pt x="12840" y="18507"/>
              </a:lnTo>
              <a:close/>
            </a:path>
            <a:path w="21600" h="21600" extrusionOk="0">
              <a:moveTo>
                <a:pt x="16731" y="18507"/>
              </a:moveTo>
              <a:lnTo>
                <a:pt x="19941" y="18507"/>
              </a:lnTo>
              <a:lnTo>
                <a:pt x="19941" y="19260"/>
              </a:lnTo>
              <a:lnTo>
                <a:pt x="16731" y="19260"/>
              </a:lnTo>
              <a:lnTo>
                <a:pt x="16731" y="18507"/>
              </a:lnTo>
              <a:close/>
            </a:path>
            <a:path w="21600" h="21600" extrusionOk="0">
              <a:moveTo>
                <a:pt x="1913" y="1194"/>
              </a:moveTo>
              <a:lnTo>
                <a:pt x="3699" y="1194"/>
              </a:lnTo>
              <a:lnTo>
                <a:pt x="2678" y="1832"/>
              </a:lnTo>
              <a:lnTo>
                <a:pt x="2296" y="1538"/>
              </a:lnTo>
              <a:lnTo>
                <a:pt x="2125" y="1636"/>
              </a:lnTo>
              <a:lnTo>
                <a:pt x="2700" y="2078"/>
              </a:lnTo>
              <a:lnTo>
                <a:pt x="3699" y="1440"/>
              </a:lnTo>
              <a:lnTo>
                <a:pt x="3699" y="2176"/>
              </a:lnTo>
              <a:lnTo>
                <a:pt x="1913" y="2176"/>
              </a:lnTo>
              <a:lnTo>
                <a:pt x="1913" y="1194"/>
              </a:lnTo>
              <a:close/>
            </a:path>
            <a:path w="21600" h="21600" extrusionOk="0">
              <a:moveTo>
                <a:pt x="1913" y="2765"/>
              </a:moveTo>
              <a:lnTo>
                <a:pt x="3699" y="2765"/>
              </a:lnTo>
              <a:lnTo>
                <a:pt x="2678" y="3403"/>
              </a:lnTo>
              <a:lnTo>
                <a:pt x="2296" y="3109"/>
              </a:lnTo>
              <a:lnTo>
                <a:pt x="2125" y="3207"/>
              </a:lnTo>
              <a:lnTo>
                <a:pt x="2700" y="3649"/>
              </a:lnTo>
              <a:lnTo>
                <a:pt x="3699" y="3010"/>
              </a:lnTo>
              <a:lnTo>
                <a:pt x="3699" y="3747"/>
              </a:lnTo>
              <a:lnTo>
                <a:pt x="1913" y="3747"/>
              </a:lnTo>
              <a:lnTo>
                <a:pt x="1913" y="2765"/>
              </a:lnTo>
              <a:close/>
            </a:path>
            <a:path w="21600" h="21600" extrusionOk="0">
              <a:moveTo>
                <a:pt x="1913" y="4336"/>
              </a:moveTo>
              <a:lnTo>
                <a:pt x="3699" y="4336"/>
              </a:lnTo>
              <a:lnTo>
                <a:pt x="2678" y="4974"/>
              </a:lnTo>
              <a:lnTo>
                <a:pt x="2296" y="4680"/>
              </a:lnTo>
              <a:lnTo>
                <a:pt x="2125" y="4778"/>
              </a:lnTo>
              <a:lnTo>
                <a:pt x="2700" y="5220"/>
              </a:lnTo>
              <a:lnTo>
                <a:pt x="3699" y="4581"/>
              </a:lnTo>
              <a:lnTo>
                <a:pt x="3699" y="5318"/>
              </a:lnTo>
              <a:lnTo>
                <a:pt x="1913" y="5318"/>
              </a:lnTo>
              <a:lnTo>
                <a:pt x="1913" y="4336"/>
              </a:lnTo>
              <a:close/>
            </a:path>
            <a:path w="21600" h="21600" extrusionOk="0">
              <a:moveTo>
                <a:pt x="1913" y="5907"/>
              </a:moveTo>
              <a:lnTo>
                <a:pt x="3699" y="5907"/>
              </a:lnTo>
              <a:lnTo>
                <a:pt x="2678" y="6545"/>
              </a:lnTo>
              <a:lnTo>
                <a:pt x="2296" y="6250"/>
              </a:lnTo>
              <a:lnTo>
                <a:pt x="2125" y="6349"/>
              </a:lnTo>
              <a:lnTo>
                <a:pt x="2700" y="6790"/>
              </a:lnTo>
              <a:lnTo>
                <a:pt x="3699" y="6152"/>
              </a:lnTo>
              <a:lnTo>
                <a:pt x="3699" y="6889"/>
              </a:lnTo>
              <a:lnTo>
                <a:pt x="1913" y="6889"/>
              </a:lnTo>
              <a:lnTo>
                <a:pt x="1913" y="5907"/>
              </a:lnTo>
              <a:close/>
            </a:path>
            <a:path w="21600" h="21600" extrusionOk="0">
              <a:moveTo>
                <a:pt x="1913" y="7478"/>
              </a:moveTo>
              <a:lnTo>
                <a:pt x="3699" y="7478"/>
              </a:lnTo>
              <a:lnTo>
                <a:pt x="2678" y="8116"/>
              </a:lnTo>
              <a:lnTo>
                <a:pt x="2296" y="7821"/>
              </a:lnTo>
              <a:lnTo>
                <a:pt x="2125" y="7919"/>
              </a:lnTo>
              <a:lnTo>
                <a:pt x="2700" y="8361"/>
              </a:lnTo>
              <a:lnTo>
                <a:pt x="3699" y="7723"/>
              </a:lnTo>
              <a:lnTo>
                <a:pt x="3699" y="8460"/>
              </a:lnTo>
              <a:lnTo>
                <a:pt x="1913" y="8460"/>
              </a:lnTo>
              <a:lnTo>
                <a:pt x="1913" y="7478"/>
              </a:lnTo>
              <a:close/>
            </a:path>
            <a:path w="21600" h="21600" extrusionOk="0">
              <a:moveTo>
                <a:pt x="1913" y="9049"/>
              </a:moveTo>
              <a:lnTo>
                <a:pt x="3699" y="9049"/>
              </a:lnTo>
              <a:lnTo>
                <a:pt x="2678" y="9687"/>
              </a:lnTo>
              <a:lnTo>
                <a:pt x="2296" y="9392"/>
              </a:lnTo>
              <a:lnTo>
                <a:pt x="2125" y="9490"/>
              </a:lnTo>
              <a:lnTo>
                <a:pt x="2700" y="9932"/>
              </a:lnTo>
              <a:lnTo>
                <a:pt x="3699" y="9294"/>
              </a:lnTo>
              <a:lnTo>
                <a:pt x="3699" y="10030"/>
              </a:lnTo>
              <a:lnTo>
                <a:pt x="1913" y="10030"/>
              </a:lnTo>
              <a:lnTo>
                <a:pt x="1913" y="9049"/>
              </a:lnTo>
              <a:close/>
            </a:path>
            <a:path w="21600" h="21600" extrusionOk="0">
              <a:moveTo>
                <a:pt x="1913" y="10620"/>
              </a:moveTo>
              <a:lnTo>
                <a:pt x="3699" y="10620"/>
              </a:lnTo>
              <a:lnTo>
                <a:pt x="2678" y="11258"/>
              </a:lnTo>
              <a:lnTo>
                <a:pt x="2296" y="10963"/>
              </a:lnTo>
              <a:lnTo>
                <a:pt x="2125" y="11061"/>
              </a:lnTo>
              <a:lnTo>
                <a:pt x="2700" y="11503"/>
              </a:lnTo>
              <a:lnTo>
                <a:pt x="3699" y="10865"/>
              </a:lnTo>
              <a:lnTo>
                <a:pt x="3699" y="11601"/>
              </a:lnTo>
              <a:lnTo>
                <a:pt x="1913" y="11601"/>
              </a:lnTo>
              <a:lnTo>
                <a:pt x="1913" y="10620"/>
              </a:lnTo>
              <a:close/>
            </a:path>
            <a:path w="21600" h="21600" extrusionOk="0">
              <a:moveTo>
                <a:pt x="1913" y="12190"/>
              </a:moveTo>
              <a:lnTo>
                <a:pt x="3699" y="12190"/>
              </a:lnTo>
              <a:lnTo>
                <a:pt x="2678" y="12829"/>
              </a:lnTo>
              <a:lnTo>
                <a:pt x="2296" y="12534"/>
              </a:lnTo>
              <a:lnTo>
                <a:pt x="2125" y="12632"/>
              </a:lnTo>
              <a:lnTo>
                <a:pt x="2700" y="13074"/>
              </a:lnTo>
              <a:lnTo>
                <a:pt x="3699" y="12436"/>
              </a:lnTo>
              <a:lnTo>
                <a:pt x="3699" y="13172"/>
              </a:lnTo>
              <a:lnTo>
                <a:pt x="1913" y="13172"/>
              </a:lnTo>
              <a:lnTo>
                <a:pt x="1913" y="12190"/>
              </a:lnTo>
              <a:close/>
            </a:path>
            <a:path w="21600" h="21600" extrusionOk="0">
              <a:moveTo>
                <a:pt x="1913" y="13761"/>
              </a:moveTo>
              <a:lnTo>
                <a:pt x="3699" y="13761"/>
              </a:lnTo>
              <a:lnTo>
                <a:pt x="2678" y="14400"/>
              </a:lnTo>
              <a:lnTo>
                <a:pt x="2296" y="14105"/>
              </a:lnTo>
              <a:lnTo>
                <a:pt x="2125" y="14203"/>
              </a:lnTo>
              <a:lnTo>
                <a:pt x="2700" y="14645"/>
              </a:lnTo>
              <a:lnTo>
                <a:pt x="3699" y="14007"/>
              </a:lnTo>
              <a:lnTo>
                <a:pt x="3699" y="14743"/>
              </a:lnTo>
              <a:lnTo>
                <a:pt x="1913" y="14743"/>
              </a:lnTo>
              <a:lnTo>
                <a:pt x="1913" y="13761"/>
              </a:lnTo>
              <a:close/>
            </a:path>
            <a:path w="21600" h="21600" extrusionOk="0">
              <a:moveTo>
                <a:pt x="1913" y="15332"/>
              </a:moveTo>
              <a:lnTo>
                <a:pt x="3699" y="15332"/>
              </a:lnTo>
              <a:lnTo>
                <a:pt x="2678" y="15970"/>
              </a:lnTo>
              <a:lnTo>
                <a:pt x="2296" y="15676"/>
              </a:lnTo>
              <a:lnTo>
                <a:pt x="2125" y="15774"/>
              </a:lnTo>
              <a:lnTo>
                <a:pt x="2700" y="16216"/>
              </a:lnTo>
              <a:lnTo>
                <a:pt x="3699" y="15578"/>
              </a:lnTo>
              <a:lnTo>
                <a:pt x="3699" y="16314"/>
              </a:lnTo>
              <a:lnTo>
                <a:pt x="1913" y="16314"/>
              </a:lnTo>
              <a:lnTo>
                <a:pt x="1913" y="15332"/>
              </a:lnTo>
              <a:close/>
            </a:path>
          </a:pathLst>
        </a:cu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" name="For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D45FD8-B3DE-4B5A-84E1-7B3B920C3FB8}"/>
            </a:ext>
          </a:extLst>
        </xdr:cNvPr>
        <xdr:cNvSpPr>
          <a:spLocks noEditPoints="1" noChangeArrowheads="1"/>
        </xdr:cNvSpPr>
      </xdr:nvSpPr>
      <xdr:spPr bwMode="auto">
        <a:xfrm>
          <a:off x="5120640" y="0"/>
          <a:ext cx="0" cy="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  <a:gd name="T10" fmla="*/ 0 w 21600"/>
            <a:gd name="T11" fmla="*/ 0 h 21600"/>
            <a:gd name="T12" fmla="*/ 0 w 21600"/>
            <a:gd name="T13" fmla="*/ 0 h 21600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21600"/>
            <a:gd name="T22" fmla="*/ 0 h 21600"/>
            <a:gd name="T23" fmla="*/ 21600 w 21600"/>
            <a:gd name="T24" fmla="*/ 21600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 extrusionOk="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 extrusionOk="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  <a:path w="21600" h="21600" extrusionOk="0">
              <a:moveTo>
                <a:pt x="12840" y="18507"/>
              </a:moveTo>
              <a:lnTo>
                <a:pt x="16051" y="18507"/>
              </a:lnTo>
              <a:lnTo>
                <a:pt x="16051" y="19260"/>
              </a:lnTo>
              <a:lnTo>
                <a:pt x="12840" y="19260"/>
              </a:lnTo>
              <a:lnTo>
                <a:pt x="12840" y="18507"/>
              </a:lnTo>
              <a:close/>
            </a:path>
            <a:path w="21600" h="21600" extrusionOk="0">
              <a:moveTo>
                <a:pt x="16731" y="18507"/>
              </a:moveTo>
              <a:lnTo>
                <a:pt x="19941" y="18507"/>
              </a:lnTo>
              <a:lnTo>
                <a:pt x="19941" y="19260"/>
              </a:lnTo>
              <a:lnTo>
                <a:pt x="16731" y="19260"/>
              </a:lnTo>
              <a:lnTo>
                <a:pt x="16731" y="18507"/>
              </a:lnTo>
              <a:close/>
            </a:path>
            <a:path w="21600" h="21600" extrusionOk="0">
              <a:moveTo>
                <a:pt x="1913" y="1194"/>
              </a:moveTo>
              <a:lnTo>
                <a:pt x="3699" y="1194"/>
              </a:lnTo>
              <a:lnTo>
                <a:pt x="2678" y="1832"/>
              </a:lnTo>
              <a:lnTo>
                <a:pt x="2296" y="1538"/>
              </a:lnTo>
              <a:lnTo>
                <a:pt x="2125" y="1636"/>
              </a:lnTo>
              <a:lnTo>
                <a:pt x="2700" y="2078"/>
              </a:lnTo>
              <a:lnTo>
                <a:pt x="3699" y="1440"/>
              </a:lnTo>
              <a:lnTo>
                <a:pt x="3699" y="2176"/>
              </a:lnTo>
              <a:lnTo>
                <a:pt x="1913" y="2176"/>
              </a:lnTo>
              <a:lnTo>
                <a:pt x="1913" y="1194"/>
              </a:lnTo>
              <a:close/>
            </a:path>
            <a:path w="21600" h="21600" extrusionOk="0">
              <a:moveTo>
                <a:pt x="1913" y="2765"/>
              </a:moveTo>
              <a:lnTo>
                <a:pt x="3699" y="2765"/>
              </a:lnTo>
              <a:lnTo>
                <a:pt x="2678" y="3403"/>
              </a:lnTo>
              <a:lnTo>
                <a:pt x="2296" y="3109"/>
              </a:lnTo>
              <a:lnTo>
                <a:pt x="2125" y="3207"/>
              </a:lnTo>
              <a:lnTo>
                <a:pt x="2700" y="3649"/>
              </a:lnTo>
              <a:lnTo>
                <a:pt x="3699" y="3010"/>
              </a:lnTo>
              <a:lnTo>
                <a:pt x="3699" y="3747"/>
              </a:lnTo>
              <a:lnTo>
                <a:pt x="1913" y="3747"/>
              </a:lnTo>
              <a:lnTo>
                <a:pt x="1913" y="2765"/>
              </a:lnTo>
              <a:close/>
            </a:path>
            <a:path w="21600" h="21600" extrusionOk="0">
              <a:moveTo>
                <a:pt x="1913" y="4336"/>
              </a:moveTo>
              <a:lnTo>
                <a:pt x="3699" y="4336"/>
              </a:lnTo>
              <a:lnTo>
                <a:pt x="2678" y="4974"/>
              </a:lnTo>
              <a:lnTo>
                <a:pt x="2296" y="4680"/>
              </a:lnTo>
              <a:lnTo>
                <a:pt x="2125" y="4778"/>
              </a:lnTo>
              <a:lnTo>
                <a:pt x="2700" y="5220"/>
              </a:lnTo>
              <a:lnTo>
                <a:pt x="3699" y="4581"/>
              </a:lnTo>
              <a:lnTo>
                <a:pt x="3699" y="5318"/>
              </a:lnTo>
              <a:lnTo>
                <a:pt x="1913" y="5318"/>
              </a:lnTo>
              <a:lnTo>
                <a:pt x="1913" y="4336"/>
              </a:lnTo>
              <a:close/>
            </a:path>
            <a:path w="21600" h="21600" extrusionOk="0">
              <a:moveTo>
                <a:pt x="1913" y="5907"/>
              </a:moveTo>
              <a:lnTo>
                <a:pt x="3699" y="5907"/>
              </a:lnTo>
              <a:lnTo>
                <a:pt x="2678" y="6545"/>
              </a:lnTo>
              <a:lnTo>
                <a:pt x="2296" y="6250"/>
              </a:lnTo>
              <a:lnTo>
                <a:pt x="2125" y="6349"/>
              </a:lnTo>
              <a:lnTo>
                <a:pt x="2700" y="6790"/>
              </a:lnTo>
              <a:lnTo>
                <a:pt x="3699" y="6152"/>
              </a:lnTo>
              <a:lnTo>
                <a:pt x="3699" y="6889"/>
              </a:lnTo>
              <a:lnTo>
                <a:pt x="1913" y="6889"/>
              </a:lnTo>
              <a:lnTo>
                <a:pt x="1913" y="5907"/>
              </a:lnTo>
              <a:close/>
            </a:path>
            <a:path w="21600" h="21600" extrusionOk="0">
              <a:moveTo>
                <a:pt x="1913" y="7478"/>
              </a:moveTo>
              <a:lnTo>
                <a:pt x="3699" y="7478"/>
              </a:lnTo>
              <a:lnTo>
                <a:pt x="2678" y="8116"/>
              </a:lnTo>
              <a:lnTo>
                <a:pt x="2296" y="7821"/>
              </a:lnTo>
              <a:lnTo>
                <a:pt x="2125" y="7919"/>
              </a:lnTo>
              <a:lnTo>
                <a:pt x="2700" y="8361"/>
              </a:lnTo>
              <a:lnTo>
                <a:pt x="3699" y="7723"/>
              </a:lnTo>
              <a:lnTo>
                <a:pt x="3699" y="8460"/>
              </a:lnTo>
              <a:lnTo>
                <a:pt x="1913" y="8460"/>
              </a:lnTo>
              <a:lnTo>
                <a:pt x="1913" y="7478"/>
              </a:lnTo>
              <a:close/>
            </a:path>
            <a:path w="21600" h="21600" extrusionOk="0">
              <a:moveTo>
                <a:pt x="1913" y="9049"/>
              </a:moveTo>
              <a:lnTo>
                <a:pt x="3699" y="9049"/>
              </a:lnTo>
              <a:lnTo>
                <a:pt x="2678" y="9687"/>
              </a:lnTo>
              <a:lnTo>
                <a:pt x="2296" y="9392"/>
              </a:lnTo>
              <a:lnTo>
                <a:pt x="2125" y="9490"/>
              </a:lnTo>
              <a:lnTo>
                <a:pt x="2700" y="9932"/>
              </a:lnTo>
              <a:lnTo>
                <a:pt x="3699" y="9294"/>
              </a:lnTo>
              <a:lnTo>
                <a:pt x="3699" y="10030"/>
              </a:lnTo>
              <a:lnTo>
                <a:pt x="1913" y="10030"/>
              </a:lnTo>
              <a:lnTo>
                <a:pt x="1913" y="9049"/>
              </a:lnTo>
              <a:close/>
            </a:path>
            <a:path w="21600" h="21600" extrusionOk="0">
              <a:moveTo>
                <a:pt x="1913" y="10620"/>
              </a:moveTo>
              <a:lnTo>
                <a:pt x="3699" y="10620"/>
              </a:lnTo>
              <a:lnTo>
                <a:pt x="2678" y="11258"/>
              </a:lnTo>
              <a:lnTo>
                <a:pt x="2296" y="10963"/>
              </a:lnTo>
              <a:lnTo>
                <a:pt x="2125" y="11061"/>
              </a:lnTo>
              <a:lnTo>
                <a:pt x="2700" y="11503"/>
              </a:lnTo>
              <a:lnTo>
                <a:pt x="3699" y="10865"/>
              </a:lnTo>
              <a:lnTo>
                <a:pt x="3699" y="11601"/>
              </a:lnTo>
              <a:lnTo>
                <a:pt x="1913" y="11601"/>
              </a:lnTo>
              <a:lnTo>
                <a:pt x="1913" y="10620"/>
              </a:lnTo>
              <a:close/>
            </a:path>
            <a:path w="21600" h="21600" extrusionOk="0">
              <a:moveTo>
                <a:pt x="1913" y="12190"/>
              </a:moveTo>
              <a:lnTo>
                <a:pt x="3699" y="12190"/>
              </a:lnTo>
              <a:lnTo>
                <a:pt x="2678" y="12829"/>
              </a:lnTo>
              <a:lnTo>
                <a:pt x="2296" y="12534"/>
              </a:lnTo>
              <a:lnTo>
                <a:pt x="2125" y="12632"/>
              </a:lnTo>
              <a:lnTo>
                <a:pt x="2700" y="13074"/>
              </a:lnTo>
              <a:lnTo>
                <a:pt x="3699" y="12436"/>
              </a:lnTo>
              <a:lnTo>
                <a:pt x="3699" y="13172"/>
              </a:lnTo>
              <a:lnTo>
                <a:pt x="1913" y="13172"/>
              </a:lnTo>
              <a:lnTo>
                <a:pt x="1913" y="12190"/>
              </a:lnTo>
              <a:close/>
            </a:path>
            <a:path w="21600" h="21600" extrusionOk="0">
              <a:moveTo>
                <a:pt x="1913" y="13761"/>
              </a:moveTo>
              <a:lnTo>
                <a:pt x="3699" y="13761"/>
              </a:lnTo>
              <a:lnTo>
                <a:pt x="2678" y="14400"/>
              </a:lnTo>
              <a:lnTo>
                <a:pt x="2296" y="14105"/>
              </a:lnTo>
              <a:lnTo>
                <a:pt x="2125" y="14203"/>
              </a:lnTo>
              <a:lnTo>
                <a:pt x="2700" y="14645"/>
              </a:lnTo>
              <a:lnTo>
                <a:pt x="3699" y="14007"/>
              </a:lnTo>
              <a:lnTo>
                <a:pt x="3699" y="14743"/>
              </a:lnTo>
              <a:lnTo>
                <a:pt x="1913" y="14743"/>
              </a:lnTo>
              <a:lnTo>
                <a:pt x="1913" y="13761"/>
              </a:lnTo>
              <a:close/>
            </a:path>
            <a:path w="21600" h="21600" extrusionOk="0">
              <a:moveTo>
                <a:pt x="1913" y="15332"/>
              </a:moveTo>
              <a:lnTo>
                <a:pt x="3699" y="15332"/>
              </a:lnTo>
              <a:lnTo>
                <a:pt x="2678" y="15970"/>
              </a:lnTo>
              <a:lnTo>
                <a:pt x="2296" y="15676"/>
              </a:lnTo>
              <a:lnTo>
                <a:pt x="2125" y="15774"/>
              </a:lnTo>
              <a:lnTo>
                <a:pt x="2700" y="16216"/>
              </a:lnTo>
              <a:lnTo>
                <a:pt x="3699" y="15578"/>
              </a:lnTo>
              <a:lnTo>
                <a:pt x="3699" y="16314"/>
              </a:lnTo>
              <a:lnTo>
                <a:pt x="1913" y="16314"/>
              </a:lnTo>
              <a:lnTo>
                <a:pt x="1913" y="15332"/>
              </a:lnTo>
              <a:close/>
            </a:path>
          </a:pathLst>
        </a:cu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34</xdr:row>
      <xdr:rowOff>238125</xdr:rowOff>
    </xdr:from>
    <xdr:to>
      <xdr:col>6</xdr:col>
      <xdr:colOff>133350</xdr:colOff>
      <xdr:row>37</xdr:row>
      <xdr:rowOff>57150</xdr:rowOff>
    </xdr:to>
    <xdr:sp macro="" textlink="">
      <xdr:nvSpPr>
        <xdr:cNvPr id="2" name="Cub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4724400" y="6705600"/>
          <a:ext cx="571500" cy="476250"/>
        </a:xfrm>
        <a:prstGeom prst="cub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295275</xdr:colOff>
      <xdr:row>40</xdr:row>
      <xdr:rowOff>28575</xdr:rowOff>
    </xdr:from>
    <xdr:to>
      <xdr:col>6</xdr:col>
      <xdr:colOff>266700</xdr:colOff>
      <xdr:row>42</xdr:row>
      <xdr:rowOff>104775</xdr:rowOff>
    </xdr:to>
    <xdr:sp macro="" textlink="">
      <xdr:nvSpPr>
        <xdr:cNvPr id="3" name="Trapezoid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4781550" y="7800975"/>
          <a:ext cx="647700" cy="476250"/>
        </a:xfrm>
        <a:prstGeom prst="trapezoid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5</xdr:col>
      <xdr:colOff>428625</xdr:colOff>
      <xdr:row>45</xdr:row>
      <xdr:rowOff>19050</xdr:rowOff>
    </xdr:from>
    <xdr:to>
      <xdr:col>8</xdr:col>
      <xdr:colOff>177652</xdr:colOff>
      <xdr:row>47</xdr:row>
      <xdr:rowOff>15274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4900" y="8848725"/>
          <a:ext cx="1225402" cy="3962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driano/Documents/00_Priner/2018.09.17/2018.11_Novembro/02_2018.11_DHT%20Andaime_2018.11.24_46000098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apghnsp02\fmol\CBES\1600-1699\1675%20Hubbell%20Service%20Center%20Steel\Data\Analysis\Hubbell%20Stl%20Master%20Data%20File%2015Aug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apghnsp02\fmol\CBES\1600-1699\1675%20Hubbell%20Service%20Center%20Steel\Data\Analysis\Hubbell%20Stl%20Master%20Data%20File%2015Aug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biana\c\Meus%20documentos\FABIANA\PLANO%20DE%20PINTURA\PLANO\Compress&#227;o\A%20100\A-100%20rev%20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ncars\AppData\Local\Microsoft\Windows\Temporary%20Internet%20Files\Content.Outlook\D3WLMVXJ\MOCK_KA2_SP\MOCK_PROPOSAL_KA2_CROSS_SECTORAL\LLP_BEST_PRACTICES_KA2_KA3\KA2_LEARNIT\543305-budg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skba06\rede\Users\altemc01\Documents\01%20MillsSI%20BKM\00_Controle%20Integrado_PROG&amp;RDO&amp;BM_2016.02.FEV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.braskem.com/Users/altemc01/Documents/01%20MillsSI%20BKM/00_Controle%20Integrado_PROG&amp;RDO&amp;BM_2016.02.FEV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driac28/Documents/Priner_UNIB/05_BMs/2018.08_Agosto/02_2018.08_DHT%20Andaime_2018.08.22_4600009819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biana\c\Meus%20documentos\FABIANA\PLANO%20DE%20PINTURA\PLANO\Silos\Si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ciano\Documents\Documentos%20-%20Monsertec\2012\00%20-%20FORNOS\PROPOSTAS\Calend&#225;rio%20201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punib\RIP\PLANEJAMENTO\ANDAIME\MOVIMENTA&#199;&#195;O%20UNIB\MOVIMENTA&#199;&#195;O%20DE%20ANDAIME%20MAN%20REV%2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le04002\Meus%20documentos\Documents%20and%20Settings\TRIE01002\Meus%20documentos\F&#225;bio\Clorosoda\Avan&#231;o%20Geral\Mapa%20Resumo\02%20Fevereiro\Resumo%20Geral%2027-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.braskem.com/Users/altemc01/Documents/01%20MillsSI%20BKM/02_Controle_Andaime/07_Controle%20de%20Andaimes_2016.07.JULHO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edora\braskem\PLANEJAMENTO\FATURAMENTO\ARQUIVO%20DE%20BM'S\ANO%202009\BM_2663_A_ASE%20PARADA%20CLORO%20SODA%20200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.braskem.com/02_PLAN_BRENO/Controle%20de%20Movimenta&#231;&#227;o%20Andaime/2016/05-Maio/Users/pedros02/Desktop/BM%20MODELO%20ALIMENTA&#199;&#195;Ov4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.braskem.com/02_PLAN_BRENO/Controle%20de%20Movimenta&#231;&#227;o%20Andaime/2016/05-Maio/Users/felipc20/Documents/BMs%20Revisados%20Definitivos/BM_CS_2012(Novo)rev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soterm%20Wilian\Desktop\TRABALHANDO\UCS\Pre&#769;via%20ORC.%20Parada%20Manutenc&#807;a&#771;o%20UCS_Rev-03%20-%20REPLANEJAMENTO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ISOTERM\DOW\PARADA%20DE%20MANUTEN&#199;&#195;O\PARADA%20GERAL%20-%202020\ADD'ON%20PL%20C\C&#225;lculo%20&#225;rea%20de%20eq.%20Pl-C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.braskem.com/02_PLAN_BRENO/Controle%20de%20Movimenta&#231;&#227;o%20Andaime/2016/05-Maio/Breno%20%20-%20Planejamento/Modelo%20RDO%20-%202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skba06\rede\Users\altemc01\Documents\01%20MillsSI%20BKM\00_Controle%20Integrado_PROG&amp;RDO&amp;BM_2016.06.JUN_medi&#231;&#227;o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.braskem.com/Users/altemc01/Documents/01%20MillsSI%20BKM/00_Controle%20Integrado_PROG&amp;RDO&amp;BM_2016.06.JUN_medi&#231;&#227;o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.braskem.com/Users/altemc01/Desktop/Capa%20B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98-rog&#233;rio\c\Meus%20documentos\Promon-Concremat\Planilhas\Planejamento\Plan.%20Sem26\CPC\EAP%20C.Plan%20-%20Padr&#227;o%20Alunorte%20-%20Semana%2026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_1A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ie01002\Fabio%20Alarcon\Documents%20and%20Settings\TRIE01002\Meus%20documentos\F&#225;bio\Planejamento\Medi&#231;&#227;o\01%20Janeiro\Documents%20and%20Settings\REGAP\Meus%20documentos\Medi&#231;&#227;o\PLANEJ\PLANEJAMENTO\FINANCEIR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45.16.181\SharedDocs\Documents%20and%20Settings\ALANFI01\Desktop\AS%20194-07%20EA-1135%20C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0_Monsertec/1.1_Q1/55_BMs/2020.11/2020.11_DHT_Andaime_4600019864_AFC.xlsb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_CTL.AND.ROT_BM%20ATUAL_2017.06.30_TCZIO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0_Controle%20Integrado_PROG&amp;RDO&amp;BM_2016.06.JUN%20%20REV%2002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.braskem.com/Users/altemc01/Documents/01%20MillsSI%20BKM/02_Controle_Andaime/CONTROLE%20DE%20MOVIMENTA&#199;&#195;O%20-%20BRASKEM%20-%20ANDAIME%20%20PARADA%20-%20JULHO%202016%20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45.11.60\braskem\CONTRATO%20MANUTEN&#199;&#195;O\Geral\ANDAIME%20MANUTEN&#199;&#195;O\ORGANIZA&#199;&#195;O%20ANDAIME\MANUTEN&#199;&#195;O\CONTROLE%20DE%20BM\BM%20FEV%20%20andaime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.braskem.com/02_PLAN_BRENO/Controle%20de%20Movimenta&#231;&#227;o%20Andaime/2016/05-Maio/CONTROLE%20DE%20ANDAIMES%20-%20BRASKEM%20-%20MAIO%202016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963356\Meus%20documentos\Olefinas%202\&#193;rea%204300\Avan&#231;o%20F&#237;sic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cam33\gr_unpo_pc_ba$\BPS\Arvore\UDNN\Cpl\PrjCama&#231;ariCaprolactam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45.11.60\braskem\PLANEJAMENTO\PARADAS\PARADA%20UA-II%20REGENERA&#199;&#195;O%202009\01%20-%20ANDAIME\AS_868_A-PARADA%20DE%20REGENERA&#199;&#195;O%20DA%20UA-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Manoel\Meus%20documentos\Manuten&#231;&#227;o\ANDAIMES\MEDI&#199;&#195;O\12%20DEZEMBRO\BM%20DEZ%20andaim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soterm%20Wilian\Desktop\ACELEN\file:\E:\RISOTERM\DOW\PARADA%20DE%20MANUTEN&#199;&#195;O\PARADA%20GERAL%20-%202020\ADD'ON%20PL%20C\C&#225;lculo%20&#225;rea%20de%20eq.%20Pl-C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000\paulo\Arq%202003\Analise%20de%20Custos\CUSTOS-hh200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raskem\06-AS\2023\AS-088-2023%20-PARADA%20DEP%20-%20P-1106%20%20%20-%20(ISOLAMENTO)%20REV.01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biana\c\Meus%20documentos\FABIANA\PLANO%20DE%20PINTURA\PLANO\A%20400\A%20400%20rev%20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.braskem.com/02_PLAN_BRENO/Controle%20de%20Movimenta&#231;&#227;o%20Andaime/2016/05-Maio/COMPLEMENTAR/Complementar%202014/LOCA&#199;&#195;O/MAPA%20FEV/MEDICAO%20-%20LOCA&#199;&#195;O%20PASSARELA%20PET.xlsm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temc01/Documents/01%20MillsSI%20BKM/05_BMs/01.2017_Janeiro/01_Controle%20de%20Andaimes_2017.01%20JAN_ROTINA_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.braskem.com/02_PLAN_BRENO/Controle%20de%20Movimenta&#231;&#227;o%20Andaime/2016/05-Maio/Users/leonad10/Downloads/MEDICAO%20-%20Rotina%20Consolidado%20Fevereiro%20-%20Rev%207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ODELOS%202007\PINTURA%20MODELO%20UNIB%20rev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bapol02\d\Meus%20documentos\Coordena&#231;&#227;o\2003\9_Setembro\Medi&#231;&#227;o%20Plano%20Agosto%20GONZALEZ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.braskem.com/CONTROLE%20DE%20OBRAS/PLANILHA%20PADR&#195;O%20DE%20ISOLAMENTO.xlsm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45.11.60\braskem\Documents%20and%20Settings\99964101\Configura&#231;&#245;es%20locais\Temporary%20Internet%20Files\Content.IE5\8TAB4DQ7\AS_870_P-ERVI&#199;O%20DE%20PINTURA%20NA%20PARADA%20DE%20REGENERA&#199;&#195;O%20DA%20UA-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ODELOS%202007\ANDAIME%20MODELO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edora\BRASKEM\data\Orica%20CC160%20Remeasure\Client%20Files\FinalMTO\Tender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edora\BRASKEM\PLANEJAMENTO\FORMATOS%20MODELO\andaime\ANDAIME%20MODELO%20UNIB%20-%20novo%20contrato%20rev04%2012.01.1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punib\RIP\Documents%20and%20Settings\99947316\Meus%20documentos\Programa&#231;&#227;o%20Andaime%20geral%20UO%20-02%20a%2011-05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45.11.60\braskem\UMPC\AUSTURIA\SCHED-1\BOQ-ING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A-1_05\Curvas\03-TEQP\04-Trocadores\CV-01-Empresas_EA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bae04001\O%20R%20&#199;%20A%20M%20E%20N%20T%20O%20S%20HD1\OR&#199;AMENTO\O%20R%20&#199;%20A%20M%20E%20N%20T%20O%20S%20HD1\PROPOSTAS%20EMITIDAS\RIP\RIP%202003\PR%20296%2003%20BRASKEM%20MACEIO%20manuten&#231;&#227;o%20pintura\PR%20Braskem%20-%20Manuten&#231;&#227;o%20pintura%20Maceio%20rev0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edora\PLANEJAMENTO\PLANEJAMENTO\MOVIMENTA&#199;&#195;O%20GERAL\PRODUTIVIDADE\Abril-09\Medi&#231;&#227;o%20de%20Transportes%20REV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punib\RIP\RIP%20ANDAIME\Faturamento\BM\BM%202007\BM%2007%20JULHO\PACOTES\GUAR&#193;\OLEFINAS\04%20BM%20JUNHO%20PMHAND%20(HH%20APOIO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45.11.60\braskem\Documents%20and%20Settings\davimo01\Configura&#231;&#245;es%20locais\Temporary%20Internet%20Files\OLK142\PANILHA%20DE%20HH%20MODELO%202008%20ISOLAMENTO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punib\RIP\PLANEJAMENTO\ANDAIME\MOVIMENTA&#199;&#195;O%20UNIB\rev4%20MOVIMENTA&#199;&#195;O%20DE%20ANDAIME%20MAN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ilha%20Evid&#234;nci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oel_rip\c\Documents%20and%20Settings\99963356\Meus%20documentos\Olefinas%202\&#193;rea%204300\Avan&#231;o%20F&#237;sico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45.11.60\braskem\Documents%20and%20Settings\09177774\Configura&#231;&#245;es%20locais\Temporary%20Internet%20Files\OLK1D0\Controle%20de%20transporte%20extra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sertec\Desktop\OLEFINAS%20JOHNNY\07-JULHO\ISOLAMENTO\2020.11_DHT_ISOLAMENTO_4600019864_BMF_REV.01%20JUNHO%20FORNOS.ROTINA.xlsb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biana\c\Meus%20documentos\FABIANA\PLANO%20DE%20PINTURA\PLANO\Compress&#227;o\Compress&#227;o%20I%20rev%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NDAIME%20MANUTEN&#199;&#195;O\ORGANIZA&#199;&#195;O%20ANDAIME\MANUTEN&#199;&#195;O\CONTROLE%20DE%20BM\BM%20FEV%20%20andaim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ISOLAMENTO%20DA%20PARADA%20%20BUTADIENO%20-%20REV_1%20(%20RELAT&#211;RIOS)%2005.10.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98-rog&#233;rio\c\Meus%20documentos\Promon-Concremat\Planilhas\Planejamento\Plan.%20Sem26\CPC\EAP%20C.Plan%20-%20Padr&#227;o%20Alunorte%20-%20Semana%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EQUIPE"/>
      <sheetName val="RES.1"/>
      <sheetName val="DHT (2)"/>
      <sheetName val="DHT"/>
      <sheetName val="RESUMO"/>
    </sheetNames>
    <sheetDataSet>
      <sheetData sheetId="0">
        <row r="41">
          <cell r="B41" t="str">
            <v>#DIG.</v>
          </cell>
        </row>
        <row r="42">
          <cell r="B42" t="str">
            <v>APOIO</v>
          </cell>
        </row>
        <row r="43">
          <cell r="B43" t="str">
            <v>APOIO A-300</v>
          </cell>
        </row>
        <row r="44">
          <cell r="B44" t="str">
            <v>PAR. A-300</v>
          </cell>
        </row>
        <row r="45">
          <cell r="B45" t="str">
            <v>PAR. A-300_HH</v>
          </cell>
        </row>
        <row r="46">
          <cell r="B46" t="str">
            <v>BA-4102</v>
          </cell>
        </row>
        <row r="47">
          <cell r="B47" t="str">
            <v>BA-4102_HH</v>
          </cell>
        </row>
        <row r="48">
          <cell r="B48" t="str">
            <v>APOIO ADM</v>
          </cell>
        </row>
        <row r="49">
          <cell r="B49" t="str">
            <v>APOIO À CIVIL</v>
          </cell>
        </row>
        <row r="50">
          <cell r="B50" t="str">
            <v>APOIO CIVIL UO-II</v>
          </cell>
        </row>
        <row r="51">
          <cell r="B51" t="str">
            <v>ASE</v>
          </cell>
        </row>
        <row r="52">
          <cell r="B52" t="str">
            <v>BA-1103</v>
          </cell>
        </row>
        <row r="53">
          <cell r="B53" t="str">
            <v>BA-1101</v>
          </cell>
        </row>
        <row r="54">
          <cell r="B54" t="str">
            <v>BA-1101_HH</v>
          </cell>
        </row>
        <row r="55">
          <cell r="B55" t="str">
            <v>CENTRAL CAMAÇARI</v>
          </cell>
        </row>
        <row r="56">
          <cell r="B56" t="str">
            <v>DA-2351 B</v>
          </cell>
        </row>
        <row r="57">
          <cell r="B57" t="str">
            <v>DA-4406</v>
          </cell>
        </row>
        <row r="58">
          <cell r="B58" t="str">
            <v>DA-5208</v>
          </cell>
        </row>
        <row r="59">
          <cell r="B59" t="str">
            <v>DA-5258</v>
          </cell>
        </row>
        <row r="60">
          <cell r="B60" t="str">
            <v>A-2300</v>
          </cell>
        </row>
        <row r="61">
          <cell r="B61" t="str">
            <v>DEP</v>
          </cell>
        </row>
        <row r="62">
          <cell r="B62" t="str">
            <v>DTG</v>
          </cell>
        </row>
        <row r="63">
          <cell r="B63" t="str">
            <v>DTG FORNOS</v>
          </cell>
        </row>
        <row r="64">
          <cell r="B64" t="str">
            <v>DTG REC´s 2017</v>
          </cell>
        </row>
        <row r="65">
          <cell r="B65" t="str">
            <v>DTG REC´s 2018</v>
          </cell>
        </row>
        <row r="66">
          <cell r="B66" t="str">
            <v>DTG TIB</v>
          </cell>
        </row>
        <row r="67">
          <cell r="B67" t="str">
            <v>DTG UA</v>
          </cell>
        </row>
        <row r="68">
          <cell r="B68" t="str">
            <v>DTG UA-III</v>
          </cell>
        </row>
        <row r="69">
          <cell r="B69" t="str">
            <v>DTG UO</v>
          </cell>
        </row>
        <row r="70">
          <cell r="B70" t="str">
            <v>DTP ( FIBRAS )</v>
          </cell>
        </row>
        <row r="71">
          <cell r="B71" t="str">
            <v>EA-4501 A</v>
          </cell>
        </row>
        <row r="72">
          <cell r="B72" t="str">
            <v>EF-1900 B</v>
          </cell>
        </row>
        <row r="73">
          <cell r="B73" t="str">
            <v>EF-1900 I</v>
          </cell>
        </row>
        <row r="74">
          <cell r="B74" t="str">
            <v>EF-1900A</v>
          </cell>
        </row>
        <row r="75">
          <cell r="B75" t="str">
            <v>EF-1900B</v>
          </cell>
        </row>
        <row r="76">
          <cell r="B76" t="str">
            <v>EQUIPE TELHADO</v>
          </cell>
        </row>
        <row r="77">
          <cell r="B77" t="str">
            <v>EXTRA</v>
          </cell>
        </row>
        <row r="78">
          <cell r="B78" t="str">
            <v>FB-952 A</v>
          </cell>
        </row>
        <row r="79">
          <cell r="B79" t="str">
            <v>FB-951 D</v>
          </cell>
        </row>
        <row r="80">
          <cell r="B80" t="str">
            <v>FB-952 A_MM</v>
          </cell>
        </row>
        <row r="81">
          <cell r="B81" t="str">
            <v>FB-952 B</v>
          </cell>
        </row>
        <row r="82">
          <cell r="B82" t="str">
            <v>FB-967</v>
          </cell>
        </row>
        <row r="83">
          <cell r="B83" t="str">
            <v>FB-966</v>
          </cell>
        </row>
        <row r="84">
          <cell r="B84" t="str">
            <v>FB-1002 X</v>
          </cell>
        </row>
        <row r="85">
          <cell r="B85" t="str">
            <v>FB-4061</v>
          </cell>
        </row>
        <row r="86">
          <cell r="B86" t="str">
            <v>FB-4061_HH</v>
          </cell>
        </row>
        <row r="87">
          <cell r="B87" t="str">
            <v>FORNOS</v>
          </cell>
        </row>
        <row r="88">
          <cell r="B88" t="str">
            <v>GPA UA I</v>
          </cell>
        </row>
        <row r="89">
          <cell r="B89" t="str">
            <v>GPA UA II</v>
          </cell>
        </row>
        <row r="90">
          <cell r="B90" t="str">
            <v>GPA UO I</v>
          </cell>
        </row>
        <row r="91">
          <cell r="B91" t="str">
            <v>GPA UO II</v>
          </cell>
        </row>
        <row r="92">
          <cell r="B92" t="str">
            <v>GPA UTE</v>
          </cell>
        </row>
        <row r="93">
          <cell r="B93" t="str">
            <v>GV-5301 D</v>
          </cell>
        </row>
        <row r="94">
          <cell r="B94" t="str">
            <v>GV-5301 H_HH</v>
          </cell>
        </row>
        <row r="95">
          <cell r="B95" t="str">
            <v>GV-5301 D_HH</v>
          </cell>
        </row>
        <row r="96">
          <cell r="B96" t="str">
            <v>GV-5301 E</v>
          </cell>
        </row>
        <row r="97">
          <cell r="B97" t="str">
            <v>GV-5301 E_HH</v>
          </cell>
        </row>
        <row r="98">
          <cell r="B98" t="str">
            <v>GV-5301 H</v>
          </cell>
        </row>
        <row r="99">
          <cell r="B99" t="str">
            <v>INSP. CATÓDICA UO-I</v>
          </cell>
        </row>
        <row r="100">
          <cell r="B100" t="str">
            <v>INS-PARADA</v>
          </cell>
        </row>
        <row r="101">
          <cell r="B101" t="str">
            <v>INSPEÇÃO</v>
          </cell>
        </row>
        <row r="102">
          <cell r="B102" t="str">
            <v>INSPEÇÃO PRÉ-PARADA</v>
          </cell>
        </row>
        <row r="103">
          <cell r="B103" t="str">
            <v>ISOL. A-1000</v>
          </cell>
        </row>
        <row r="104">
          <cell r="B104" t="str">
            <v>LAB. UA-I</v>
          </cell>
        </row>
        <row r="105">
          <cell r="B105" t="str">
            <v>LINHA DE FACILIDADES</v>
          </cell>
        </row>
        <row r="106">
          <cell r="B106" t="str">
            <v>LINHA DE FW</v>
          </cell>
        </row>
        <row r="107">
          <cell r="B107" t="str">
            <v>LINHA DE V-15 EXTERNO</v>
          </cell>
        </row>
        <row r="108">
          <cell r="B108" t="str">
            <v>LINHA DE V-15 INTERNO</v>
          </cell>
        </row>
        <row r="109">
          <cell r="B109" t="str">
            <v>MB-5301G</v>
          </cell>
        </row>
        <row r="110">
          <cell r="B110" t="str">
            <v>NOTAS GM - EA-1142</v>
          </cell>
        </row>
        <row r="111">
          <cell r="B111" t="str">
            <v>NOTAS Z-3</v>
          </cell>
        </row>
        <row r="112">
          <cell r="B112" t="str">
            <v>PAR. UA-II 2018_HH</v>
          </cell>
        </row>
        <row r="113">
          <cell r="B113" t="str">
            <v>PARADA</v>
          </cell>
        </row>
        <row r="114">
          <cell r="B114" t="str">
            <v>PARADA (PJ)</v>
          </cell>
        </row>
        <row r="115">
          <cell r="B115" t="str">
            <v>PARADA UA-II 2018</v>
          </cell>
        </row>
        <row r="116">
          <cell r="B116" t="str">
            <v>PE-3</v>
          </cell>
        </row>
        <row r="117">
          <cell r="B117" t="str">
            <v>PIT STOP</v>
          </cell>
        </row>
        <row r="118">
          <cell r="B118" t="str">
            <v>PIT STOP A-350</v>
          </cell>
        </row>
        <row r="119">
          <cell r="B119" t="str">
            <v>PIT STOP A-5100</v>
          </cell>
        </row>
        <row r="120">
          <cell r="B120" t="str">
            <v>PIT STOP A-5200</v>
          </cell>
        </row>
        <row r="121">
          <cell r="B121" t="str">
            <v>PJ - A-1000</v>
          </cell>
        </row>
        <row r="122">
          <cell r="B122" t="str">
            <v>PJ - EA-4417</v>
          </cell>
        </row>
        <row r="123">
          <cell r="B123" t="str">
            <v>PJ A-1900</v>
          </cell>
        </row>
        <row r="124">
          <cell r="B124" t="str">
            <v>PJ A-300</v>
          </cell>
        </row>
        <row r="125">
          <cell r="B125" t="str">
            <v>PJ-EA-1501 A/B</v>
          </cell>
        </row>
        <row r="126">
          <cell r="B126" t="str">
            <v>PJ-EA-4417 A/B</v>
          </cell>
        </row>
        <row r="127">
          <cell r="B127" t="str">
            <v>PQ B-01</v>
          </cell>
        </row>
        <row r="128">
          <cell r="B128" t="str">
            <v>PQ B-02</v>
          </cell>
        </row>
        <row r="129">
          <cell r="B129" t="str">
            <v>PRÉ-PARADA</v>
          </cell>
        </row>
        <row r="130">
          <cell r="B130" t="str">
            <v>PROJ. A-1000</v>
          </cell>
        </row>
        <row r="131">
          <cell r="B131" t="str">
            <v>PT-10</v>
          </cell>
        </row>
        <row r="132">
          <cell r="B132" t="str">
            <v>REC´s 2017 FW/UA</v>
          </cell>
        </row>
        <row r="133">
          <cell r="B133" t="str">
            <v>REC´s 2017 FW/UO</v>
          </cell>
        </row>
        <row r="134">
          <cell r="B134" t="str">
            <v>REC´s 2017 TIB</v>
          </cell>
        </row>
        <row r="135">
          <cell r="B135" t="str">
            <v>REC´s 2017 UA-I</v>
          </cell>
        </row>
        <row r="136">
          <cell r="B136" t="str">
            <v>REC´s 2017 UA-II</v>
          </cell>
        </row>
        <row r="137">
          <cell r="B137" t="str">
            <v>REC´s 2017 UO</v>
          </cell>
        </row>
        <row r="138">
          <cell r="B138" t="str">
            <v>REC´s 2017 UA</v>
          </cell>
        </row>
        <row r="139">
          <cell r="B139" t="str">
            <v>REC´s 2017 UO-I</v>
          </cell>
        </row>
        <row r="140">
          <cell r="B140" t="str">
            <v>REC´s 2017 UO-II</v>
          </cell>
        </row>
        <row r="141">
          <cell r="B141" t="str">
            <v>REC´s 2017 UTE</v>
          </cell>
        </row>
        <row r="142">
          <cell r="B142" t="str">
            <v>REC´S ESPECIAIS</v>
          </cell>
        </row>
        <row r="143">
          <cell r="B143" t="str">
            <v>REC´s UO</v>
          </cell>
        </row>
        <row r="144">
          <cell r="B144" t="str">
            <v>REC´s UO I</v>
          </cell>
        </row>
        <row r="145">
          <cell r="B145" t="str">
            <v>REC-311335</v>
          </cell>
        </row>
        <row r="146">
          <cell r="B146" t="str">
            <v>REC-313736</v>
          </cell>
        </row>
        <row r="147">
          <cell r="B147" t="str">
            <v>RECs 2017</v>
          </cell>
        </row>
        <row r="148">
          <cell r="B148" t="str">
            <v>RECs UA II (ROT.)</v>
          </cell>
        </row>
        <row r="149">
          <cell r="B149" t="str">
            <v>REFEITÓRIO CENTRAL</v>
          </cell>
        </row>
        <row r="150">
          <cell r="B150" t="str">
            <v>REGENERAÇÃO</v>
          </cell>
        </row>
        <row r="151">
          <cell r="B151" t="str">
            <v>RMA 1</v>
          </cell>
        </row>
        <row r="152">
          <cell r="B152" t="str">
            <v>RMA 5</v>
          </cell>
        </row>
        <row r="153">
          <cell r="B153" t="str">
            <v>RMA 7</v>
          </cell>
        </row>
        <row r="154">
          <cell r="B154" t="str">
            <v>RMA HD</v>
          </cell>
        </row>
        <row r="155">
          <cell r="B155" t="str">
            <v>RMA HDC</v>
          </cell>
        </row>
        <row r="156">
          <cell r="B156" t="str">
            <v>RMA 7D</v>
          </cell>
        </row>
        <row r="157">
          <cell r="B157" t="str">
            <v>RMA 8</v>
          </cell>
        </row>
        <row r="158">
          <cell r="B158" t="str">
            <v>RMA 9</v>
          </cell>
        </row>
        <row r="159">
          <cell r="B159" t="str">
            <v>RMA 9 E</v>
          </cell>
        </row>
        <row r="160">
          <cell r="B160" t="str">
            <v>RMA 9 I</v>
          </cell>
        </row>
        <row r="161">
          <cell r="B161" t="str">
            <v>RMA 9 M</v>
          </cell>
        </row>
        <row r="162">
          <cell r="B162" t="str">
            <v>SF-6</v>
          </cell>
        </row>
        <row r="163">
          <cell r="B163" t="str">
            <v>STEAM TRACE</v>
          </cell>
        </row>
        <row r="164">
          <cell r="B164" t="str">
            <v>TANCAGEM</v>
          </cell>
        </row>
        <row r="165">
          <cell r="B165" t="str">
            <v>TECHBIOS</v>
          </cell>
        </row>
        <row r="166">
          <cell r="B166" t="str">
            <v>TG-5301 B</v>
          </cell>
        </row>
        <row r="167">
          <cell r="B167" t="str">
            <v>TG-5301-D</v>
          </cell>
        </row>
        <row r="168">
          <cell r="B168" t="str">
            <v>TROCADORES UO-I</v>
          </cell>
        </row>
        <row r="169">
          <cell r="B169" t="str">
            <v>TURNO DESLOCADO</v>
          </cell>
        </row>
        <row r="170">
          <cell r="B170" t="str">
            <v>TURNO PARADA</v>
          </cell>
        </row>
        <row r="171">
          <cell r="B171" t="str">
            <v>VAZAMENTOS UO-II</v>
          </cell>
        </row>
        <row r="172">
          <cell r="B172" t="str">
            <v>VENT´S &amp; DRENOS</v>
          </cell>
        </row>
        <row r="173">
          <cell r="B173" t="str">
            <v>FB-1029</v>
          </cell>
        </row>
        <row r="174">
          <cell r="B174" t="str">
            <v>PAR. REGUL. UA-I</v>
          </cell>
        </row>
        <row r="175">
          <cell r="B175" t="str">
            <v>REGENER. A-2300</v>
          </cell>
        </row>
        <row r="176">
          <cell r="B176" t="str">
            <v>PAR. REGUL. UA-I_HH</v>
          </cell>
        </row>
        <row r="177">
          <cell r="B177" t="str">
            <v>BKM ALAGOAS</v>
          </cell>
        </row>
        <row r="178">
          <cell r="B178" t="str">
            <v>DA-5201a04</v>
          </cell>
        </row>
        <row r="179">
          <cell r="B179" t="str">
            <v>INSP. UO-I PAR.2019</v>
          </cell>
        </row>
        <row r="180">
          <cell r="B180" t="str">
            <v>INSP. UTE PAR.2019</v>
          </cell>
        </row>
        <row r="181">
          <cell r="B181" t="str">
            <v>INSP. UA-I PAR.2019</v>
          </cell>
        </row>
        <row r="182">
          <cell r="B182" t="str">
            <v>INSP. TIB PAR.2019</v>
          </cell>
        </row>
        <row r="183">
          <cell r="B183" t="str">
            <v>FB-970</v>
          </cell>
        </row>
        <row r="184">
          <cell r="B184" t="str">
            <v>FB-2051 B</v>
          </cell>
        </row>
        <row r="185">
          <cell r="B185" t="str">
            <v>FB-1006</v>
          </cell>
        </row>
        <row r="186">
          <cell r="B186" t="str">
            <v>FB-1006_HH</v>
          </cell>
        </row>
        <row r="187">
          <cell r="B187" t="str">
            <v>P-5301 C</v>
          </cell>
        </row>
        <row r="188">
          <cell r="B188" t="str">
            <v>P-5302 C</v>
          </cell>
        </row>
        <row r="189">
          <cell r="B189" t="str">
            <v>BA-4110</v>
          </cell>
        </row>
        <row r="190">
          <cell r="B190" t="str">
            <v>BA-4110_HH</v>
          </cell>
        </row>
        <row r="191">
          <cell r="B191" t="str">
            <v>BLACKOUT</v>
          </cell>
        </row>
        <row r="192">
          <cell r="B192" t="str">
            <v>EXTRA INSPEÇÃO</v>
          </cell>
        </row>
        <row r="193">
          <cell r="B193" t="str">
            <v>P-02B&amp;C</v>
          </cell>
        </row>
        <row r="194">
          <cell r="B194" t="str">
            <v>TUB. HID. SUL</v>
          </cell>
        </row>
        <row r="195">
          <cell r="B195" t="str">
            <v>D-5301A1&amp;A2</v>
          </cell>
        </row>
        <row r="196">
          <cell r="B196" t="str">
            <v>VAZAMENTOS UO-I</v>
          </cell>
        </row>
        <row r="197">
          <cell r="B197" t="str">
            <v>GB-5301</v>
          </cell>
        </row>
        <row r="198">
          <cell r="B198" t="str">
            <v>PLANO PINT. UTE</v>
          </cell>
        </row>
        <row r="199">
          <cell r="B199" t="str">
            <v>PLANO PINT. TUB. 9C</v>
          </cell>
        </row>
        <row r="200">
          <cell r="B200" t="str">
            <v>TUB. 9C (CALDEIRARIA)</v>
          </cell>
        </row>
        <row r="201">
          <cell r="B201" t="str">
            <v>TUB. 32C 2017 - DTG</v>
          </cell>
        </row>
        <row r="202">
          <cell r="B202" t="str">
            <v>BA-4101</v>
          </cell>
        </row>
        <row r="203">
          <cell r="B203" t="str">
            <v>BA-4101_HH</v>
          </cell>
        </row>
        <row r="204">
          <cell r="B204" t="str">
            <v>BA-1108</v>
          </cell>
        </row>
        <row r="205">
          <cell r="B205" t="str">
            <v>BA-1108_HH</v>
          </cell>
        </row>
        <row r="206">
          <cell r="B206" t="str">
            <v>BA-4106</v>
          </cell>
        </row>
        <row r="207">
          <cell r="B207" t="str">
            <v>BA-4106_HH</v>
          </cell>
        </row>
        <row r="208">
          <cell r="B208" t="str">
            <v>SSMA</v>
          </cell>
        </row>
        <row r="209">
          <cell r="B209" t="str">
            <v>PJ DEP - BA-4101</v>
          </cell>
        </row>
        <row r="210">
          <cell r="B210" t="str">
            <v>REC´s 2018 TIB</v>
          </cell>
        </row>
        <row r="211">
          <cell r="B211" t="str">
            <v>REC´s 2018 UO</v>
          </cell>
        </row>
        <row r="212">
          <cell r="B212" t="str">
            <v>REC´s 2018 UA</v>
          </cell>
        </row>
        <row r="213">
          <cell r="B213" t="str">
            <v>REC´s 2018 UTE</v>
          </cell>
        </row>
        <row r="214">
          <cell r="B214" t="str">
            <v>MB-5302A</v>
          </cell>
        </row>
        <row r="215">
          <cell r="B215" t="str">
            <v>PJ-0601157 (BA-4101)</v>
          </cell>
        </row>
        <row r="216">
          <cell r="B216" t="str">
            <v>PJ-0601157</v>
          </cell>
        </row>
        <row r="217">
          <cell r="B217" t="str">
            <v>PJ-0601133</v>
          </cell>
        </row>
        <row r="218">
          <cell r="B218" t="str">
            <v>PJ-0601179 (A-2300)</v>
          </cell>
        </row>
        <row r="219">
          <cell r="B219" t="str">
            <v>PJ-0601179 (A-2300)_HH</v>
          </cell>
        </row>
        <row r="220">
          <cell r="B220" t="str">
            <v>PJ-0601179 (A-300)</v>
          </cell>
        </row>
        <row r="221">
          <cell r="B221" t="str">
            <v>PJ-0600663 (SE-21)</v>
          </cell>
        </row>
        <row r="222">
          <cell r="B222" t="str">
            <v>PJ-06001147 (ILHA 6/9)_HH</v>
          </cell>
        </row>
        <row r="223">
          <cell r="B223" t="str">
            <v>PJ-06001147 (ILHA 6/9)</v>
          </cell>
        </row>
        <row r="224">
          <cell r="B224" t="str">
            <v>PJ-0600603 (FB's PTE)</v>
          </cell>
        </row>
        <row r="225">
          <cell r="B225" t="str">
            <v>PJ-0600603 (FB's PTE)_HH</v>
          </cell>
        </row>
        <row r="226">
          <cell r="B226" t="str">
            <v>PJ-0601175 (TEGAL)</v>
          </cell>
        </row>
        <row r="227">
          <cell r="B227" t="str">
            <v>PJ-0601175 (TEGAL)_HH</v>
          </cell>
        </row>
        <row r="228">
          <cell r="B228" t="str">
            <v>PJ-0601035 (TEGAL)</v>
          </cell>
        </row>
        <row r="229">
          <cell r="B229" t="str">
            <v>PJ-0600952 (UTE)</v>
          </cell>
        </row>
        <row r="230">
          <cell r="B230" t="str">
            <v>PJ-0601717 (UTE)</v>
          </cell>
        </row>
        <row r="231">
          <cell r="B231" t="str">
            <v>PJ-0601717 (UTE)_HH</v>
          </cell>
        </row>
        <row r="232">
          <cell r="B232" t="str">
            <v>PJ-0601019 (A-2350)</v>
          </cell>
        </row>
        <row r="233">
          <cell r="B233" t="str">
            <v>PJ-0601019 (A-2350)_HH</v>
          </cell>
        </row>
        <row r="234">
          <cell r="B234" t="str">
            <v>PJ-0601158</v>
          </cell>
        </row>
        <row r="235">
          <cell r="B235" t="str">
            <v>PJ-0600478 (A-2300)</v>
          </cell>
        </row>
        <row r="236">
          <cell r="B236" t="str">
            <v>PJ-0600478 (A-2300)_HH</v>
          </cell>
        </row>
        <row r="237">
          <cell r="B237" t="str">
            <v>PJ-0600603 (FB-973)</v>
          </cell>
        </row>
        <row r="238">
          <cell r="B238" t="str">
            <v>PJ-0600596</v>
          </cell>
        </row>
        <row r="239">
          <cell r="B239" t="str">
            <v>PJ-0600596_HH</v>
          </cell>
        </row>
        <row r="240">
          <cell r="B240" t="str">
            <v>PJ-0601509</v>
          </cell>
        </row>
        <row r="241">
          <cell r="B241" t="str">
            <v>PJ-0601509_HH</v>
          </cell>
        </row>
        <row r="242">
          <cell r="B242" t="str">
            <v>PJ-0601262</v>
          </cell>
        </row>
        <row r="243">
          <cell r="B243" t="str">
            <v>PJ-0601820</v>
          </cell>
        </row>
        <row r="244">
          <cell r="B244" t="str">
            <v>PJ-0601820_HH</v>
          </cell>
        </row>
        <row r="245">
          <cell r="B245" t="str">
            <v>PJ-0601172</v>
          </cell>
        </row>
        <row r="246">
          <cell r="B246" t="str">
            <v>PJ-0601432</v>
          </cell>
        </row>
        <row r="247">
          <cell r="B247" t="str">
            <v>PJ-0601432_HH</v>
          </cell>
        </row>
        <row r="248">
          <cell r="B248" t="str">
            <v>PJ-0601415</v>
          </cell>
        </row>
        <row r="249">
          <cell r="B249" t="str">
            <v>GV-5301 B</v>
          </cell>
        </row>
        <row r="250">
          <cell r="B250" t="str">
            <v>GV-5301 B_HH</v>
          </cell>
        </row>
        <row r="251">
          <cell r="B251" t="str">
            <v>PJ-0600782 (DA-4104)</v>
          </cell>
        </row>
        <row r="252">
          <cell r="B252" t="str">
            <v>DTG A-1000</v>
          </cell>
        </row>
        <row r="253">
          <cell r="B253" t="str">
            <v>DTG A-1000_HH</v>
          </cell>
        </row>
        <row r="254">
          <cell r="B254" t="str">
            <v>A-350</v>
          </cell>
        </row>
        <row r="255">
          <cell r="B255" t="str">
            <v>PLANTÃO</v>
          </cell>
        </row>
        <row r="256">
          <cell r="B256" t="str">
            <v>DA-4103</v>
          </cell>
        </row>
        <row r="257">
          <cell r="B257" t="str">
            <v>CXS CD/OD</v>
          </cell>
        </row>
        <row r="258">
          <cell r="B258" t="str">
            <v>ELÉTRICA</v>
          </cell>
        </row>
        <row r="259">
          <cell r="B259" t="str">
            <v>PAR. A-350</v>
          </cell>
        </row>
        <row r="260">
          <cell r="B260" t="str">
            <v>PAR. A-350_HH</v>
          </cell>
        </row>
        <row r="261">
          <cell r="B261" t="str">
            <v>FB-1009</v>
          </cell>
        </row>
        <row r="262">
          <cell r="B262" t="str">
            <v>FB-973</v>
          </cell>
        </row>
        <row r="263">
          <cell r="B263" t="str">
            <v>FB-1009_HH</v>
          </cell>
        </row>
        <row r="264">
          <cell r="B264" t="str">
            <v>FB-963 A</v>
          </cell>
        </row>
        <row r="265">
          <cell r="B265" t="str">
            <v>FB-963 A_HH</v>
          </cell>
        </row>
        <row r="266">
          <cell r="B266" t="str">
            <v>LINHA FW</v>
          </cell>
        </row>
        <row r="267">
          <cell r="B267" t="str">
            <v>BA-1104 (BARREIRAS)</v>
          </cell>
        </row>
        <row r="268">
          <cell r="B268" t="str">
            <v>BA-4102 (BARREIRAS)</v>
          </cell>
        </row>
        <row r="269">
          <cell r="B269" t="str">
            <v>LINHA DE 20"&amp;60"</v>
          </cell>
        </row>
        <row r="270">
          <cell r="B270" t="str">
            <v>LH DE CI (GV-5301 D)</v>
          </cell>
        </row>
        <row r="271">
          <cell r="B271" t="str">
            <v>UA-III</v>
          </cell>
        </row>
        <row r="272">
          <cell r="B272" t="str">
            <v>ADEQUAÇÃO A-350</v>
          </cell>
        </row>
        <row r="273">
          <cell r="B273" t="str">
            <v>GBM-1940-AX</v>
          </cell>
        </row>
        <row r="274">
          <cell r="B274" t="str">
            <v>PJ_PR-15002_ISOL.</v>
          </cell>
        </row>
        <row r="275">
          <cell r="B275" t="str">
            <v>PJ_A-1000_ISOL.</v>
          </cell>
        </row>
        <row r="276">
          <cell r="B276" t="str">
            <v>FB-1052</v>
          </cell>
        </row>
        <row r="277">
          <cell r="B277" t="str">
            <v>BA-1112 (BARREIRAS)</v>
          </cell>
        </row>
        <row r="278">
          <cell r="B278" t="str">
            <v>BANDEIJAMENTO A-1060</v>
          </cell>
        </row>
        <row r="279">
          <cell r="B279" t="str">
            <v>GBT-1201</v>
          </cell>
        </row>
        <row r="280">
          <cell r="B280" t="str">
            <v>BA-1106_HH</v>
          </cell>
        </row>
        <row r="281">
          <cell r="B281" t="str">
            <v>BA-1106</v>
          </cell>
        </row>
        <row r="282">
          <cell r="B282" t="str">
            <v>GV-5301 C</v>
          </cell>
        </row>
        <row r="283">
          <cell r="B283" t="str">
            <v>GV-5301 A</v>
          </cell>
        </row>
        <row r="284">
          <cell r="B284" t="str">
            <v>GV-5301 A_HH</v>
          </cell>
        </row>
        <row r="285">
          <cell r="B285" t="str">
            <v>GARANTIA</v>
          </cell>
        </row>
        <row r="286">
          <cell r="B286" t="str">
            <v>GI-4101 A</v>
          </cell>
        </row>
        <row r="287">
          <cell r="B287" t="str">
            <v>GI-4101 A_HH</v>
          </cell>
        </row>
        <row r="288">
          <cell r="B288" t="str">
            <v>EF-25201 - TEGAL</v>
          </cell>
        </row>
        <row r="289">
          <cell r="B289" t="str">
            <v>FB-1003 X</v>
          </cell>
        </row>
        <row r="290">
          <cell r="B290" t="str">
            <v>FB-961 D</v>
          </cell>
        </row>
        <row r="291">
          <cell r="B291" t="str">
            <v>TEGAL_DTG</v>
          </cell>
        </row>
        <row r="292">
          <cell r="B292" t="str">
            <v>P-5302 A</v>
          </cell>
        </row>
        <row r="293">
          <cell r="B293" t="str">
            <v>...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PS Slit Coil (Centralia)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Lotting Criteria"/>
      <sheetName val="Purchased Lotting Summary"/>
      <sheetName val="All Purchased Data"/>
      <sheetName val="Lighting (Martin)"/>
      <sheetName val="Lighting (Juarez)"/>
      <sheetName val="Lighting (Christiansburg)"/>
      <sheetName val="HPS Pipe (Centralia) "/>
      <sheetName val="HPS Slit Coil (Centralia)"/>
      <sheetName val="HPS Plate (Centralia)"/>
      <sheetName val="Wiring (Puerto Rico)"/>
      <sheetName val="HEP (Freeburg)"/>
      <sheetName val="HEP (Arden)"/>
      <sheetName val="HPS Slit Coil _Centralia_"/>
      <sheetName val="tab_listas"/>
      <sheetName val="REVISOES"/>
      <sheetName val="FROTA"/>
      <sheetName val="ÔNIBUS_SUMARE"/>
      <sheetName val="MICRO_SUMARE"/>
      <sheetName val="ÔNIBUS_CAMPINAS"/>
      <sheetName val="ÔNIBUS_SANTO ANDRE"/>
      <sheetName val="VAN_BARUERI"/>
      <sheetName val="RESUMO"/>
      <sheetName val="BDI"/>
      <sheetName val="COMBUSTÍVEL"/>
      <sheetName val="PIS-COFINS"/>
      <sheetName val="ENCARGOS"/>
      <sheetName val="ESTRUTURA"/>
      <sheetName val="UNIFORME&amp;EPI"/>
      <sheetName val="TREINAMENTO"/>
      <sheetName val="EXAMES&amp;PCMSO"/>
      <sheetName val="Equipamentos"/>
      <sheetName val="Utensílios"/>
      <sheetName val="Cash-Flow1"/>
      <sheetName val="Lotting_Criteria"/>
      <sheetName val="Purchased_Lotting_Summary"/>
      <sheetName val="All_Purchased_Data"/>
      <sheetName val="Lighting_(Martin)"/>
      <sheetName val="Lighting_(Juarez)"/>
      <sheetName val="Lighting_(Christiansburg)"/>
      <sheetName val="HPS_Pipe_(Centralia)_"/>
      <sheetName val="HPS_Slit_Coil_(Centralia)"/>
      <sheetName val="HPS_Plate_(Centralia)"/>
      <sheetName val="Wiring_(Puerto_Rico)"/>
      <sheetName val="HEP_(Freeburg)"/>
      <sheetName val="HEP_(Arden)"/>
      <sheetName val="HPS_Slit_Coil__Centralia_"/>
      <sheetName val="ÔNIBUS_SANTO_ANDRE"/>
      <sheetName val="Dados"/>
      <sheetName val="HPS_Slit_Coil__Centralia_1"/>
      <sheetName val="Lotting_Criteria1"/>
      <sheetName val="Purchased_Lotting_Summary1"/>
      <sheetName val="All_Purchased_Data1"/>
      <sheetName val="Lighting_(Martin)1"/>
      <sheetName val="Lighting_(Juarez)1"/>
      <sheetName val="Lighting_(Christiansburg)1"/>
      <sheetName val="HPS_Pipe_(Centralia)_1"/>
      <sheetName val="HPS_Slit_Coil_(Centralia)1"/>
      <sheetName val="HPS_Plate_(Centralia)1"/>
      <sheetName val="Wiring_(Puerto_Rico)1"/>
      <sheetName val="HEP_(Freeburg)1"/>
      <sheetName val="HEP_(Arden)1"/>
      <sheetName val="ÔNIBUS_SANTO_ANDRE1"/>
      <sheetName val="HPS_Slit_Coil__Centralia_2"/>
      <sheetName val="Lotting_Criteria2"/>
      <sheetName val="Purchased_Lotting_Summary2"/>
      <sheetName val="All_Purchased_Data2"/>
      <sheetName val="Lighting_(Martin)2"/>
      <sheetName val="Lighting_(Juarez)2"/>
      <sheetName val="Lighting_(Christiansburg)2"/>
      <sheetName val="HPS_Pipe_(Centralia)_2"/>
      <sheetName val="HPS_Slit_Coil_(Centralia)2"/>
      <sheetName val="HPS_Plate_(Centralia)2"/>
      <sheetName val="Wiring_(Puerto_Rico)2"/>
      <sheetName val="HEP_(Freeburg)2"/>
      <sheetName val="HEP_(Arden)2"/>
      <sheetName val="ÔNIBUS_SANTO_ANDRE2"/>
      <sheetName val="cód participantes"/>
      <sheetName val="Lista ANC"/>
      <sheetName val="Input &amp; Output"/>
      <sheetName val="3. Equip. Rotina - CF"/>
      <sheetName val="Plan1"/>
      <sheetName val="CORRELA_1993_à_1999"/>
      <sheetName val="Controls"/>
      <sheetName val="Libellés"/>
      <sheetName val="BS_ME_(Old)"/>
      <sheetName val="Referencias"/>
      <sheetName val="Meta10"/>
      <sheetName val="Uberlandia"/>
      <sheetName val="Meta11"/>
      <sheetName val="Meta12"/>
      <sheetName val="Meta13"/>
      <sheetName val="Meta14"/>
      <sheetName val="Meta15"/>
      <sheetName val="Meta16"/>
      <sheetName val="Meta2"/>
      <sheetName val="Meta3"/>
      <sheetName val="Meta4"/>
      <sheetName val="Meta5"/>
      <sheetName val="Meta6"/>
      <sheetName val="Meta7(2)"/>
      <sheetName val="Meta7"/>
      <sheetName val="Meta8"/>
      <sheetName val="Meta9"/>
      <sheetName val="Juin"/>
      <sheetName val="Juillet"/>
      <sheetName val="Août"/>
      <sheetName val="Septembre"/>
      <sheetName val="Octobre"/>
      <sheetName val="Novembre"/>
      <sheetName val="Décembre"/>
      <sheetName val="Janvier"/>
      <sheetName val="Février"/>
      <sheetName val="Mars"/>
      <sheetName val="Avril"/>
      <sheetName val="Mai"/>
      <sheetName val="TABLEAU_ECARTS"/>
      <sheetName val="TABLEAU"/>
      <sheetName val="RFQ Mão de Obra"/>
      <sheetName val="Manutenção"/>
      <sheetName val="MAT1"/>
      <sheetName val="MANUTENÇAO"/>
      <sheetName val="Follow Up Status"/>
      <sheetName val="Cenários Old"/>
      <sheetName val="Fonte"/>
      <sheetName val="Preço"/>
      <sheetName val="TOTAIS"/>
      <sheetName val="3. GRUPO DE CATEGORIA"/>
      <sheetName val="Lista Suspensa"/>
      <sheetName val="apoio"/>
      <sheetName val="2. Resumo Cotação"/>
      <sheetName val="Listas"/>
      <sheetName val="NOMECLATURA"/>
      <sheetName val="Plan2"/>
      <sheetName val="SET96"/>
      <sheetName val=""/>
      <sheetName val="aux"/>
      <sheetName val="5. IMPO LCL"/>
      <sheetName val="cód_participantes"/>
      <sheetName val="Lista_ANC"/>
      <sheetName val="Input_&amp;_Output"/>
      <sheetName val="LPU_COMTEC"/>
      <sheetName val="Dados 2"/>
      <sheetName val="Controle Spot"/>
      <sheetName val="Controle_valores fixos"/>
      <sheetName val="0-Histórico de Revisões"/>
      <sheetName val="1-Identificação"/>
      <sheetName val="2-Premissas"/>
      <sheetName val="3-Encargos Sociais "/>
      <sheetName val="4-Dados"/>
      <sheetName val="5-Salários"/>
      <sheetName val="6-SSO"/>
      <sheetName val="7-Mat Eqp e Outros"/>
      <sheetName val="8-por função"/>
      <sheetName val="9-Custo"/>
      <sheetName val="10-Preço"/>
      <sheetName val="11-Hh"/>
      <sheetName val="12-Composição"/>
      <sheetName val="13-Tabela Preços"/>
      <sheetName val="15-Histórico Versões"/>
      <sheetName val="14-Fluxo de caixa"/>
      <sheetName val="PLANILHA ABERTA"/>
      <sheetName val="Planilha1"/>
      <sheetName val="RESUMO REV 00 E 01"/>
      <sheetName val="Escalas"/>
      <sheetName val="Endereços Unidades"/>
      <sheetName val="CPU - Mão de Obra"/>
      <sheetName val="Lotting_Criteria3"/>
      <sheetName val="Purchased_Lotting_Summary3"/>
      <sheetName val="All_Purchased_Data3"/>
      <sheetName val="Lighting_(Martin)3"/>
      <sheetName val="Lighting_(Juarez)3"/>
      <sheetName val="Lighting_(Christiansburg)3"/>
      <sheetName val="HPS_Pipe_(Centralia)_3"/>
      <sheetName val="HPS_Slit_Coil_(Centralia)3"/>
      <sheetName val="HPS_Plate_(Centralia)3"/>
      <sheetName val="Wiring_(Puerto_Rico)3"/>
      <sheetName val="HEP_(Freeburg)3"/>
      <sheetName val="HEP_(Arden)3"/>
      <sheetName val="HPS_Slit_Coil__Centralia_3"/>
      <sheetName val="ÔNIBUS_SANTO_ANDRE3"/>
      <sheetName val="cód_participantes1"/>
      <sheetName val="Lista_ANC1"/>
      <sheetName val="Input_&amp;_Output1"/>
      <sheetName val="Follow_Up_Status"/>
      <sheetName val="RFQ_Mão_de_Obra"/>
      <sheetName val="Cenários_Old"/>
      <sheetName val="5__IMPO_LCL"/>
      <sheetName val="3__Equip__Rotina_-_CF"/>
      <sheetName val="3__GRUPO_DE_CATEGORIA"/>
      <sheetName val="Lista_Suspensa"/>
      <sheetName val="2__Resumo_Cotação"/>
      <sheetName val="Comparativos Revisão"/>
      <sheetName val="Comparativos CMOC"/>
      <sheetName val="Passo 2"/>
      <sheetName val="Planilha de Cotação"/>
      <sheetName val="8. TABELAS DE REFERÊNCIAS"/>
      <sheetName val="Suporte"/>
      <sheetName val="Dimensionamento"/>
      <sheetName val="Reference"/>
      <sheetName val="References"/>
      <sheetName val="Referência"/>
      <sheetName val="master data file"/>
      <sheetName val="Original"/>
      <sheetName val="master_data_file"/>
      <sheetName val="constant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 refreshError="1"/>
      <sheetData sheetId="137" refreshError="1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/>
      <sheetData sheetId="197" refreshError="1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HISTOGRAMA"/>
      <sheetName val=" Cronograma Financeiro"/>
      <sheetName val="HISTOGRAMA 1"/>
      <sheetName val="A 100 rev 01"/>
      <sheetName val="C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H5">
            <v>0.68</v>
          </cell>
        </row>
        <row r="15">
          <cell r="D15">
            <v>3.38</v>
          </cell>
        </row>
        <row r="18">
          <cell r="D18">
            <v>5.01</v>
          </cell>
        </row>
        <row r="19">
          <cell r="D19">
            <v>5.98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Timetable (LLP &amp; Third)"/>
      <sheetName val="2. Staff (LLP)"/>
      <sheetName val="3. Travel &amp; subsistence (LLP)"/>
      <sheetName val="4. Equipment (LLP)"/>
      <sheetName val="5. Subcontracting (LLP)"/>
      <sheetName val="6. Other (LLP)"/>
      <sheetName val="7. Expenditure &amp; revenue (LLP)"/>
      <sheetName val="8. Staff (Third)"/>
      <sheetName val="9. Travel &amp; subsistence (Third)"/>
      <sheetName val="10. Other (Third)"/>
      <sheetName val="11.Expenditure &amp; revenue(Third)"/>
      <sheetName val="12. Consolidated budget "/>
      <sheetName val="13. Ceilings"/>
      <sheetName val="14. Actions"/>
      <sheetName val="GlobalBudget"/>
    </sheetNames>
    <sheetDataSet>
      <sheetData sheetId="0"/>
      <sheetData sheetId="1">
        <row r="9">
          <cell r="A9" t="str">
            <v>P1</v>
          </cell>
        </row>
        <row r="10">
          <cell r="A10" t="str">
            <v>P2</v>
          </cell>
        </row>
        <row r="11">
          <cell r="A11" t="str">
            <v>P3</v>
          </cell>
        </row>
        <row r="12">
          <cell r="A12" t="str">
            <v>P4</v>
          </cell>
        </row>
        <row r="13">
          <cell r="A13" t="str">
            <v>P5</v>
          </cell>
        </row>
        <row r="14">
          <cell r="A14" t="str">
            <v>P6</v>
          </cell>
        </row>
        <row r="15">
          <cell r="A15" t="str">
            <v>P7</v>
          </cell>
        </row>
        <row r="16">
          <cell r="A16" t="str">
            <v>P8</v>
          </cell>
        </row>
        <row r="17">
          <cell r="A17" t="str">
            <v>P9</v>
          </cell>
        </row>
        <row r="18">
          <cell r="A18" t="str">
            <v>P10</v>
          </cell>
        </row>
        <row r="19">
          <cell r="A19" t="str">
            <v>P11</v>
          </cell>
        </row>
        <row r="20">
          <cell r="A20" t="str">
            <v>P12</v>
          </cell>
        </row>
        <row r="21">
          <cell r="A21" t="str">
            <v>P13</v>
          </cell>
        </row>
        <row r="22">
          <cell r="A22" t="str">
            <v>P14</v>
          </cell>
        </row>
        <row r="23">
          <cell r="A23" t="str">
            <v>P15</v>
          </cell>
        </row>
        <row r="24">
          <cell r="A24" t="str">
            <v>P16</v>
          </cell>
        </row>
        <row r="25">
          <cell r="A25" t="str">
            <v>P17</v>
          </cell>
        </row>
        <row r="26">
          <cell r="A26" t="str">
            <v>P18</v>
          </cell>
        </row>
        <row r="27">
          <cell r="A27" t="str">
            <v>P19</v>
          </cell>
        </row>
        <row r="28">
          <cell r="A28" t="str">
            <v>P20</v>
          </cell>
        </row>
        <row r="29">
          <cell r="A29" t="str">
            <v>P21</v>
          </cell>
        </row>
        <row r="30">
          <cell r="A30" t="str">
            <v>P22</v>
          </cell>
        </row>
        <row r="31">
          <cell r="A31" t="str">
            <v>P23</v>
          </cell>
        </row>
        <row r="32">
          <cell r="A32" t="str">
            <v>P24</v>
          </cell>
        </row>
        <row r="33">
          <cell r="A33" t="str">
            <v>P25</v>
          </cell>
        </row>
        <row r="34">
          <cell r="A34" t="str">
            <v>P26</v>
          </cell>
        </row>
        <row r="35">
          <cell r="A35" t="str">
            <v>P27</v>
          </cell>
        </row>
        <row r="36">
          <cell r="A36" t="str">
            <v>P28</v>
          </cell>
        </row>
        <row r="37">
          <cell r="A37" t="str">
            <v>P29</v>
          </cell>
        </row>
        <row r="38">
          <cell r="A38" t="str">
            <v>P30</v>
          </cell>
        </row>
        <row r="39">
          <cell r="A39" t="str">
            <v>P31</v>
          </cell>
        </row>
        <row r="40">
          <cell r="A40" t="str">
            <v>P32</v>
          </cell>
        </row>
        <row r="41">
          <cell r="A41" t="str">
            <v>P33</v>
          </cell>
        </row>
        <row r="42">
          <cell r="A42" t="str">
            <v>P34</v>
          </cell>
        </row>
        <row r="43">
          <cell r="A43" t="str">
            <v>P35</v>
          </cell>
        </row>
        <row r="44">
          <cell r="A44" t="str">
            <v>P36</v>
          </cell>
        </row>
        <row r="45">
          <cell r="A45" t="str">
            <v>P37</v>
          </cell>
        </row>
        <row r="46">
          <cell r="A46" t="str">
            <v>P38</v>
          </cell>
        </row>
        <row r="47">
          <cell r="A47" t="str">
            <v>P39</v>
          </cell>
        </row>
        <row r="48">
          <cell r="A48" t="str">
            <v>P40</v>
          </cell>
        </row>
        <row r="49">
          <cell r="A49" t="str">
            <v>P41</v>
          </cell>
        </row>
        <row r="50">
          <cell r="A50" t="str">
            <v>P42</v>
          </cell>
        </row>
        <row r="51">
          <cell r="A51" t="str">
            <v>P43</v>
          </cell>
        </row>
        <row r="52">
          <cell r="A52" t="str">
            <v>P44</v>
          </cell>
        </row>
        <row r="53">
          <cell r="A53" t="str">
            <v>P45</v>
          </cell>
        </row>
        <row r="54">
          <cell r="A54" t="str">
            <v>P46</v>
          </cell>
        </row>
        <row r="55">
          <cell r="A55" t="str">
            <v>P47</v>
          </cell>
        </row>
        <row r="56">
          <cell r="A56" t="str">
            <v>P48</v>
          </cell>
        </row>
        <row r="57">
          <cell r="A57" t="str">
            <v>P49</v>
          </cell>
        </row>
        <row r="58">
          <cell r="A58" t="str">
            <v>P50</v>
          </cell>
        </row>
        <row r="59">
          <cell r="A59" t="str">
            <v>P51</v>
          </cell>
        </row>
        <row r="60">
          <cell r="A60" t="str">
            <v>P52</v>
          </cell>
        </row>
        <row r="61">
          <cell r="A61" t="str">
            <v>P53</v>
          </cell>
        </row>
        <row r="62">
          <cell r="A62" t="str">
            <v>P54</v>
          </cell>
        </row>
        <row r="63">
          <cell r="A63" t="str">
            <v>P55</v>
          </cell>
        </row>
        <row r="64">
          <cell r="A64" t="str">
            <v>P56</v>
          </cell>
        </row>
        <row r="65">
          <cell r="A65" t="str">
            <v>P57</v>
          </cell>
        </row>
        <row r="66">
          <cell r="A66" t="str">
            <v>P58</v>
          </cell>
        </row>
        <row r="67">
          <cell r="A67" t="str">
            <v>P59</v>
          </cell>
        </row>
        <row r="68">
          <cell r="A68" t="str">
            <v>P60</v>
          </cell>
        </row>
        <row r="69">
          <cell r="A69" t="str">
            <v>P61</v>
          </cell>
        </row>
        <row r="70">
          <cell r="A70" t="str">
            <v>P62</v>
          </cell>
        </row>
        <row r="71">
          <cell r="A71" t="str">
            <v>P63</v>
          </cell>
        </row>
        <row r="72">
          <cell r="A72" t="str">
            <v>P64</v>
          </cell>
        </row>
        <row r="73">
          <cell r="A73" t="str">
            <v>P65</v>
          </cell>
        </row>
        <row r="74">
          <cell r="A74" t="str">
            <v>P66</v>
          </cell>
        </row>
        <row r="75">
          <cell r="A75" t="str">
            <v>P67</v>
          </cell>
        </row>
        <row r="76">
          <cell r="A76" t="str">
            <v>P68</v>
          </cell>
        </row>
        <row r="77">
          <cell r="A77" t="str">
            <v>P69</v>
          </cell>
        </row>
        <row r="78">
          <cell r="A78" t="str">
            <v>P70</v>
          </cell>
        </row>
        <row r="79">
          <cell r="A79" t="str">
            <v>P71</v>
          </cell>
        </row>
        <row r="80">
          <cell r="A80" t="str">
            <v>P72</v>
          </cell>
        </row>
        <row r="81">
          <cell r="A81" t="str">
            <v>P73</v>
          </cell>
        </row>
        <row r="82">
          <cell r="A82" t="str">
            <v>P74</v>
          </cell>
        </row>
        <row r="83">
          <cell r="A83" t="str">
            <v>P75</v>
          </cell>
        </row>
        <row r="84">
          <cell r="A84" t="str">
            <v>P76</v>
          </cell>
        </row>
        <row r="85">
          <cell r="A85" t="str">
            <v>P77</v>
          </cell>
        </row>
        <row r="86">
          <cell r="A86" t="str">
            <v>P78</v>
          </cell>
        </row>
        <row r="87">
          <cell r="A87" t="str">
            <v>P79</v>
          </cell>
        </row>
        <row r="88">
          <cell r="A88" t="str">
            <v>P80</v>
          </cell>
        </row>
        <row r="89">
          <cell r="A89" t="str">
            <v>P81</v>
          </cell>
        </row>
        <row r="90">
          <cell r="A90" t="str">
            <v>P82</v>
          </cell>
        </row>
        <row r="91">
          <cell r="A91" t="str">
            <v>P83</v>
          </cell>
        </row>
        <row r="92">
          <cell r="A92" t="str">
            <v>P84</v>
          </cell>
        </row>
        <row r="93">
          <cell r="A93" t="str">
            <v>P85</v>
          </cell>
        </row>
        <row r="94">
          <cell r="A94" t="str">
            <v>P86</v>
          </cell>
        </row>
        <row r="95">
          <cell r="A95" t="str">
            <v>P87</v>
          </cell>
        </row>
        <row r="96">
          <cell r="A96" t="str">
            <v>P88</v>
          </cell>
        </row>
        <row r="97">
          <cell r="A97" t="str">
            <v>P89</v>
          </cell>
        </row>
        <row r="98">
          <cell r="A98" t="str">
            <v>P90</v>
          </cell>
        </row>
        <row r="99">
          <cell r="A99" t="str">
            <v>P91</v>
          </cell>
        </row>
        <row r="100">
          <cell r="A100" t="str">
            <v>P92</v>
          </cell>
        </row>
        <row r="101">
          <cell r="A101" t="str">
            <v>P93</v>
          </cell>
        </row>
        <row r="102">
          <cell r="A102" t="str">
            <v>P94</v>
          </cell>
        </row>
        <row r="103">
          <cell r="A103" t="str">
            <v>P95</v>
          </cell>
        </row>
        <row r="104">
          <cell r="A104" t="str">
            <v>P96</v>
          </cell>
        </row>
        <row r="105">
          <cell r="A105" t="str">
            <v>P97</v>
          </cell>
        </row>
        <row r="106">
          <cell r="A106" t="str">
            <v>P98</v>
          </cell>
        </row>
        <row r="107">
          <cell r="A107" t="str">
            <v>P99</v>
          </cell>
        </row>
        <row r="108">
          <cell r="A108" t="str">
            <v>P100</v>
          </cell>
        </row>
        <row r="109">
          <cell r="A109" t="str">
            <v>P101</v>
          </cell>
        </row>
        <row r="110">
          <cell r="A110" t="str">
            <v>P102</v>
          </cell>
        </row>
        <row r="111">
          <cell r="A111" t="str">
            <v>P103</v>
          </cell>
        </row>
        <row r="112">
          <cell r="A112" t="str">
            <v>P104</v>
          </cell>
        </row>
        <row r="113">
          <cell r="A113" t="str">
            <v>P105</v>
          </cell>
        </row>
        <row r="114">
          <cell r="A114" t="str">
            <v>P106</v>
          </cell>
        </row>
        <row r="115">
          <cell r="A115" t="str">
            <v>P107</v>
          </cell>
        </row>
        <row r="116">
          <cell r="A116" t="str">
            <v>P108</v>
          </cell>
        </row>
        <row r="117">
          <cell r="A117" t="str">
            <v>P109</v>
          </cell>
        </row>
        <row r="118">
          <cell r="A118" t="str">
            <v>P110</v>
          </cell>
        </row>
        <row r="119">
          <cell r="A119" t="str">
            <v>P111</v>
          </cell>
        </row>
        <row r="120">
          <cell r="A120" t="str">
            <v>P112</v>
          </cell>
        </row>
        <row r="121">
          <cell r="A121" t="str">
            <v>P113</v>
          </cell>
        </row>
        <row r="122">
          <cell r="A122" t="str">
            <v>P114</v>
          </cell>
        </row>
        <row r="123">
          <cell r="A123" t="str">
            <v>P115</v>
          </cell>
        </row>
        <row r="124">
          <cell r="A124" t="str">
            <v>P116</v>
          </cell>
        </row>
        <row r="125">
          <cell r="A125" t="str">
            <v>P117</v>
          </cell>
        </row>
        <row r="126">
          <cell r="A126" t="str">
            <v>P118</v>
          </cell>
        </row>
        <row r="127">
          <cell r="A127" t="str">
            <v>P119</v>
          </cell>
        </row>
        <row r="128">
          <cell r="A128" t="str">
            <v>P120</v>
          </cell>
        </row>
        <row r="129">
          <cell r="A129" t="str">
            <v>P121</v>
          </cell>
        </row>
        <row r="130">
          <cell r="A130" t="str">
            <v>P122</v>
          </cell>
        </row>
        <row r="131">
          <cell r="A131" t="str">
            <v>P123</v>
          </cell>
        </row>
        <row r="132">
          <cell r="A132" t="str">
            <v>P124</v>
          </cell>
        </row>
        <row r="133">
          <cell r="A133" t="str">
            <v>P125</v>
          </cell>
        </row>
        <row r="134">
          <cell r="A134" t="str">
            <v>P126</v>
          </cell>
        </row>
        <row r="135">
          <cell r="A135" t="str">
            <v>P127</v>
          </cell>
        </row>
        <row r="136">
          <cell r="A136" t="str">
            <v>P128</v>
          </cell>
        </row>
        <row r="137">
          <cell r="A137" t="str">
            <v>P129</v>
          </cell>
        </row>
        <row r="138">
          <cell r="A138" t="str">
            <v>P130</v>
          </cell>
        </row>
        <row r="139">
          <cell r="A139" t="str">
            <v>P131</v>
          </cell>
        </row>
        <row r="140">
          <cell r="A140" t="str">
            <v>P132</v>
          </cell>
        </row>
        <row r="141">
          <cell r="A141" t="str">
            <v>P133</v>
          </cell>
        </row>
        <row r="142">
          <cell r="A142" t="str">
            <v>P134</v>
          </cell>
        </row>
        <row r="143">
          <cell r="A143" t="str">
            <v>P135</v>
          </cell>
        </row>
        <row r="144">
          <cell r="A144" t="str">
            <v>P136</v>
          </cell>
        </row>
        <row r="145">
          <cell r="A145" t="str">
            <v>P137</v>
          </cell>
        </row>
        <row r="146">
          <cell r="A146" t="str">
            <v>P138</v>
          </cell>
        </row>
        <row r="147">
          <cell r="A147" t="str">
            <v>P139</v>
          </cell>
        </row>
        <row r="148">
          <cell r="A148" t="str">
            <v>P140</v>
          </cell>
        </row>
        <row r="149">
          <cell r="A149" t="str">
            <v>P141</v>
          </cell>
        </row>
        <row r="150">
          <cell r="A150" t="str">
            <v>P142</v>
          </cell>
        </row>
        <row r="151">
          <cell r="A151" t="str">
            <v>P143</v>
          </cell>
        </row>
        <row r="152">
          <cell r="A152" t="str">
            <v>P144</v>
          </cell>
        </row>
        <row r="153">
          <cell r="A153" t="str">
            <v>P145</v>
          </cell>
        </row>
        <row r="154">
          <cell r="A154" t="str">
            <v>P146</v>
          </cell>
        </row>
        <row r="155">
          <cell r="A155" t="str">
            <v>P147</v>
          </cell>
        </row>
        <row r="156">
          <cell r="A156" t="str">
            <v>P148</v>
          </cell>
        </row>
        <row r="157">
          <cell r="A157" t="str">
            <v>P149</v>
          </cell>
        </row>
        <row r="158">
          <cell r="A158" t="str">
            <v>P150</v>
          </cell>
        </row>
        <row r="159">
          <cell r="A159" t="str">
            <v>P151</v>
          </cell>
        </row>
        <row r="160">
          <cell r="A160" t="str">
            <v>P152</v>
          </cell>
        </row>
        <row r="161">
          <cell r="A161" t="str">
            <v>P153</v>
          </cell>
        </row>
        <row r="162">
          <cell r="A162" t="str">
            <v>P154</v>
          </cell>
        </row>
        <row r="163">
          <cell r="A163" t="str">
            <v>P155</v>
          </cell>
        </row>
        <row r="164">
          <cell r="A164" t="str">
            <v>P156</v>
          </cell>
        </row>
        <row r="165">
          <cell r="A165" t="str">
            <v>P157</v>
          </cell>
        </row>
        <row r="166">
          <cell r="A166" t="str">
            <v>P158</v>
          </cell>
        </row>
        <row r="167">
          <cell r="A167" t="str">
            <v>P159</v>
          </cell>
        </row>
        <row r="168">
          <cell r="A168" t="str">
            <v>P160</v>
          </cell>
        </row>
        <row r="169">
          <cell r="A169" t="str">
            <v>P161</v>
          </cell>
        </row>
        <row r="170">
          <cell r="A170" t="str">
            <v>P162</v>
          </cell>
        </row>
        <row r="171">
          <cell r="A171" t="str">
            <v>P163</v>
          </cell>
        </row>
        <row r="172">
          <cell r="A172" t="str">
            <v>P164</v>
          </cell>
        </row>
        <row r="173">
          <cell r="A173" t="str">
            <v>P165</v>
          </cell>
        </row>
        <row r="174">
          <cell r="A174" t="str">
            <v>P166</v>
          </cell>
        </row>
        <row r="175">
          <cell r="A175" t="str">
            <v>P167</v>
          </cell>
        </row>
        <row r="176">
          <cell r="A176" t="str">
            <v>P168</v>
          </cell>
        </row>
        <row r="177">
          <cell r="A177" t="str">
            <v>P169</v>
          </cell>
        </row>
        <row r="178">
          <cell r="A178" t="str">
            <v>P170</v>
          </cell>
        </row>
        <row r="179">
          <cell r="A179" t="str">
            <v>P171</v>
          </cell>
        </row>
        <row r="180">
          <cell r="A180" t="str">
            <v>P172</v>
          </cell>
        </row>
        <row r="181">
          <cell r="A181" t="str">
            <v>P173</v>
          </cell>
        </row>
        <row r="182">
          <cell r="A182" t="str">
            <v>P174</v>
          </cell>
        </row>
        <row r="183">
          <cell r="A183" t="str">
            <v>P175</v>
          </cell>
        </row>
        <row r="184">
          <cell r="A184" t="str">
            <v>P176</v>
          </cell>
        </row>
        <row r="185">
          <cell r="A185" t="str">
            <v>P177</v>
          </cell>
        </row>
        <row r="186">
          <cell r="A186" t="str">
            <v>P178</v>
          </cell>
        </row>
        <row r="187">
          <cell r="A187" t="str">
            <v>P179</v>
          </cell>
        </row>
        <row r="188">
          <cell r="A188" t="str">
            <v>P180</v>
          </cell>
        </row>
        <row r="189">
          <cell r="A189" t="str">
            <v>P181</v>
          </cell>
        </row>
        <row r="190">
          <cell r="A190" t="str">
            <v>P182</v>
          </cell>
        </row>
        <row r="191">
          <cell r="A191" t="str">
            <v>P183</v>
          </cell>
        </row>
        <row r="192">
          <cell r="A192" t="str">
            <v>P184</v>
          </cell>
        </row>
        <row r="193">
          <cell r="A193" t="str">
            <v>P185</v>
          </cell>
        </row>
        <row r="194">
          <cell r="A194" t="str">
            <v>P186</v>
          </cell>
        </row>
        <row r="195">
          <cell r="A195" t="str">
            <v>P187</v>
          </cell>
        </row>
        <row r="196">
          <cell r="A196" t="str">
            <v>P188</v>
          </cell>
        </row>
        <row r="197">
          <cell r="A197" t="str">
            <v>P189</v>
          </cell>
        </row>
        <row r="198">
          <cell r="A198" t="str">
            <v>P190</v>
          </cell>
        </row>
        <row r="199">
          <cell r="A199" t="str">
            <v>P191</v>
          </cell>
        </row>
        <row r="200">
          <cell r="A200" t="str">
            <v>P192</v>
          </cell>
        </row>
        <row r="201">
          <cell r="A201" t="str">
            <v>P193</v>
          </cell>
        </row>
        <row r="202">
          <cell r="A202" t="str">
            <v>P194</v>
          </cell>
        </row>
        <row r="203">
          <cell r="A203" t="str">
            <v>P195</v>
          </cell>
        </row>
        <row r="204">
          <cell r="A204" t="str">
            <v>P196</v>
          </cell>
        </row>
        <row r="205">
          <cell r="A205" t="str">
            <v>P197</v>
          </cell>
        </row>
        <row r="206">
          <cell r="A206" t="str">
            <v>P198</v>
          </cell>
        </row>
        <row r="207">
          <cell r="A207" t="str">
            <v>P199</v>
          </cell>
        </row>
        <row r="208">
          <cell r="A208" t="str">
            <v>P200</v>
          </cell>
        </row>
      </sheetData>
      <sheetData sheetId="2"/>
      <sheetData sheetId="3"/>
      <sheetData sheetId="4"/>
      <sheetData sheetId="5"/>
      <sheetData sheetId="6">
        <row r="1">
          <cell r="T1">
            <v>1</v>
          </cell>
        </row>
        <row r="2">
          <cell r="T2">
            <v>2</v>
          </cell>
        </row>
        <row r="3">
          <cell r="T3">
            <v>3</v>
          </cell>
        </row>
        <row r="4">
          <cell r="T4">
            <v>4</v>
          </cell>
        </row>
        <row r="5">
          <cell r="T5">
            <v>5</v>
          </cell>
        </row>
        <row r="6">
          <cell r="T6">
            <v>6</v>
          </cell>
        </row>
        <row r="7">
          <cell r="T7">
            <v>7</v>
          </cell>
        </row>
        <row r="8">
          <cell r="T8">
            <v>8</v>
          </cell>
        </row>
        <row r="9">
          <cell r="T9">
            <v>9</v>
          </cell>
        </row>
        <row r="10">
          <cell r="T10">
            <v>10</v>
          </cell>
        </row>
        <row r="11">
          <cell r="T11">
            <v>11</v>
          </cell>
        </row>
        <row r="12">
          <cell r="T12">
            <v>12</v>
          </cell>
        </row>
        <row r="13">
          <cell r="T13">
            <v>13</v>
          </cell>
        </row>
        <row r="14">
          <cell r="T14">
            <v>14</v>
          </cell>
        </row>
        <row r="15">
          <cell r="T15">
            <v>15</v>
          </cell>
        </row>
        <row r="16">
          <cell r="T16">
            <v>16</v>
          </cell>
        </row>
        <row r="17">
          <cell r="T17">
            <v>17</v>
          </cell>
        </row>
        <row r="18">
          <cell r="T18">
            <v>18</v>
          </cell>
        </row>
        <row r="19">
          <cell r="T19">
            <v>19</v>
          </cell>
        </row>
        <row r="20">
          <cell r="T20">
            <v>20</v>
          </cell>
        </row>
        <row r="21">
          <cell r="T21">
            <v>21</v>
          </cell>
        </row>
        <row r="22">
          <cell r="T22">
            <v>22</v>
          </cell>
        </row>
        <row r="23">
          <cell r="T23">
            <v>23</v>
          </cell>
        </row>
        <row r="24">
          <cell r="T24">
            <v>24</v>
          </cell>
        </row>
        <row r="25">
          <cell r="T25">
            <v>25</v>
          </cell>
        </row>
        <row r="26">
          <cell r="T26">
            <v>26</v>
          </cell>
        </row>
        <row r="27">
          <cell r="T27">
            <v>27</v>
          </cell>
        </row>
        <row r="28">
          <cell r="T28">
            <v>28</v>
          </cell>
        </row>
        <row r="29">
          <cell r="T29">
            <v>29</v>
          </cell>
        </row>
        <row r="30">
          <cell r="T30">
            <v>30</v>
          </cell>
        </row>
        <row r="31">
          <cell r="T31">
            <v>31</v>
          </cell>
        </row>
        <row r="32">
          <cell r="T32">
            <v>32</v>
          </cell>
        </row>
        <row r="33">
          <cell r="T33">
            <v>33</v>
          </cell>
        </row>
        <row r="34">
          <cell r="T34">
            <v>34</v>
          </cell>
        </row>
        <row r="35">
          <cell r="T35">
            <v>35</v>
          </cell>
        </row>
        <row r="36">
          <cell r="T36">
            <v>36</v>
          </cell>
        </row>
      </sheetData>
      <sheetData sheetId="7"/>
      <sheetData sheetId="8"/>
      <sheetData sheetId="9"/>
      <sheetData sheetId="10">
        <row r="10">
          <cell r="A10" t="str">
            <v>P1TC</v>
          </cell>
        </row>
        <row r="11">
          <cell r="A11" t="str">
            <v>P2TC</v>
          </cell>
        </row>
        <row r="12">
          <cell r="A12" t="str">
            <v>P3TC</v>
          </cell>
        </row>
        <row r="13">
          <cell r="A13" t="str">
            <v>P4TC</v>
          </cell>
        </row>
        <row r="14">
          <cell r="A14" t="str">
            <v>P5TC</v>
          </cell>
        </row>
        <row r="15">
          <cell r="A15" t="str">
            <v>P6TC</v>
          </cell>
        </row>
        <row r="16">
          <cell r="A16" t="str">
            <v>P7TC</v>
          </cell>
        </row>
        <row r="17">
          <cell r="A17" t="str">
            <v>P8TC</v>
          </cell>
        </row>
        <row r="18">
          <cell r="A18" t="str">
            <v>P9TC</v>
          </cell>
        </row>
        <row r="19">
          <cell r="A19" t="str">
            <v>P10TC</v>
          </cell>
        </row>
        <row r="20">
          <cell r="A20" t="str">
            <v>P11TC</v>
          </cell>
        </row>
        <row r="21">
          <cell r="A21" t="str">
            <v>P12TC</v>
          </cell>
        </row>
        <row r="22">
          <cell r="A22" t="str">
            <v>P13TC</v>
          </cell>
        </row>
        <row r="23">
          <cell r="A23" t="str">
            <v>P14TC</v>
          </cell>
        </row>
        <row r="24">
          <cell r="A24" t="str">
            <v>P15TC</v>
          </cell>
        </row>
        <row r="25">
          <cell r="A25" t="str">
            <v>P16TC</v>
          </cell>
        </row>
        <row r="26">
          <cell r="A26" t="str">
            <v>P17TC</v>
          </cell>
        </row>
        <row r="27">
          <cell r="A27" t="str">
            <v>P18TC</v>
          </cell>
        </row>
        <row r="28">
          <cell r="A28" t="str">
            <v>P19TC</v>
          </cell>
        </row>
        <row r="29">
          <cell r="A29" t="str">
            <v>P20TC</v>
          </cell>
        </row>
        <row r="30">
          <cell r="A30" t="str">
            <v>P21TC</v>
          </cell>
        </row>
        <row r="31">
          <cell r="A31" t="str">
            <v>P22TC</v>
          </cell>
        </row>
      </sheetData>
      <sheetData sheetId="11"/>
      <sheetData sheetId="12">
        <row r="4">
          <cell r="B4" t="str">
            <v>Belgique/Belgie - BE</v>
          </cell>
          <cell r="C4" t="str">
            <v>BE</v>
          </cell>
          <cell r="D4">
            <v>460</v>
          </cell>
          <cell r="E4">
            <v>360</v>
          </cell>
          <cell r="F4">
            <v>240</v>
          </cell>
          <cell r="G4">
            <v>214</v>
          </cell>
          <cell r="H4">
            <v>232</v>
          </cell>
        </row>
        <row r="5">
          <cell r="B5" t="str">
            <v>Bulgaria - BG</v>
          </cell>
          <cell r="C5" t="str">
            <v>BG</v>
          </cell>
          <cell r="D5">
            <v>67</v>
          </cell>
          <cell r="E5">
            <v>60</v>
          </cell>
          <cell r="F5">
            <v>46</v>
          </cell>
          <cell r="G5">
            <v>31</v>
          </cell>
          <cell r="H5">
            <v>145</v>
          </cell>
        </row>
        <row r="6">
          <cell r="B6" t="str">
            <v>Ceska Republika - CZ</v>
          </cell>
          <cell r="C6" t="str">
            <v>CZ</v>
          </cell>
          <cell r="D6">
            <v>134</v>
          </cell>
          <cell r="E6">
            <v>110</v>
          </cell>
          <cell r="F6">
            <v>80</v>
          </cell>
          <cell r="G6">
            <v>58</v>
          </cell>
          <cell r="H6">
            <v>195</v>
          </cell>
        </row>
        <row r="7">
          <cell r="B7" t="str">
            <v>Danmark - DK</v>
          </cell>
          <cell r="C7" t="str">
            <v>DK</v>
          </cell>
          <cell r="D7">
            <v>398</v>
          </cell>
          <cell r="E7">
            <v>340</v>
          </cell>
          <cell r="F7">
            <v>277</v>
          </cell>
          <cell r="G7">
            <v>217</v>
          </cell>
          <cell r="H7">
            <v>311</v>
          </cell>
        </row>
        <row r="8">
          <cell r="B8" t="str">
            <v>Deutschland - DE</v>
          </cell>
          <cell r="C8" t="str">
            <v>DE</v>
          </cell>
          <cell r="D8">
            <v>419</v>
          </cell>
          <cell r="E8">
            <v>310</v>
          </cell>
          <cell r="F8">
            <v>221</v>
          </cell>
          <cell r="G8">
            <v>203</v>
          </cell>
          <cell r="H8">
            <v>220</v>
          </cell>
        </row>
        <row r="9">
          <cell r="B9" t="str">
            <v>Eesti - EE</v>
          </cell>
          <cell r="C9" t="str">
            <v>EE</v>
          </cell>
          <cell r="D9">
            <v>102</v>
          </cell>
          <cell r="E9">
            <v>75</v>
          </cell>
          <cell r="F9">
            <v>59</v>
          </cell>
          <cell r="G9">
            <v>42</v>
          </cell>
          <cell r="H9">
            <v>175</v>
          </cell>
        </row>
        <row r="10">
          <cell r="B10" t="str">
            <v>Ellas - EL</v>
          </cell>
          <cell r="C10" t="str">
            <v>EL</v>
          </cell>
          <cell r="D10">
            <v>279</v>
          </cell>
          <cell r="E10">
            <v>218</v>
          </cell>
          <cell r="F10">
            <v>157</v>
          </cell>
          <cell r="G10">
            <v>122</v>
          </cell>
          <cell r="H10">
            <v>220</v>
          </cell>
        </row>
        <row r="11">
          <cell r="B11" t="str">
            <v>Espana - ES</v>
          </cell>
          <cell r="C11" t="str">
            <v>ES</v>
          </cell>
          <cell r="D11">
            <v>321</v>
          </cell>
          <cell r="E11">
            <v>212</v>
          </cell>
          <cell r="F11">
            <v>163</v>
          </cell>
          <cell r="G11">
            <v>117</v>
          </cell>
          <cell r="H11">
            <v>227</v>
          </cell>
        </row>
        <row r="12">
          <cell r="B12" t="str">
            <v>France - FR</v>
          </cell>
          <cell r="C12" t="str">
            <v>FR</v>
          </cell>
          <cell r="D12">
            <v>435</v>
          </cell>
          <cell r="E12">
            <v>351</v>
          </cell>
          <cell r="F12">
            <v>257</v>
          </cell>
          <cell r="G12">
            <v>193</v>
          </cell>
          <cell r="H12">
            <v>269</v>
          </cell>
        </row>
        <row r="13">
          <cell r="B13" t="str">
            <v>Ireland - IE</v>
          </cell>
          <cell r="C13" t="str">
            <v>IE</v>
          </cell>
          <cell r="D13">
            <v>309</v>
          </cell>
          <cell r="E13">
            <v>328</v>
          </cell>
          <cell r="F13">
            <v>239</v>
          </cell>
          <cell r="G13">
            <v>178</v>
          </cell>
          <cell r="H13">
            <v>253</v>
          </cell>
        </row>
        <row r="14">
          <cell r="B14" t="str">
            <v>Italia - IT</v>
          </cell>
          <cell r="C14" t="str">
            <v>IT</v>
          </cell>
          <cell r="D14">
            <v>454</v>
          </cell>
          <cell r="E14">
            <v>298</v>
          </cell>
          <cell r="F14">
            <v>200</v>
          </cell>
          <cell r="G14">
            <v>174</v>
          </cell>
          <cell r="H14">
            <v>247</v>
          </cell>
        </row>
        <row r="15">
          <cell r="B15" t="str">
            <v>Kypros - CY</v>
          </cell>
          <cell r="C15" t="str">
            <v>CY</v>
          </cell>
          <cell r="D15">
            <v>316</v>
          </cell>
          <cell r="E15">
            <v>235</v>
          </cell>
          <cell r="F15">
            <v>146</v>
          </cell>
          <cell r="G15">
            <v>99</v>
          </cell>
          <cell r="H15">
            <v>194</v>
          </cell>
        </row>
        <row r="16">
          <cell r="B16" t="str">
            <v>Latvija - LV</v>
          </cell>
          <cell r="C16" t="str">
            <v>LV</v>
          </cell>
          <cell r="D16">
            <v>81</v>
          </cell>
          <cell r="E16">
            <v>66</v>
          </cell>
          <cell r="F16">
            <v>52</v>
          </cell>
          <cell r="G16">
            <v>38</v>
          </cell>
          <cell r="H16">
            <v>172</v>
          </cell>
        </row>
        <row r="17">
          <cell r="B17" t="str">
            <v>Lithuania - LT</v>
          </cell>
          <cell r="C17" t="str">
            <v>LT</v>
          </cell>
          <cell r="D17">
            <v>75</v>
          </cell>
          <cell r="E17">
            <v>62</v>
          </cell>
          <cell r="F17">
            <v>47</v>
          </cell>
          <cell r="G17">
            <v>34</v>
          </cell>
          <cell r="H17">
            <v>168</v>
          </cell>
        </row>
        <row r="18">
          <cell r="B18" t="str">
            <v>Luxembourg - LU</v>
          </cell>
          <cell r="C18" t="str">
            <v>LU</v>
          </cell>
          <cell r="D18">
            <v>496</v>
          </cell>
          <cell r="E18">
            <v>349</v>
          </cell>
          <cell r="F18">
            <v>282</v>
          </cell>
          <cell r="G18">
            <v>220</v>
          </cell>
          <cell r="H18">
            <v>232</v>
          </cell>
        </row>
        <row r="19">
          <cell r="B19" t="str">
            <v>Magyarorszag - HU</v>
          </cell>
          <cell r="C19" t="str">
            <v>HU</v>
          </cell>
          <cell r="D19">
            <v>107</v>
          </cell>
          <cell r="E19">
            <v>86</v>
          </cell>
          <cell r="F19">
            <v>65</v>
          </cell>
          <cell r="G19">
            <v>44</v>
          </cell>
          <cell r="H19">
            <v>184</v>
          </cell>
        </row>
        <row r="20">
          <cell r="B20" t="str">
            <v>Malta - MT</v>
          </cell>
          <cell r="C20" t="str">
            <v>MT</v>
          </cell>
          <cell r="D20">
            <v>119</v>
          </cell>
          <cell r="E20">
            <v>99</v>
          </cell>
          <cell r="F20">
            <v>77</v>
          </cell>
          <cell r="G20">
            <v>58</v>
          </cell>
          <cell r="H20">
            <v>191</v>
          </cell>
        </row>
        <row r="21">
          <cell r="B21" t="str">
            <v>Nederland - NL</v>
          </cell>
          <cell r="C21" t="str">
            <v>NL</v>
          </cell>
          <cell r="D21">
            <v>310</v>
          </cell>
          <cell r="E21">
            <v>271</v>
          </cell>
          <cell r="F21">
            <v>215</v>
          </cell>
          <cell r="G21">
            <v>170</v>
          </cell>
          <cell r="H21">
            <v>242</v>
          </cell>
        </row>
        <row r="22">
          <cell r="B22" t="str">
            <v>Oesterreich - AT</v>
          </cell>
          <cell r="C22" t="str">
            <v>AT</v>
          </cell>
          <cell r="D22">
            <v>449</v>
          </cell>
          <cell r="E22">
            <v>302</v>
          </cell>
          <cell r="F22">
            <v>244</v>
          </cell>
          <cell r="G22">
            <v>194</v>
          </cell>
          <cell r="H22">
            <v>246</v>
          </cell>
        </row>
        <row r="23">
          <cell r="B23" t="str">
            <v>Polska - PL</v>
          </cell>
          <cell r="C23" t="str">
            <v>PL</v>
          </cell>
          <cell r="D23">
            <v>109</v>
          </cell>
          <cell r="E23">
            <v>86</v>
          </cell>
          <cell r="F23">
            <v>66</v>
          </cell>
          <cell r="G23">
            <v>49</v>
          </cell>
          <cell r="H23">
            <v>179</v>
          </cell>
        </row>
        <row r="24">
          <cell r="B24" t="str">
            <v>Portugal - PT</v>
          </cell>
          <cell r="C24" t="str">
            <v>PT</v>
          </cell>
          <cell r="D24">
            <v>258</v>
          </cell>
          <cell r="E24">
            <v>181</v>
          </cell>
          <cell r="F24">
            <v>122</v>
          </cell>
          <cell r="G24">
            <v>77</v>
          </cell>
          <cell r="H24">
            <v>197</v>
          </cell>
        </row>
        <row r="25">
          <cell r="B25" t="str">
            <v>Rumania - RO</v>
          </cell>
          <cell r="C25" t="str">
            <v>RO</v>
          </cell>
          <cell r="D25">
            <v>124</v>
          </cell>
          <cell r="E25">
            <v>95</v>
          </cell>
          <cell r="F25">
            <v>74</v>
          </cell>
          <cell r="G25">
            <v>47</v>
          </cell>
          <cell r="H25">
            <v>161</v>
          </cell>
        </row>
        <row r="26">
          <cell r="B26" t="str">
            <v>Slovenija - SI</v>
          </cell>
          <cell r="C26" t="str">
            <v>SI</v>
          </cell>
          <cell r="D26">
            <v>240</v>
          </cell>
          <cell r="E26">
            <v>182</v>
          </cell>
          <cell r="F26">
            <v>146</v>
          </cell>
          <cell r="G26">
            <v>92</v>
          </cell>
          <cell r="H26">
            <v>208</v>
          </cell>
        </row>
        <row r="27">
          <cell r="B27" t="str">
            <v>Slovensko - SK</v>
          </cell>
          <cell r="C27" t="str">
            <v>SK</v>
          </cell>
          <cell r="D27">
            <v>121</v>
          </cell>
          <cell r="E27">
            <v>98</v>
          </cell>
          <cell r="F27">
            <v>86</v>
          </cell>
          <cell r="G27">
            <v>70</v>
          </cell>
          <cell r="H27">
            <v>186</v>
          </cell>
        </row>
        <row r="28">
          <cell r="B28" t="str">
            <v>Suomi - FI</v>
          </cell>
          <cell r="C28" t="str">
            <v>FI</v>
          </cell>
          <cell r="D28">
            <v>368</v>
          </cell>
          <cell r="E28">
            <v>255</v>
          </cell>
          <cell r="F28">
            <v>196</v>
          </cell>
          <cell r="G28">
            <v>163</v>
          </cell>
          <cell r="H28">
            <v>277</v>
          </cell>
        </row>
        <row r="29">
          <cell r="B29" t="str">
            <v>Sverige - SE</v>
          </cell>
          <cell r="C29" t="str">
            <v>SE</v>
          </cell>
          <cell r="D29">
            <v>360</v>
          </cell>
          <cell r="E29">
            <v>303</v>
          </cell>
          <cell r="F29">
            <v>250</v>
          </cell>
          <cell r="G29">
            <v>192</v>
          </cell>
          <cell r="H29">
            <v>275</v>
          </cell>
        </row>
        <row r="30">
          <cell r="B30" t="str">
            <v>United Kingdom - UK</v>
          </cell>
          <cell r="C30" t="str">
            <v>GB</v>
          </cell>
          <cell r="D30">
            <v>355</v>
          </cell>
          <cell r="E30">
            <v>334</v>
          </cell>
          <cell r="F30">
            <v>231</v>
          </cell>
          <cell r="G30">
            <v>158</v>
          </cell>
          <cell r="H30">
            <v>312</v>
          </cell>
        </row>
        <row r="31">
          <cell r="B31" t="str">
            <v>Island - IS</v>
          </cell>
          <cell r="C31" t="str">
            <v>IS</v>
          </cell>
          <cell r="D31">
            <v>368</v>
          </cell>
          <cell r="E31">
            <v>335</v>
          </cell>
          <cell r="F31">
            <v>289</v>
          </cell>
          <cell r="G31">
            <v>186</v>
          </cell>
          <cell r="H31">
            <v>235</v>
          </cell>
        </row>
        <row r="32">
          <cell r="B32" t="str">
            <v>Liechtenstein - LI</v>
          </cell>
          <cell r="C32" t="str">
            <v>LI</v>
          </cell>
          <cell r="D32">
            <v>449</v>
          </cell>
          <cell r="E32">
            <v>302</v>
          </cell>
          <cell r="F32">
            <v>244</v>
          </cell>
          <cell r="G32">
            <v>194</v>
          </cell>
          <cell r="H32">
            <v>340</v>
          </cell>
        </row>
        <row r="33">
          <cell r="B33" t="str">
            <v>Norge - NO</v>
          </cell>
          <cell r="C33" t="str">
            <v>NO</v>
          </cell>
          <cell r="D33">
            <v>440</v>
          </cell>
          <cell r="E33">
            <v>367</v>
          </cell>
          <cell r="F33">
            <v>311</v>
          </cell>
          <cell r="G33">
            <v>239</v>
          </cell>
          <cell r="H33">
            <v>340</v>
          </cell>
        </row>
        <row r="34">
          <cell r="B34" t="str">
            <v>Schweiz / Suisse / Svizzera / Svizra - CH</v>
          </cell>
          <cell r="C34" t="str">
            <v>CH</v>
          </cell>
          <cell r="D34">
            <v>478</v>
          </cell>
          <cell r="E34">
            <v>354</v>
          </cell>
          <cell r="F34">
            <v>252</v>
          </cell>
          <cell r="G34">
            <v>232</v>
          </cell>
          <cell r="H34">
            <v>340</v>
          </cell>
        </row>
        <row r="35">
          <cell r="B35" t="str">
            <v>Hrvatska - HR</v>
          </cell>
          <cell r="C35" t="str">
            <v>HR</v>
          </cell>
          <cell r="D35">
            <v>213</v>
          </cell>
          <cell r="E35">
            <v>192</v>
          </cell>
          <cell r="F35">
            <v>154</v>
          </cell>
          <cell r="G35">
            <v>97</v>
          </cell>
          <cell r="H35">
            <v>214</v>
          </cell>
        </row>
        <row r="36">
          <cell r="B36" t="str">
            <v>Türkiye - TR</v>
          </cell>
          <cell r="C36" t="str">
            <v>TR</v>
          </cell>
          <cell r="D36">
            <v>141</v>
          </cell>
          <cell r="E36">
            <v>90</v>
          </cell>
          <cell r="F36">
            <v>59</v>
          </cell>
          <cell r="G36">
            <v>38</v>
          </cell>
          <cell r="H36">
            <v>190</v>
          </cell>
        </row>
        <row r="37">
          <cell r="B37" t="str">
            <v>Albania - AL</v>
          </cell>
          <cell r="C37" t="str">
            <v>AL</v>
          </cell>
          <cell r="D37">
            <v>31</v>
          </cell>
          <cell r="E37">
            <v>22</v>
          </cell>
          <cell r="F37">
            <v>18</v>
          </cell>
          <cell r="G37">
            <v>14</v>
          </cell>
          <cell r="H37">
            <v>171</v>
          </cell>
        </row>
        <row r="38">
          <cell r="B38" t="str">
            <v>Fyrom - FYR</v>
          </cell>
          <cell r="C38" t="str">
            <v>MK</v>
          </cell>
          <cell r="D38">
            <v>88</v>
          </cell>
          <cell r="E38">
            <v>64</v>
          </cell>
          <cell r="F38">
            <v>41</v>
          </cell>
          <cell r="G38">
            <v>31</v>
          </cell>
          <cell r="H38">
            <v>158</v>
          </cell>
        </row>
        <row r="39">
          <cell r="B39" t="str">
            <v>Serbia - SER</v>
          </cell>
          <cell r="C39" t="str">
            <v>RS</v>
          </cell>
          <cell r="D39">
            <v>96</v>
          </cell>
          <cell r="E39">
            <v>69</v>
          </cell>
          <cell r="F39">
            <v>45</v>
          </cell>
          <cell r="G39">
            <v>33</v>
          </cell>
          <cell r="H39">
            <v>154</v>
          </cell>
        </row>
        <row r="40">
          <cell r="B40" t="str">
            <v>Bosnia Herzegovina</v>
          </cell>
          <cell r="C40" t="str">
            <v>BA</v>
          </cell>
          <cell r="D40">
            <v>93</v>
          </cell>
          <cell r="E40">
            <v>67</v>
          </cell>
          <cell r="F40">
            <v>44</v>
          </cell>
          <cell r="G40">
            <v>32</v>
          </cell>
          <cell r="H40">
            <v>170</v>
          </cell>
        </row>
        <row r="41">
          <cell r="B41" t="str">
            <v>Montenegro</v>
          </cell>
          <cell r="C41" t="str">
            <v>ME</v>
          </cell>
          <cell r="D41">
            <v>94</v>
          </cell>
          <cell r="E41">
            <v>68</v>
          </cell>
          <cell r="F41">
            <v>44</v>
          </cell>
          <cell r="G41">
            <v>32</v>
          </cell>
          <cell r="H41">
            <v>158</v>
          </cell>
        </row>
        <row r="42">
          <cell r="B42" t="str">
            <v>AN Bonaire</v>
          </cell>
          <cell r="C42" t="str">
            <v>AN</v>
          </cell>
          <cell r="D42">
            <v>310</v>
          </cell>
          <cell r="E42">
            <v>271</v>
          </cell>
          <cell r="F42">
            <v>215</v>
          </cell>
          <cell r="G42">
            <v>170</v>
          </cell>
          <cell r="H42">
            <v>242</v>
          </cell>
        </row>
        <row r="43">
          <cell r="B43" t="str">
            <v>AN Curaçao</v>
          </cell>
          <cell r="C43" t="str">
            <v>AN</v>
          </cell>
          <cell r="D43">
            <v>310</v>
          </cell>
          <cell r="E43">
            <v>271</v>
          </cell>
          <cell r="F43">
            <v>215</v>
          </cell>
          <cell r="G43">
            <v>170</v>
          </cell>
          <cell r="H43">
            <v>242</v>
          </cell>
        </row>
        <row r="44">
          <cell r="B44" t="str">
            <v>AN Saba</v>
          </cell>
          <cell r="C44" t="str">
            <v>AN</v>
          </cell>
          <cell r="D44">
            <v>310</v>
          </cell>
          <cell r="E44">
            <v>271</v>
          </cell>
          <cell r="F44">
            <v>215</v>
          </cell>
          <cell r="G44">
            <v>170</v>
          </cell>
          <cell r="H44">
            <v>242</v>
          </cell>
        </row>
        <row r="45">
          <cell r="B45" t="str">
            <v>AN Saint Eustatius</v>
          </cell>
          <cell r="C45" t="str">
            <v>AN</v>
          </cell>
          <cell r="D45">
            <v>310</v>
          </cell>
          <cell r="E45">
            <v>271</v>
          </cell>
          <cell r="F45">
            <v>215</v>
          </cell>
          <cell r="G45">
            <v>170</v>
          </cell>
          <cell r="H45">
            <v>242</v>
          </cell>
        </row>
        <row r="46">
          <cell r="B46" t="str">
            <v>AN Saint Martin</v>
          </cell>
          <cell r="C46" t="str">
            <v>AN</v>
          </cell>
          <cell r="D46">
            <v>310</v>
          </cell>
          <cell r="E46">
            <v>271</v>
          </cell>
          <cell r="F46">
            <v>215</v>
          </cell>
          <cell r="G46">
            <v>170</v>
          </cell>
          <cell r="H46">
            <v>242</v>
          </cell>
        </row>
        <row r="47">
          <cell r="B47" t="str">
            <v xml:space="preserve">Anguilla </v>
          </cell>
          <cell r="C47" t="str">
            <v>AI</v>
          </cell>
          <cell r="D47">
            <v>355</v>
          </cell>
          <cell r="E47">
            <v>334</v>
          </cell>
          <cell r="F47">
            <v>231</v>
          </cell>
          <cell r="G47">
            <v>158</v>
          </cell>
          <cell r="H47">
            <v>312</v>
          </cell>
        </row>
        <row r="48">
          <cell r="B48" t="str">
            <v xml:space="preserve">Aruba </v>
          </cell>
          <cell r="C48" t="str">
            <v>AW</v>
          </cell>
          <cell r="D48">
            <v>310</v>
          </cell>
          <cell r="E48">
            <v>271</v>
          </cell>
          <cell r="F48">
            <v>215</v>
          </cell>
          <cell r="G48">
            <v>170</v>
          </cell>
          <cell r="H48">
            <v>242</v>
          </cell>
        </row>
        <row r="49">
          <cell r="B49" t="str">
            <v xml:space="preserve">British Indian Ocean Territory </v>
          </cell>
          <cell r="C49" t="str">
            <v>IO</v>
          </cell>
          <cell r="D49">
            <v>355</v>
          </cell>
          <cell r="E49">
            <v>334</v>
          </cell>
          <cell r="F49">
            <v>231</v>
          </cell>
          <cell r="G49">
            <v>158</v>
          </cell>
          <cell r="H49">
            <v>312</v>
          </cell>
        </row>
        <row r="50">
          <cell r="B50" t="str">
            <v xml:space="preserve">Cayman Islands </v>
          </cell>
          <cell r="C50" t="str">
            <v>KY</v>
          </cell>
          <cell r="D50">
            <v>355</v>
          </cell>
          <cell r="E50">
            <v>334</v>
          </cell>
          <cell r="F50">
            <v>231</v>
          </cell>
          <cell r="G50">
            <v>158</v>
          </cell>
          <cell r="H50">
            <v>312</v>
          </cell>
        </row>
        <row r="51">
          <cell r="B51" t="str">
            <v>Falkland Islands (Malvinas)</v>
          </cell>
          <cell r="C51" t="str">
            <v>FK</v>
          </cell>
          <cell r="D51">
            <v>355</v>
          </cell>
          <cell r="E51">
            <v>334</v>
          </cell>
          <cell r="F51">
            <v>231</v>
          </cell>
          <cell r="G51">
            <v>158</v>
          </cell>
          <cell r="H51">
            <v>312</v>
          </cell>
        </row>
        <row r="52">
          <cell r="B52" t="str">
            <v>French Polynesia</v>
          </cell>
          <cell r="C52" t="str">
            <v>PF</v>
          </cell>
          <cell r="D52">
            <v>435</v>
          </cell>
          <cell r="E52">
            <v>351</v>
          </cell>
          <cell r="F52">
            <v>257</v>
          </cell>
          <cell r="G52">
            <v>193</v>
          </cell>
          <cell r="H52">
            <v>269</v>
          </cell>
        </row>
        <row r="53">
          <cell r="B53" t="str">
            <v>French Southern and Antartic Territories</v>
          </cell>
          <cell r="C53" t="str">
            <v>TF</v>
          </cell>
          <cell r="D53">
            <v>435</v>
          </cell>
          <cell r="E53">
            <v>351</v>
          </cell>
          <cell r="F53">
            <v>257</v>
          </cell>
          <cell r="G53">
            <v>193</v>
          </cell>
          <cell r="H53">
            <v>269</v>
          </cell>
        </row>
        <row r="54">
          <cell r="B54" t="str">
            <v>Greenland</v>
          </cell>
          <cell r="C54" t="str">
            <v>GL</v>
          </cell>
          <cell r="D54">
            <v>398</v>
          </cell>
          <cell r="E54">
            <v>340</v>
          </cell>
          <cell r="F54">
            <v>277</v>
          </cell>
          <cell r="G54">
            <v>217</v>
          </cell>
          <cell r="H54">
            <v>311</v>
          </cell>
        </row>
        <row r="55">
          <cell r="B55" t="str">
            <v xml:space="preserve">Mayotte </v>
          </cell>
          <cell r="C55" t="str">
            <v>YT</v>
          </cell>
          <cell r="D55">
            <v>435</v>
          </cell>
          <cell r="E55">
            <v>351</v>
          </cell>
          <cell r="F55">
            <v>257</v>
          </cell>
          <cell r="G55">
            <v>193</v>
          </cell>
          <cell r="H55">
            <v>269</v>
          </cell>
        </row>
        <row r="56">
          <cell r="B56" t="str">
            <v xml:space="preserve">Montserrat </v>
          </cell>
          <cell r="C56" t="str">
            <v>MS</v>
          </cell>
          <cell r="D56">
            <v>355</v>
          </cell>
          <cell r="E56">
            <v>334</v>
          </cell>
          <cell r="F56">
            <v>231</v>
          </cell>
          <cell r="G56">
            <v>158</v>
          </cell>
          <cell r="H56">
            <v>312</v>
          </cell>
        </row>
        <row r="57">
          <cell r="B57" t="str">
            <v>New Caledonia and Dependencies</v>
          </cell>
          <cell r="C57" t="str">
            <v>NC</v>
          </cell>
          <cell r="D57">
            <v>435</v>
          </cell>
          <cell r="E57">
            <v>351</v>
          </cell>
          <cell r="F57">
            <v>257</v>
          </cell>
          <cell r="G57">
            <v>193</v>
          </cell>
          <cell r="H57">
            <v>269</v>
          </cell>
        </row>
        <row r="58">
          <cell r="B58" t="str">
            <v>Netherlands Antilles</v>
          </cell>
          <cell r="C58" t="str">
            <v>AN</v>
          </cell>
          <cell r="D58">
            <v>310</v>
          </cell>
          <cell r="E58">
            <v>271</v>
          </cell>
          <cell r="F58">
            <v>215</v>
          </cell>
          <cell r="G58">
            <v>170</v>
          </cell>
          <cell r="H58">
            <v>242</v>
          </cell>
        </row>
        <row r="59">
          <cell r="B59" t="str">
            <v>Pitcairn</v>
          </cell>
          <cell r="C59" t="str">
            <v>PN</v>
          </cell>
          <cell r="D59">
            <v>355</v>
          </cell>
          <cell r="E59">
            <v>334</v>
          </cell>
          <cell r="F59">
            <v>231</v>
          </cell>
          <cell r="G59">
            <v>158</v>
          </cell>
          <cell r="H59">
            <v>312</v>
          </cell>
        </row>
        <row r="60">
          <cell r="B60" t="str">
            <v xml:space="preserve">Saint Helena, Ascension Island, Tristan da Cunha </v>
          </cell>
          <cell r="C60" t="str">
            <v>SH</v>
          </cell>
          <cell r="D60">
            <v>355</v>
          </cell>
          <cell r="E60">
            <v>334</v>
          </cell>
          <cell r="F60">
            <v>231</v>
          </cell>
          <cell r="G60">
            <v>158</v>
          </cell>
          <cell r="H60">
            <v>312</v>
          </cell>
        </row>
        <row r="61">
          <cell r="B61" t="str">
            <v>British Antartic Territories</v>
          </cell>
          <cell r="C61" t="str">
            <v>BAT</v>
          </cell>
          <cell r="D61">
            <v>355</v>
          </cell>
          <cell r="E61">
            <v>334</v>
          </cell>
          <cell r="F61">
            <v>231</v>
          </cell>
          <cell r="G61">
            <v>158</v>
          </cell>
          <cell r="H61">
            <v>312</v>
          </cell>
        </row>
        <row r="62">
          <cell r="B62" t="str">
            <v xml:space="preserve">Saint Pierre And Miquelon </v>
          </cell>
          <cell r="C62" t="str">
            <v>PM</v>
          </cell>
          <cell r="D62">
            <v>435</v>
          </cell>
          <cell r="E62">
            <v>351</v>
          </cell>
          <cell r="F62">
            <v>257</v>
          </cell>
          <cell r="G62">
            <v>193</v>
          </cell>
          <cell r="H62">
            <v>269</v>
          </cell>
        </row>
        <row r="63">
          <cell r="B63" t="str">
            <v>South Georgia And The South Sandwich Islands</v>
          </cell>
          <cell r="C63" t="str">
            <v>GS</v>
          </cell>
          <cell r="D63">
            <v>355</v>
          </cell>
          <cell r="E63">
            <v>334</v>
          </cell>
          <cell r="F63">
            <v>231</v>
          </cell>
          <cell r="G63">
            <v>158</v>
          </cell>
          <cell r="H63">
            <v>312</v>
          </cell>
        </row>
        <row r="64">
          <cell r="B64" t="str">
            <v xml:space="preserve">Turks And Caicos Islands </v>
          </cell>
          <cell r="C64" t="str">
            <v>TC</v>
          </cell>
          <cell r="D64">
            <v>355</v>
          </cell>
          <cell r="E64">
            <v>334</v>
          </cell>
          <cell r="F64">
            <v>231</v>
          </cell>
          <cell r="G64">
            <v>158</v>
          </cell>
          <cell r="H64">
            <v>312</v>
          </cell>
        </row>
        <row r="65">
          <cell r="B65" t="str">
            <v>Virgin Islands, British</v>
          </cell>
          <cell r="C65" t="str">
            <v>VG</v>
          </cell>
          <cell r="D65">
            <v>355</v>
          </cell>
          <cell r="E65">
            <v>334</v>
          </cell>
          <cell r="F65">
            <v>231</v>
          </cell>
          <cell r="G65">
            <v>158</v>
          </cell>
          <cell r="H65">
            <v>312</v>
          </cell>
        </row>
        <row r="66">
          <cell r="B66" t="str">
            <v>Wallis and Futuna Islands</v>
          </cell>
          <cell r="C66" t="str">
            <v>WF</v>
          </cell>
          <cell r="D66">
            <v>435</v>
          </cell>
          <cell r="E66">
            <v>351</v>
          </cell>
          <cell r="F66">
            <v>257</v>
          </cell>
          <cell r="G66">
            <v>193</v>
          </cell>
          <cell r="H66">
            <v>269</v>
          </cell>
        </row>
        <row r="67">
          <cell r="B67" t="str">
            <v>Afghanistan</v>
          </cell>
          <cell r="C67" t="str">
            <v>AF</v>
          </cell>
          <cell r="D67">
            <v>450</v>
          </cell>
          <cell r="E67">
            <v>300</v>
          </cell>
          <cell r="F67">
            <v>250</v>
          </cell>
          <cell r="G67">
            <v>125</v>
          </cell>
          <cell r="H67">
            <v>225</v>
          </cell>
        </row>
        <row r="68">
          <cell r="B68" t="str">
            <v>Algeria</v>
          </cell>
          <cell r="C68" t="str">
            <v>DZ</v>
          </cell>
          <cell r="D68">
            <v>450</v>
          </cell>
          <cell r="E68">
            <v>300</v>
          </cell>
          <cell r="F68">
            <v>250</v>
          </cell>
          <cell r="G68">
            <v>125</v>
          </cell>
          <cell r="H68">
            <v>335</v>
          </cell>
        </row>
        <row r="69">
          <cell r="B69" t="str">
            <v>American Samoa</v>
          </cell>
          <cell r="C69" t="str">
            <v>AS</v>
          </cell>
          <cell r="D69">
            <v>450</v>
          </cell>
          <cell r="E69">
            <v>300</v>
          </cell>
          <cell r="F69">
            <v>250</v>
          </cell>
          <cell r="G69">
            <v>125</v>
          </cell>
          <cell r="H69">
            <v>192</v>
          </cell>
        </row>
        <row r="70">
          <cell r="B70" t="str">
            <v>Angola</v>
          </cell>
          <cell r="C70" t="str">
            <v>AO</v>
          </cell>
          <cell r="D70">
            <v>450</v>
          </cell>
          <cell r="E70">
            <v>300</v>
          </cell>
          <cell r="F70">
            <v>250</v>
          </cell>
          <cell r="G70">
            <v>125</v>
          </cell>
          <cell r="H70">
            <v>387</v>
          </cell>
        </row>
        <row r="71">
          <cell r="B71" t="str">
            <v>Antigua And Barbuda</v>
          </cell>
          <cell r="C71" t="str">
            <v>AG</v>
          </cell>
          <cell r="D71">
            <v>450</v>
          </cell>
          <cell r="E71">
            <v>300</v>
          </cell>
          <cell r="F71">
            <v>250</v>
          </cell>
          <cell r="G71">
            <v>125</v>
          </cell>
          <cell r="H71">
            <v>230</v>
          </cell>
        </row>
        <row r="72">
          <cell r="B72" t="str">
            <v>Argentina</v>
          </cell>
          <cell r="C72" t="str">
            <v>AR</v>
          </cell>
          <cell r="D72">
            <v>450</v>
          </cell>
          <cell r="E72">
            <v>300</v>
          </cell>
          <cell r="F72">
            <v>250</v>
          </cell>
          <cell r="G72">
            <v>125</v>
          </cell>
          <cell r="H72">
            <v>298</v>
          </cell>
        </row>
        <row r="73">
          <cell r="B73" t="str">
            <v>Armenia</v>
          </cell>
          <cell r="C73" t="str">
            <v>AM</v>
          </cell>
          <cell r="D73">
            <v>450</v>
          </cell>
          <cell r="E73">
            <v>300</v>
          </cell>
          <cell r="F73">
            <v>250</v>
          </cell>
          <cell r="G73">
            <v>125</v>
          </cell>
          <cell r="H73">
            <v>128</v>
          </cell>
        </row>
        <row r="74">
          <cell r="B74" t="str">
            <v>Australia</v>
          </cell>
          <cell r="C74" t="str">
            <v>AU</v>
          </cell>
          <cell r="D74">
            <v>450</v>
          </cell>
          <cell r="E74">
            <v>300</v>
          </cell>
          <cell r="F74">
            <v>250</v>
          </cell>
          <cell r="G74">
            <v>125</v>
          </cell>
          <cell r="H74">
            <v>280</v>
          </cell>
        </row>
        <row r="75">
          <cell r="B75" t="str">
            <v>Azerbaijan</v>
          </cell>
          <cell r="C75" t="str">
            <v>AZ</v>
          </cell>
          <cell r="D75">
            <v>450</v>
          </cell>
          <cell r="E75">
            <v>300</v>
          </cell>
          <cell r="F75">
            <v>250</v>
          </cell>
          <cell r="G75">
            <v>125</v>
          </cell>
          <cell r="H75">
            <v>310</v>
          </cell>
        </row>
        <row r="76">
          <cell r="B76" t="str">
            <v>Bahamas</v>
          </cell>
          <cell r="C76" t="str">
            <v>BS</v>
          </cell>
          <cell r="D76">
            <v>450</v>
          </cell>
          <cell r="E76">
            <v>300</v>
          </cell>
          <cell r="F76">
            <v>250</v>
          </cell>
          <cell r="G76">
            <v>125</v>
          </cell>
          <cell r="H76">
            <v>287</v>
          </cell>
        </row>
        <row r="77">
          <cell r="B77" t="str">
            <v>Bahrain</v>
          </cell>
          <cell r="C77" t="str">
            <v>BH</v>
          </cell>
          <cell r="D77">
            <v>450</v>
          </cell>
          <cell r="E77">
            <v>300</v>
          </cell>
          <cell r="F77">
            <v>250</v>
          </cell>
          <cell r="G77">
            <v>125</v>
          </cell>
          <cell r="H77">
            <v>279</v>
          </cell>
        </row>
        <row r="78">
          <cell r="B78" t="str">
            <v>Bangladesh</v>
          </cell>
          <cell r="C78" t="str">
            <v>BD</v>
          </cell>
          <cell r="D78">
            <v>450</v>
          </cell>
          <cell r="E78">
            <v>300</v>
          </cell>
          <cell r="F78">
            <v>250</v>
          </cell>
          <cell r="G78">
            <v>125</v>
          </cell>
          <cell r="H78">
            <v>201</v>
          </cell>
        </row>
        <row r="79">
          <cell r="B79" t="str">
            <v>Barbados</v>
          </cell>
          <cell r="C79" t="str">
            <v>BB</v>
          </cell>
          <cell r="D79">
            <v>450</v>
          </cell>
          <cell r="E79">
            <v>300</v>
          </cell>
          <cell r="F79">
            <v>250</v>
          </cell>
          <cell r="G79">
            <v>125</v>
          </cell>
          <cell r="H79">
            <v>302</v>
          </cell>
        </row>
        <row r="80">
          <cell r="B80" t="str">
            <v>Belarus</v>
          </cell>
          <cell r="C80" t="str">
            <v>BY</v>
          </cell>
          <cell r="D80">
            <v>450</v>
          </cell>
          <cell r="E80">
            <v>300</v>
          </cell>
          <cell r="F80">
            <v>250</v>
          </cell>
          <cell r="G80">
            <v>125</v>
          </cell>
          <cell r="H80">
            <v>205</v>
          </cell>
        </row>
        <row r="81">
          <cell r="B81" t="str">
            <v>Belize</v>
          </cell>
          <cell r="C81" t="str">
            <v>BZ</v>
          </cell>
          <cell r="D81">
            <v>450</v>
          </cell>
          <cell r="E81">
            <v>300</v>
          </cell>
          <cell r="F81">
            <v>250</v>
          </cell>
          <cell r="G81">
            <v>125</v>
          </cell>
          <cell r="H81">
            <v>213</v>
          </cell>
        </row>
        <row r="82">
          <cell r="B82" t="str">
            <v>Benin</v>
          </cell>
          <cell r="C82" t="str">
            <v>BJ</v>
          </cell>
          <cell r="D82">
            <v>450</v>
          </cell>
          <cell r="E82">
            <v>300</v>
          </cell>
          <cell r="F82">
            <v>250</v>
          </cell>
          <cell r="G82">
            <v>125</v>
          </cell>
          <cell r="H82">
            <v>184</v>
          </cell>
        </row>
        <row r="83">
          <cell r="B83" t="str">
            <v>Bhutan</v>
          </cell>
          <cell r="C83" t="str">
            <v>BT</v>
          </cell>
          <cell r="D83">
            <v>450</v>
          </cell>
          <cell r="E83">
            <v>300</v>
          </cell>
          <cell r="F83">
            <v>250</v>
          </cell>
          <cell r="G83">
            <v>125</v>
          </cell>
          <cell r="H83">
            <v>99</v>
          </cell>
        </row>
        <row r="84">
          <cell r="B84" t="str">
            <v>Bolivia, Plurinational State Of</v>
          </cell>
          <cell r="C84" t="str">
            <v>BO</v>
          </cell>
          <cell r="D84">
            <v>450</v>
          </cell>
          <cell r="E84">
            <v>300</v>
          </cell>
          <cell r="F84">
            <v>250</v>
          </cell>
          <cell r="G84">
            <v>125</v>
          </cell>
          <cell r="H84">
            <v>143</v>
          </cell>
        </row>
        <row r="85">
          <cell r="B85" t="str">
            <v>Botswana</v>
          </cell>
          <cell r="C85" t="str">
            <v>BW</v>
          </cell>
          <cell r="D85">
            <v>450</v>
          </cell>
          <cell r="E85">
            <v>300</v>
          </cell>
          <cell r="F85">
            <v>250</v>
          </cell>
          <cell r="G85">
            <v>125</v>
          </cell>
          <cell r="H85">
            <v>196</v>
          </cell>
        </row>
        <row r="86">
          <cell r="B86" t="str">
            <v>Brazil</v>
          </cell>
          <cell r="C86" t="str">
            <v>BR</v>
          </cell>
          <cell r="D86">
            <v>450</v>
          </cell>
          <cell r="E86">
            <v>300</v>
          </cell>
          <cell r="F86">
            <v>250</v>
          </cell>
          <cell r="G86">
            <v>125</v>
          </cell>
          <cell r="H86">
            <v>251</v>
          </cell>
        </row>
        <row r="87">
          <cell r="B87" t="str">
            <v>Brunei Darussalam</v>
          </cell>
          <cell r="C87" t="str">
            <v>BN</v>
          </cell>
          <cell r="D87">
            <v>450</v>
          </cell>
          <cell r="E87">
            <v>300</v>
          </cell>
          <cell r="F87">
            <v>250</v>
          </cell>
          <cell r="G87">
            <v>125</v>
          </cell>
          <cell r="H87">
            <v>177</v>
          </cell>
        </row>
        <row r="88">
          <cell r="B88" t="str">
            <v>Burkina Faso</v>
          </cell>
          <cell r="C88" t="str">
            <v>BF</v>
          </cell>
          <cell r="D88">
            <v>450</v>
          </cell>
          <cell r="E88">
            <v>300</v>
          </cell>
          <cell r="F88">
            <v>250</v>
          </cell>
          <cell r="G88">
            <v>125</v>
          </cell>
          <cell r="H88">
            <v>152</v>
          </cell>
        </row>
        <row r="89">
          <cell r="B89" t="str">
            <v>Burundi</v>
          </cell>
          <cell r="C89" t="str">
            <v>BI</v>
          </cell>
          <cell r="D89">
            <v>450</v>
          </cell>
          <cell r="E89">
            <v>300</v>
          </cell>
          <cell r="F89">
            <v>250</v>
          </cell>
          <cell r="G89">
            <v>125</v>
          </cell>
          <cell r="H89">
            <v>160</v>
          </cell>
        </row>
        <row r="90">
          <cell r="B90" t="str">
            <v>Cambodia</v>
          </cell>
          <cell r="C90" t="str">
            <v>KH</v>
          </cell>
          <cell r="D90">
            <v>450</v>
          </cell>
          <cell r="E90">
            <v>300</v>
          </cell>
          <cell r="F90">
            <v>250</v>
          </cell>
          <cell r="G90">
            <v>125</v>
          </cell>
          <cell r="H90">
            <v>178</v>
          </cell>
        </row>
        <row r="91">
          <cell r="B91" t="str">
            <v>Cameroon</v>
          </cell>
          <cell r="C91" t="str">
            <v>CM</v>
          </cell>
          <cell r="D91">
            <v>450</v>
          </cell>
          <cell r="E91">
            <v>300</v>
          </cell>
          <cell r="F91">
            <v>250</v>
          </cell>
          <cell r="G91">
            <v>125</v>
          </cell>
          <cell r="H91">
            <v>213</v>
          </cell>
        </row>
        <row r="92">
          <cell r="B92" t="str">
            <v>Canada</v>
          </cell>
          <cell r="C92" t="str">
            <v>CA</v>
          </cell>
          <cell r="D92">
            <v>450</v>
          </cell>
          <cell r="E92">
            <v>300</v>
          </cell>
          <cell r="F92">
            <v>250</v>
          </cell>
          <cell r="G92">
            <v>125</v>
          </cell>
          <cell r="H92">
            <v>265</v>
          </cell>
        </row>
        <row r="93">
          <cell r="B93" t="str">
            <v>Cape Verde</v>
          </cell>
          <cell r="C93" t="str">
            <v>CV</v>
          </cell>
          <cell r="D93">
            <v>450</v>
          </cell>
          <cell r="E93">
            <v>300</v>
          </cell>
          <cell r="F93">
            <v>250</v>
          </cell>
          <cell r="G93">
            <v>125</v>
          </cell>
          <cell r="H93">
            <v>194</v>
          </cell>
        </row>
        <row r="94">
          <cell r="B94" t="str">
            <v>Central African Republic</v>
          </cell>
          <cell r="C94" t="str">
            <v>CF</v>
          </cell>
          <cell r="D94">
            <v>450</v>
          </cell>
          <cell r="E94">
            <v>300</v>
          </cell>
          <cell r="F94">
            <v>250</v>
          </cell>
          <cell r="G94">
            <v>125</v>
          </cell>
          <cell r="H94">
            <v>126</v>
          </cell>
        </row>
        <row r="95">
          <cell r="B95" t="str">
            <v>Chad</v>
          </cell>
          <cell r="C95" t="str">
            <v>TD</v>
          </cell>
          <cell r="D95">
            <v>450</v>
          </cell>
          <cell r="E95">
            <v>300</v>
          </cell>
          <cell r="F95">
            <v>250</v>
          </cell>
          <cell r="G95">
            <v>125</v>
          </cell>
          <cell r="H95">
            <v>266</v>
          </cell>
        </row>
        <row r="96">
          <cell r="B96" t="str">
            <v>Chile</v>
          </cell>
          <cell r="C96" t="str">
            <v>CL</v>
          </cell>
          <cell r="D96">
            <v>450</v>
          </cell>
          <cell r="E96">
            <v>300</v>
          </cell>
          <cell r="F96">
            <v>250</v>
          </cell>
          <cell r="G96">
            <v>125</v>
          </cell>
          <cell r="H96">
            <v>191</v>
          </cell>
        </row>
        <row r="97">
          <cell r="B97" t="str">
            <v>China</v>
          </cell>
          <cell r="C97" t="str">
            <v>CN</v>
          </cell>
          <cell r="D97">
            <v>450</v>
          </cell>
          <cell r="E97">
            <v>300</v>
          </cell>
          <cell r="F97">
            <v>250</v>
          </cell>
          <cell r="G97">
            <v>125</v>
          </cell>
          <cell r="H97">
            <v>224</v>
          </cell>
        </row>
        <row r="98">
          <cell r="B98" t="str">
            <v>Colombia</v>
          </cell>
          <cell r="C98" t="str">
            <v>CO</v>
          </cell>
          <cell r="D98">
            <v>450</v>
          </cell>
          <cell r="E98">
            <v>300</v>
          </cell>
          <cell r="F98">
            <v>250</v>
          </cell>
          <cell r="G98">
            <v>125</v>
          </cell>
          <cell r="H98">
            <v>208</v>
          </cell>
        </row>
        <row r="99">
          <cell r="B99" t="str">
            <v>Comoros</v>
          </cell>
          <cell r="C99" t="str">
            <v>KM</v>
          </cell>
          <cell r="D99">
            <v>450</v>
          </cell>
          <cell r="E99">
            <v>300</v>
          </cell>
          <cell r="F99">
            <v>250</v>
          </cell>
          <cell r="G99">
            <v>125</v>
          </cell>
          <cell r="H99">
            <v>192</v>
          </cell>
        </row>
        <row r="100">
          <cell r="B100" t="str">
            <v>Congo</v>
          </cell>
          <cell r="C100" t="str">
            <v>CG</v>
          </cell>
          <cell r="D100">
            <v>450</v>
          </cell>
          <cell r="E100">
            <v>300</v>
          </cell>
          <cell r="F100">
            <v>250</v>
          </cell>
          <cell r="G100">
            <v>125</v>
          </cell>
          <cell r="H100">
            <v>220</v>
          </cell>
        </row>
        <row r="101">
          <cell r="B101" t="str">
            <v>Congo, The Democratic Republic Of The</v>
          </cell>
          <cell r="C101" t="str">
            <v>CD</v>
          </cell>
          <cell r="D101">
            <v>450</v>
          </cell>
          <cell r="E101">
            <v>300</v>
          </cell>
          <cell r="F101">
            <v>250</v>
          </cell>
          <cell r="G101">
            <v>125</v>
          </cell>
          <cell r="H101">
            <v>251</v>
          </cell>
        </row>
        <row r="102">
          <cell r="B102" t="str">
            <v>Cook Islands</v>
          </cell>
          <cell r="C102" t="str">
            <v>CK</v>
          </cell>
          <cell r="D102">
            <v>450</v>
          </cell>
          <cell r="E102">
            <v>300</v>
          </cell>
          <cell r="F102">
            <v>250</v>
          </cell>
          <cell r="G102">
            <v>125</v>
          </cell>
          <cell r="H102">
            <v>222</v>
          </cell>
        </row>
        <row r="103">
          <cell r="B103" t="str">
            <v>Costa Rica</v>
          </cell>
          <cell r="C103" t="str">
            <v>CR</v>
          </cell>
          <cell r="D103">
            <v>450</v>
          </cell>
          <cell r="E103">
            <v>300</v>
          </cell>
          <cell r="F103">
            <v>250</v>
          </cell>
          <cell r="G103">
            <v>125</v>
          </cell>
          <cell r="H103">
            <v>185</v>
          </cell>
        </row>
        <row r="104">
          <cell r="B104" t="str">
            <v>Côte D'ivoire</v>
          </cell>
          <cell r="C104" t="str">
            <v>CI</v>
          </cell>
          <cell r="D104">
            <v>450</v>
          </cell>
          <cell r="E104">
            <v>300</v>
          </cell>
          <cell r="F104">
            <v>250</v>
          </cell>
          <cell r="G104">
            <v>125</v>
          </cell>
          <cell r="H104">
            <v>271</v>
          </cell>
        </row>
        <row r="105">
          <cell r="B105" t="str">
            <v>Cuba</v>
          </cell>
          <cell r="C105" t="str">
            <v>CU</v>
          </cell>
          <cell r="D105">
            <v>450</v>
          </cell>
          <cell r="E105">
            <v>300</v>
          </cell>
          <cell r="F105">
            <v>250</v>
          </cell>
          <cell r="G105">
            <v>125</v>
          </cell>
          <cell r="H105">
            <v>168</v>
          </cell>
        </row>
        <row r="106">
          <cell r="B106" t="str">
            <v>Djibouti</v>
          </cell>
          <cell r="C106" t="str">
            <v>DJ</v>
          </cell>
          <cell r="D106">
            <v>450</v>
          </cell>
          <cell r="E106">
            <v>300</v>
          </cell>
          <cell r="F106">
            <v>250</v>
          </cell>
          <cell r="G106">
            <v>125</v>
          </cell>
          <cell r="H106">
            <v>186</v>
          </cell>
        </row>
        <row r="107">
          <cell r="B107" t="str">
            <v>Dominica</v>
          </cell>
          <cell r="C107" t="str">
            <v>DM</v>
          </cell>
          <cell r="D107">
            <v>450</v>
          </cell>
          <cell r="E107">
            <v>300</v>
          </cell>
          <cell r="F107">
            <v>250</v>
          </cell>
          <cell r="G107">
            <v>125</v>
          </cell>
          <cell r="H107">
            <v>170</v>
          </cell>
        </row>
        <row r="108">
          <cell r="B108" t="str">
            <v>Dominican Republic</v>
          </cell>
          <cell r="C108" t="str">
            <v>DO</v>
          </cell>
          <cell r="D108">
            <v>450</v>
          </cell>
          <cell r="E108">
            <v>300</v>
          </cell>
          <cell r="F108">
            <v>250</v>
          </cell>
          <cell r="G108">
            <v>125</v>
          </cell>
          <cell r="H108">
            <v>189</v>
          </cell>
        </row>
        <row r="109">
          <cell r="B109" t="str">
            <v>Ecuador</v>
          </cell>
          <cell r="C109" t="str">
            <v>EC</v>
          </cell>
          <cell r="D109">
            <v>450</v>
          </cell>
          <cell r="E109">
            <v>300</v>
          </cell>
          <cell r="F109">
            <v>250</v>
          </cell>
          <cell r="G109">
            <v>125</v>
          </cell>
          <cell r="H109">
            <v>159</v>
          </cell>
        </row>
        <row r="110">
          <cell r="B110" t="str">
            <v>Egypt</v>
          </cell>
          <cell r="C110" t="str">
            <v>EG</v>
          </cell>
          <cell r="D110">
            <v>450</v>
          </cell>
          <cell r="E110">
            <v>300</v>
          </cell>
          <cell r="F110">
            <v>250</v>
          </cell>
          <cell r="G110">
            <v>125</v>
          </cell>
          <cell r="H110">
            <v>236</v>
          </cell>
        </row>
        <row r="111">
          <cell r="B111" t="str">
            <v>El Salvador</v>
          </cell>
          <cell r="C111" t="str">
            <v>SV</v>
          </cell>
          <cell r="D111">
            <v>450</v>
          </cell>
          <cell r="E111">
            <v>300</v>
          </cell>
          <cell r="F111">
            <v>250</v>
          </cell>
          <cell r="G111">
            <v>125</v>
          </cell>
          <cell r="H111">
            <v>171</v>
          </cell>
        </row>
        <row r="112">
          <cell r="B112" t="str">
            <v>Equatorial Guinea</v>
          </cell>
          <cell r="C112" t="str">
            <v>GQ</v>
          </cell>
          <cell r="D112">
            <v>450</v>
          </cell>
          <cell r="E112">
            <v>300</v>
          </cell>
          <cell r="F112">
            <v>250</v>
          </cell>
          <cell r="G112">
            <v>125</v>
          </cell>
          <cell r="H112">
            <v>337</v>
          </cell>
        </row>
        <row r="113">
          <cell r="B113" t="str">
            <v>Eritrea</v>
          </cell>
          <cell r="C113" t="str">
            <v>ER</v>
          </cell>
          <cell r="D113">
            <v>450</v>
          </cell>
          <cell r="E113">
            <v>300</v>
          </cell>
          <cell r="F113">
            <v>250</v>
          </cell>
          <cell r="G113">
            <v>125</v>
          </cell>
          <cell r="H113">
            <v>159</v>
          </cell>
        </row>
        <row r="114">
          <cell r="B114" t="str">
            <v>Ethiopia</v>
          </cell>
          <cell r="C114" t="str">
            <v>ET</v>
          </cell>
          <cell r="D114">
            <v>450</v>
          </cell>
          <cell r="E114">
            <v>300</v>
          </cell>
          <cell r="F114">
            <v>250</v>
          </cell>
          <cell r="G114">
            <v>125</v>
          </cell>
          <cell r="H114">
            <v>263</v>
          </cell>
        </row>
        <row r="115">
          <cell r="B115" t="str">
            <v>Fiji</v>
          </cell>
          <cell r="C115" t="str">
            <v>FJ</v>
          </cell>
          <cell r="D115">
            <v>450</v>
          </cell>
          <cell r="E115">
            <v>300</v>
          </cell>
          <cell r="F115">
            <v>250</v>
          </cell>
          <cell r="G115">
            <v>125</v>
          </cell>
          <cell r="H115">
            <v>156</v>
          </cell>
        </row>
        <row r="116">
          <cell r="B116" t="str">
            <v>Gabon</v>
          </cell>
          <cell r="C116" t="str">
            <v>GA</v>
          </cell>
          <cell r="D116">
            <v>450</v>
          </cell>
          <cell r="E116">
            <v>300</v>
          </cell>
          <cell r="F116">
            <v>250</v>
          </cell>
          <cell r="G116">
            <v>125</v>
          </cell>
          <cell r="H116">
            <v>203</v>
          </cell>
        </row>
        <row r="117">
          <cell r="B117" t="str">
            <v>Gambia</v>
          </cell>
          <cell r="C117" t="str">
            <v>GM</v>
          </cell>
          <cell r="D117">
            <v>450</v>
          </cell>
          <cell r="E117">
            <v>300</v>
          </cell>
          <cell r="F117">
            <v>250</v>
          </cell>
          <cell r="G117">
            <v>125</v>
          </cell>
          <cell r="H117">
            <v>162</v>
          </cell>
        </row>
        <row r="118">
          <cell r="B118" t="str">
            <v>Georgia</v>
          </cell>
          <cell r="C118" t="str">
            <v>GE</v>
          </cell>
          <cell r="D118">
            <v>450</v>
          </cell>
          <cell r="E118">
            <v>300</v>
          </cell>
          <cell r="F118">
            <v>250</v>
          </cell>
          <cell r="G118">
            <v>125</v>
          </cell>
          <cell r="H118">
            <v>229</v>
          </cell>
        </row>
        <row r="119">
          <cell r="B119" t="str">
            <v>Ghana</v>
          </cell>
          <cell r="C119" t="str">
            <v>GH</v>
          </cell>
          <cell r="D119">
            <v>450</v>
          </cell>
          <cell r="E119">
            <v>300</v>
          </cell>
          <cell r="F119">
            <v>250</v>
          </cell>
          <cell r="G119">
            <v>125</v>
          </cell>
          <cell r="H119">
            <v>286</v>
          </cell>
        </row>
        <row r="120">
          <cell r="B120" t="str">
            <v>Grenada</v>
          </cell>
          <cell r="C120" t="str">
            <v>GD</v>
          </cell>
          <cell r="D120">
            <v>450</v>
          </cell>
          <cell r="E120">
            <v>300</v>
          </cell>
          <cell r="F120">
            <v>250</v>
          </cell>
          <cell r="G120">
            <v>125</v>
          </cell>
          <cell r="H120">
            <v>245</v>
          </cell>
        </row>
        <row r="121">
          <cell r="B121" t="str">
            <v>Guam</v>
          </cell>
          <cell r="C121" t="str">
            <v>GU</v>
          </cell>
          <cell r="D121">
            <v>450</v>
          </cell>
          <cell r="E121">
            <v>300</v>
          </cell>
          <cell r="F121">
            <v>250</v>
          </cell>
          <cell r="G121">
            <v>125</v>
          </cell>
          <cell r="H121">
            <v>254</v>
          </cell>
        </row>
        <row r="122">
          <cell r="B122" t="str">
            <v>Guatemala</v>
          </cell>
          <cell r="C122" t="str">
            <v>GT</v>
          </cell>
          <cell r="D122">
            <v>450</v>
          </cell>
          <cell r="E122">
            <v>300</v>
          </cell>
          <cell r="F122">
            <v>250</v>
          </cell>
          <cell r="G122">
            <v>125</v>
          </cell>
          <cell r="H122">
            <v>201</v>
          </cell>
        </row>
        <row r="123">
          <cell r="B123" t="str">
            <v>Guinea</v>
          </cell>
          <cell r="C123" t="str">
            <v>GN</v>
          </cell>
          <cell r="D123">
            <v>450</v>
          </cell>
          <cell r="E123">
            <v>300</v>
          </cell>
          <cell r="F123">
            <v>250</v>
          </cell>
          <cell r="G123">
            <v>125</v>
          </cell>
          <cell r="H123">
            <v>226</v>
          </cell>
        </row>
        <row r="124">
          <cell r="B124" t="str">
            <v>Guinea-Bissau</v>
          </cell>
          <cell r="C124" t="str">
            <v>GW</v>
          </cell>
          <cell r="D124">
            <v>450</v>
          </cell>
          <cell r="E124">
            <v>300</v>
          </cell>
          <cell r="F124">
            <v>250</v>
          </cell>
          <cell r="G124">
            <v>125</v>
          </cell>
          <cell r="H124">
            <v>191</v>
          </cell>
        </row>
        <row r="125">
          <cell r="B125" t="str">
            <v>Guyana</v>
          </cell>
          <cell r="C125" t="str">
            <v>GY</v>
          </cell>
          <cell r="D125">
            <v>450</v>
          </cell>
          <cell r="E125">
            <v>300</v>
          </cell>
          <cell r="F125">
            <v>250</v>
          </cell>
          <cell r="G125">
            <v>125</v>
          </cell>
          <cell r="H125">
            <v>173</v>
          </cell>
        </row>
        <row r="126">
          <cell r="B126" t="str">
            <v>Haiti</v>
          </cell>
          <cell r="C126" t="str">
            <v>HT</v>
          </cell>
          <cell r="D126">
            <v>450</v>
          </cell>
          <cell r="E126">
            <v>300</v>
          </cell>
          <cell r="F126">
            <v>250</v>
          </cell>
          <cell r="G126">
            <v>125</v>
          </cell>
          <cell r="H126">
            <v>222</v>
          </cell>
        </row>
        <row r="127">
          <cell r="B127" t="str">
            <v>Honduras</v>
          </cell>
          <cell r="C127" t="str">
            <v>HN</v>
          </cell>
          <cell r="D127">
            <v>450</v>
          </cell>
          <cell r="E127">
            <v>300</v>
          </cell>
          <cell r="F127">
            <v>250</v>
          </cell>
          <cell r="G127">
            <v>125</v>
          </cell>
          <cell r="H127">
            <v>168</v>
          </cell>
        </row>
        <row r="128">
          <cell r="B128" t="str">
            <v>Hong Kong</v>
          </cell>
          <cell r="C128" t="str">
            <v>HK</v>
          </cell>
          <cell r="D128">
            <v>450</v>
          </cell>
          <cell r="E128">
            <v>300</v>
          </cell>
          <cell r="F128">
            <v>250</v>
          </cell>
          <cell r="G128">
            <v>125</v>
          </cell>
          <cell r="H128">
            <v>316</v>
          </cell>
        </row>
        <row r="129">
          <cell r="B129" t="str">
            <v>India</v>
          </cell>
          <cell r="C129" t="str">
            <v>IN</v>
          </cell>
          <cell r="D129">
            <v>450</v>
          </cell>
          <cell r="E129">
            <v>300</v>
          </cell>
          <cell r="F129">
            <v>250</v>
          </cell>
          <cell r="G129">
            <v>125</v>
          </cell>
          <cell r="H129">
            <v>244</v>
          </cell>
        </row>
        <row r="130">
          <cell r="B130" t="str">
            <v>Indonesia</v>
          </cell>
          <cell r="C130" t="str">
            <v>ID</v>
          </cell>
          <cell r="D130">
            <v>450</v>
          </cell>
          <cell r="E130">
            <v>300</v>
          </cell>
          <cell r="F130">
            <v>250</v>
          </cell>
          <cell r="G130">
            <v>125</v>
          </cell>
          <cell r="H130">
            <v>190</v>
          </cell>
        </row>
        <row r="131">
          <cell r="B131" t="str">
            <v>Iran, Islamic Republic Of</v>
          </cell>
          <cell r="C131" t="str">
            <v>IR</v>
          </cell>
          <cell r="D131">
            <v>450</v>
          </cell>
          <cell r="E131">
            <v>300</v>
          </cell>
          <cell r="F131">
            <v>250</v>
          </cell>
          <cell r="G131">
            <v>125</v>
          </cell>
          <cell r="H131">
            <v>214</v>
          </cell>
        </row>
        <row r="132">
          <cell r="B132" t="str">
            <v>Iraq</v>
          </cell>
          <cell r="C132" t="str">
            <v>IQ</v>
          </cell>
          <cell r="D132">
            <v>450</v>
          </cell>
          <cell r="E132">
            <v>300</v>
          </cell>
          <cell r="F132">
            <v>250</v>
          </cell>
          <cell r="G132">
            <v>125</v>
          </cell>
          <cell r="H132">
            <v>288</v>
          </cell>
        </row>
        <row r="133">
          <cell r="B133" t="str">
            <v>Israel</v>
          </cell>
          <cell r="C133" t="str">
            <v>IL</v>
          </cell>
          <cell r="D133">
            <v>450</v>
          </cell>
          <cell r="E133">
            <v>300</v>
          </cell>
          <cell r="F133">
            <v>250</v>
          </cell>
          <cell r="G133">
            <v>125</v>
          </cell>
          <cell r="H133">
            <v>327</v>
          </cell>
        </row>
        <row r="134">
          <cell r="B134" t="str">
            <v>Jamaica</v>
          </cell>
          <cell r="C134" t="str">
            <v>JM</v>
          </cell>
          <cell r="D134">
            <v>450</v>
          </cell>
          <cell r="E134">
            <v>300</v>
          </cell>
          <cell r="F134">
            <v>250</v>
          </cell>
          <cell r="G134">
            <v>125</v>
          </cell>
          <cell r="H134">
            <v>213</v>
          </cell>
        </row>
        <row r="135">
          <cell r="B135" t="str">
            <v>Japan</v>
          </cell>
          <cell r="C135" t="str">
            <v>JP</v>
          </cell>
          <cell r="D135">
            <v>450</v>
          </cell>
          <cell r="E135">
            <v>300</v>
          </cell>
          <cell r="F135">
            <v>250</v>
          </cell>
          <cell r="G135">
            <v>125</v>
          </cell>
          <cell r="H135">
            <v>332</v>
          </cell>
        </row>
        <row r="136">
          <cell r="B136" t="str">
            <v>Jordan</v>
          </cell>
          <cell r="C136" t="str">
            <v>JO</v>
          </cell>
          <cell r="D136">
            <v>450</v>
          </cell>
          <cell r="E136">
            <v>300</v>
          </cell>
          <cell r="F136">
            <v>250</v>
          </cell>
          <cell r="G136">
            <v>125</v>
          </cell>
          <cell r="H136">
            <v>210</v>
          </cell>
        </row>
        <row r="137">
          <cell r="B137" t="str">
            <v>Kazakhstan</v>
          </cell>
          <cell r="C137" t="str">
            <v>KZ</v>
          </cell>
          <cell r="D137">
            <v>450</v>
          </cell>
          <cell r="E137">
            <v>300</v>
          </cell>
          <cell r="F137">
            <v>250</v>
          </cell>
          <cell r="G137">
            <v>125</v>
          </cell>
          <cell r="H137">
            <v>310</v>
          </cell>
        </row>
        <row r="138">
          <cell r="B138" t="str">
            <v>Kenya</v>
          </cell>
          <cell r="C138" t="str">
            <v>KE</v>
          </cell>
          <cell r="D138">
            <v>450</v>
          </cell>
          <cell r="E138">
            <v>300</v>
          </cell>
          <cell r="F138">
            <v>250</v>
          </cell>
          <cell r="G138">
            <v>125</v>
          </cell>
          <cell r="H138">
            <v>282</v>
          </cell>
        </row>
        <row r="139">
          <cell r="B139" t="str">
            <v>Kiribati</v>
          </cell>
          <cell r="C139" t="str">
            <v>KI</v>
          </cell>
          <cell r="D139">
            <v>450</v>
          </cell>
          <cell r="E139">
            <v>300</v>
          </cell>
          <cell r="F139">
            <v>250</v>
          </cell>
          <cell r="G139">
            <v>125</v>
          </cell>
          <cell r="H139">
            <v>235</v>
          </cell>
        </row>
        <row r="140">
          <cell r="B140" t="str">
            <v>Korea, Democratic People's Republic Of</v>
          </cell>
          <cell r="C140" t="str">
            <v>KP</v>
          </cell>
          <cell r="D140">
            <v>450</v>
          </cell>
          <cell r="E140">
            <v>300</v>
          </cell>
          <cell r="F140">
            <v>250</v>
          </cell>
          <cell r="G140">
            <v>125</v>
          </cell>
          <cell r="H140">
            <v>143</v>
          </cell>
        </row>
        <row r="141">
          <cell r="B141" t="str">
            <v>Korea, Republic Of</v>
          </cell>
          <cell r="C141" t="str">
            <v>KR</v>
          </cell>
          <cell r="D141">
            <v>450</v>
          </cell>
          <cell r="E141">
            <v>300</v>
          </cell>
          <cell r="F141">
            <v>250</v>
          </cell>
          <cell r="G141">
            <v>125</v>
          </cell>
          <cell r="H141">
            <v>297</v>
          </cell>
        </row>
        <row r="142">
          <cell r="B142" t="str">
            <v>Kuwait</v>
          </cell>
          <cell r="C142" t="str">
            <v>KW</v>
          </cell>
          <cell r="D142">
            <v>450</v>
          </cell>
          <cell r="E142">
            <v>300</v>
          </cell>
          <cell r="F142">
            <v>250</v>
          </cell>
          <cell r="G142">
            <v>125</v>
          </cell>
          <cell r="H142">
            <v>293</v>
          </cell>
        </row>
        <row r="143">
          <cell r="B143" t="str">
            <v>Kyrgyzstan</v>
          </cell>
          <cell r="C143" t="str">
            <v>KG</v>
          </cell>
          <cell r="D143">
            <v>450</v>
          </cell>
          <cell r="E143">
            <v>300</v>
          </cell>
          <cell r="F143">
            <v>250</v>
          </cell>
          <cell r="G143">
            <v>125</v>
          </cell>
          <cell r="H143">
            <v>381</v>
          </cell>
        </row>
        <row r="144">
          <cell r="B144" t="str">
            <v>Laos People's Democratic Republic</v>
          </cell>
          <cell r="C144" t="str">
            <v>LA</v>
          </cell>
          <cell r="D144">
            <v>450</v>
          </cell>
          <cell r="E144">
            <v>300</v>
          </cell>
          <cell r="F144">
            <v>250</v>
          </cell>
          <cell r="G144">
            <v>125</v>
          </cell>
          <cell r="H144">
            <v>157</v>
          </cell>
        </row>
        <row r="145">
          <cell r="B145" t="str">
            <v>Lebanon</v>
          </cell>
          <cell r="C145" t="str">
            <v>LB</v>
          </cell>
          <cell r="D145">
            <v>450</v>
          </cell>
          <cell r="E145">
            <v>300</v>
          </cell>
          <cell r="F145">
            <v>250</v>
          </cell>
          <cell r="G145">
            <v>125</v>
          </cell>
          <cell r="H145">
            <v>232</v>
          </cell>
        </row>
        <row r="146">
          <cell r="B146" t="str">
            <v>Lesotho</v>
          </cell>
          <cell r="C146" t="str">
            <v>LS</v>
          </cell>
          <cell r="D146">
            <v>450</v>
          </cell>
          <cell r="E146">
            <v>300</v>
          </cell>
          <cell r="F146">
            <v>250</v>
          </cell>
          <cell r="G146">
            <v>125</v>
          </cell>
          <cell r="H146">
            <v>126</v>
          </cell>
        </row>
        <row r="147">
          <cell r="B147" t="str">
            <v>Liberia</v>
          </cell>
          <cell r="C147" t="str">
            <v>LR</v>
          </cell>
          <cell r="D147">
            <v>450</v>
          </cell>
          <cell r="E147">
            <v>300</v>
          </cell>
          <cell r="F147">
            <v>250</v>
          </cell>
          <cell r="G147">
            <v>125</v>
          </cell>
          <cell r="H147">
            <v>196</v>
          </cell>
        </row>
        <row r="148">
          <cell r="B148" t="str">
            <v>Libyan Arab Jamahiriya</v>
          </cell>
          <cell r="C148" t="str">
            <v>LY</v>
          </cell>
          <cell r="D148">
            <v>450</v>
          </cell>
          <cell r="E148">
            <v>300</v>
          </cell>
          <cell r="F148">
            <v>250</v>
          </cell>
          <cell r="G148">
            <v>125</v>
          </cell>
          <cell r="H148">
            <v>169</v>
          </cell>
        </row>
        <row r="149">
          <cell r="B149" t="str">
            <v>Macao</v>
          </cell>
          <cell r="C149" t="str">
            <v>MO</v>
          </cell>
          <cell r="D149">
            <v>450</v>
          </cell>
          <cell r="E149">
            <v>300</v>
          </cell>
          <cell r="F149">
            <v>250</v>
          </cell>
          <cell r="G149">
            <v>125</v>
          </cell>
          <cell r="H149">
            <v>196</v>
          </cell>
        </row>
        <row r="150">
          <cell r="B150" t="str">
            <v>Madagascar</v>
          </cell>
          <cell r="C150" t="str">
            <v>MG</v>
          </cell>
          <cell r="D150">
            <v>450</v>
          </cell>
          <cell r="E150">
            <v>300</v>
          </cell>
          <cell r="F150">
            <v>250</v>
          </cell>
          <cell r="G150">
            <v>125</v>
          </cell>
          <cell r="H150">
            <v>196</v>
          </cell>
        </row>
        <row r="151">
          <cell r="B151" t="str">
            <v>Malawi</v>
          </cell>
          <cell r="C151" t="str">
            <v>MW</v>
          </cell>
          <cell r="D151">
            <v>450</v>
          </cell>
          <cell r="E151">
            <v>300</v>
          </cell>
          <cell r="F151">
            <v>250</v>
          </cell>
          <cell r="G151">
            <v>125</v>
          </cell>
          <cell r="H151">
            <v>209</v>
          </cell>
        </row>
        <row r="152">
          <cell r="B152" t="str">
            <v>Malaysia</v>
          </cell>
          <cell r="C152" t="str">
            <v>MY</v>
          </cell>
          <cell r="D152">
            <v>450</v>
          </cell>
          <cell r="E152">
            <v>300</v>
          </cell>
          <cell r="F152">
            <v>250</v>
          </cell>
          <cell r="G152">
            <v>125</v>
          </cell>
          <cell r="H152">
            <v>181</v>
          </cell>
        </row>
        <row r="153">
          <cell r="B153" t="str">
            <v>Maldives</v>
          </cell>
          <cell r="C153" t="str">
            <v>MV</v>
          </cell>
          <cell r="D153">
            <v>450</v>
          </cell>
          <cell r="E153">
            <v>300</v>
          </cell>
          <cell r="F153">
            <v>250</v>
          </cell>
          <cell r="G153">
            <v>125</v>
          </cell>
          <cell r="H153">
            <v>207</v>
          </cell>
        </row>
        <row r="154">
          <cell r="B154" t="str">
            <v>Mali</v>
          </cell>
          <cell r="C154" t="str">
            <v>ML</v>
          </cell>
          <cell r="D154">
            <v>450</v>
          </cell>
          <cell r="E154">
            <v>300</v>
          </cell>
          <cell r="F154">
            <v>250</v>
          </cell>
          <cell r="G154">
            <v>125</v>
          </cell>
          <cell r="H154">
            <v>228</v>
          </cell>
        </row>
        <row r="155">
          <cell r="B155" t="str">
            <v>Marshall Islands</v>
          </cell>
          <cell r="C155" t="str">
            <v>MH</v>
          </cell>
          <cell r="D155">
            <v>450</v>
          </cell>
          <cell r="E155">
            <v>300</v>
          </cell>
          <cell r="F155">
            <v>250</v>
          </cell>
          <cell r="G155">
            <v>125</v>
          </cell>
          <cell r="H155">
            <v>163</v>
          </cell>
        </row>
        <row r="156">
          <cell r="B156" t="str">
            <v>Mauritania</v>
          </cell>
          <cell r="C156" t="str">
            <v>MR</v>
          </cell>
          <cell r="D156">
            <v>450</v>
          </cell>
          <cell r="E156">
            <v>300</v>
          </cell>
          <cell r="F156">
            <v>250</v>
          </cell>
          <cell r="G156">
            <v>125</v>
          </cell>
          <cell r="H156">
            <v>137</v>
          </cell>
        </row>
        <row r="157">
          <cell r="B157" t="str">
            <v>Mauritius</v>
          </cell>
          <cell r="C157" t="str">
            <v>MU</v>
          </cell>
          <cell r="D157">
            <v>450</v>
          </cell>
          <cell r="E157">
            <v>300</v>
          </cell>
          <cell r="F157">
            <v>250</v>
          </cell>
          <cell r="G157">
            <v>125</v>
          </cell>
          <cell r="H157">
            <v>209</v>
          </cell>
        </row>
        <row r="158">
          <cell r="B158" t="str">
            <v>Mexico</v>
          </cell>
          <cell r="C158" t="str">
            <v>MX</v>
          </cell>
          <cell r="D158">
            <v>450</v>
          </cell>
          <cell r="E158">
            <v>300</v>
          </cell>
          <cell r="F158">
            <v>250</v>
          </cell>
          <cell r="G158">
            <v>125</v>
          </cell>
          <cell r="H158">
            <v>249</v>
          </cell>
        </row>
        <row r="159">
          <cell r="B159" t="str">
            <v>Micronesia, Federated States Of</v>
          </cell>
          <cell r="C159" t="str">
            <v>FM</v>
          </cell>
          <cell r="D159">
            <v>450</v>
          </cell>
          <cell r="E159">
            <v>300</v>
          </cell>
          <cell r="F159">
            <v>250</v>
          </cell>
          <cell r="G159">
            <v>125</v>
          </cell>
          <cell r="H159">
            <v>143</v>
          </cell>
        </row>
        <row r="160">
          <cell r="B160" t="str">
            <v>Moldova, Republic Of</v>
          </cell>
          <cell r="C160" t="str">
            <v>MD</v>
          </cell>
          <cell r="D160">
            <v>450</v>
          </cell>
          <cell r="E160">
            <v>300</v>
          </cell>
          <cell r="F160">
            <v>250</v>
          </cell>
          <cell r="G160">
            <v>125</v>
          </cell>
          <cell r="H160">
            <v>182</v>
          </cell>
        </row>
        <row r="161">
          <cell r="B161" t="str">
            <v>Monaco</v>
          </cell>
          <cell r="C161" t="str">
            <v>MC</v>
          </cell>
          <cell r="D161">
            <v>450</v>
          </cell>
          <cell r="E161">
            <v>300</v>
          </cell>
          <cell r="F161">
            <v>250</v>
          </cell>
          <cell r="G161">
            <v>125</v>
          </cell>
          <cell r="H161">
            <v>268</v>
          </cell>
        </row>
        <row r="162">
          <cell r="B162" t="str">
            <v>Mongolia</v>
          </cell>
          <cell r="C162" t="str">
            <v>MN</v>
          </cell>
          <cell r="D162">
            <v>450</v>
          </cell>
          <cell r="E162">
            <v>300</v>
          </cell>
          <cell r="F162">
            <v>250</v>
          </cell>
          <cell r="G162">
            <v>125</v>
          </cell>
          <cell r="H162">
            <v>164</v>
          </cell>
        </row>
        <row r="163">
          <cell r="B163" t="str">
            <v>Morocco</v>
          </cell>
          <cell r="C163" t="str">
            <v>MA</v>
          </cell>
          <cell r="D163">
            <v>450</v>
          </cell>
          <cell r="E163">
            <v>300</v>
          </cell>
          <cell r="F163">
            <v>250</v>
          </cell>
          <cell r="G163">
            <v>125</v>
          </cell>
          <cell r="H163">
            <v>180</v>
          </cell>
        </row>
        <row r="164">
          <cell r="B164" t="str">
            <v>Mozambique</v>
          </cell>
          <cell r="C164" t="str">
            <v>MZ</v>
          </cell>
          <cell r="D164">
            <v>450</v>
          </cell>
          <cell r="E164">
            <v>300</v>
          </cell>
          <cell r="F164">
            <v>250</v>
          </cell>
          <cell r="G164">
            <v>125</v>
          </cell>
          <cell r="H164">
            <v>197</v>
          </cell>
        </row>
        <row r="165">
          <cell r="B165" t="str">
            <v>Myanmar</v>
          </cell>
          <cell r="C165" t="str">
            <v>MM</v>
          </cell>
          <cell r="D165">
            <v>450</v>
          </cell>
          <cell r="E165">
            <v>300</v>
          </cell>
          <cell r="F165">
            <v>250</v>
          </cell>
          <cell r="G165">
            <v>125</v>
          </cell>
          <cell r="H165">
            <v>158</v>
          </cell>
        </row>
        <row r="166">
          <cell r="B166" t="str">
            <v>Namibia</v>
          </cell>
          <cell r="C166" t="str">
            <v>NA</v>
          </cell>
          <cell r="D166">
            <v>450</v>
          </cell>
          <cell r="E166">
            <v>300</v>
          </cell>
          <cell r="F166">
            <v>250</v>
          </cell>
          <cell r="G166">
            <v>125</v>
          </cell>
          <cell r="H166">
            <v>127</v>
          </cell>
        </row>
        <row r="167">
          <cell r="B167" t="str">
            <v>Nauru</v>
          </cell>
          <cell r="C167" t="str">
            <v>NR</v>
          </cell>
          <cell r="D167">
            <v>450</v>
          </cell>
          <cell r="E167">
            <v>300</v>
          </cell>
          <cell r="F167">
            <v>250</v>
          </cell>
          <cell r="G167">
            <v>125</v>
          </cell>
          <cell r="H167">
            <v>144</v>
          </cell>
        </row>
        <row r="168">
          <cell r="B168" t="str">
            <v>Nepal</v>
          </cell>
          <cell r="C168" t="str">
            <v>NP</v>
          </cell>
          <cell r="D168">
            <v>450</v>
          </cell>
          <cell r="E168">
            <v>300</v>
          </cell>
          <cell r="F168">
            <v>250</v>
          </cell>
          <cell r="G168">
            <v>125</v>
          </cell>
          <cell r="H168">
            <v>122</v>
          </cell>
        </row>
        <row r="169">
          <cell r="B169" t="str">
            <v>New Zealand</v>
          </cell>
          <cell r="C169" t="str">
            <v>NZ</v>
          </cell>
          <cell r="D169">
            <v>450</v>
          </cell>
          <cell r="E169">
            <v>300</v>
          </cell>
          <cell r="F169">
            <v>250</v>
          </cell>
          <cell r="G169">
            <v>125</v>
          </cell>
          <cell r="H169">
            <v>283</v>
          </cell>
        </row>
        <row r="170">
          <cell r="B170" t="str">
            <v>Nicaragua</v>
          </cell>
          <cell r="C170" t="str">
            <v>NI</v>
          </cell>
          <cell r="D170">
            <v>450</v>
          </cell>
          <cell r="E170">
            <v>300</v>
          </cell>
          <cell r="F170">
            <v>250</v>
          </cell>
          <cell r="G170">
            <v>125</v>
          </cell>
          <cell r="H170">
            <v>136</v>
          </cell>
        </row>
        <row r="171">
          <cell r="B171" t="str">
            <v>Niger</v>
          </cell>
          <cell r="C171" t="str">
            <v>NE</v>
          </cell>
          <cell r="D171">
            <v>450</v>
          </cell>
          <cell r="E171">
            <v>300</v>
          </cell>
          <cell r="F171">
            <v>250</v>
          </cell>
          <cell r="G171">
            <v>125</v>
          </cell>
          <cell r="H171">
            <v>180</v>
          </cell>
        </row>
        <row r="172">
          <cell r="B172" t="str">
            <v>Nigeria</v>
          </cell>
          <cell r="C172" t="str">
            <v>NG</v>
          </cell>
          <cell r="D172">
            <v>450</v>
          </cell>
          <cell r="E172">
            <v>300</v>
          </cell>
          <cell r="F172">
            <v>250</v>
          </cell>
          <cell r="G172">
            <v>125</v>
          </cell>
          <cell r="H172">
            <v>219</v>
          </cell>
        </row>
        <row r="173">
          <cell r="B173" t="str">
            <v>Niue</v>
          </cell>
          <cell r="C173" t="str">
            <v>NU</v>
          </cell>
          <cell r="D173">
            <v>450</v>
          </cell>
          <cell r="E173">
            <v>300</v>
          </cell>
          <cell r="F173">
            <v>250</v>
          </cell>
          <cell r="G173">
            <v>125</v>
          </cell>
          <cell r="H173">
            <v>128</v>
          </cell>
        </row>
        <row r="174">
          <cell r="B174" t="str">
            <v>Oman</v>
          </cell>
          <cell r="C174" t="str">
            <v>OM</v>
          </cell>
          <cell r="D174">
            <v>450</v>
          </cell>
          <cell r="E174">
            <v>300</v>
          </cell>
          <cell r="F174">
            <v>250</v>
          </cell>
          <cell r="G174">
            <v>125</v>
          </cell>
          <cell r="H174">
            <v>287</v>
          </cell>
        </row>
        <row r="175">
          <cell r="B175" t="str">
            <v>Pakistan</v>
          </cell>
          <cell r="C175" t="str">
            <v>PK</v>
          </cell>
          <cell r="D175">
            <v>450</v>
          </cell>
          <cell r="E175">
            <v>300</v>
          </cell>
          <cell r="F175">
            <v>250</v>
          </cell>
          <cell r="G175">
            <v>125</v>
          </cell>
          <cell r="H175">
            <v>167</v>
          </cell>
        </row>
        <row r="176">
          <cell r="B176" t="str">
            <v>Palau</v>
          </cell>
          <cell r="C176" t="str">
            <v>PW</v>
          </cell>
          <cell r="D176">
            <v>450</v>
          </cell>
          <cell r="E176">
            <v>300</v>
          </cell>
          <cell r="F176">
            <v>250</v>
          </cell>
          <cell r="G176">
            <v>125</v>
          </cell>
          <cell r="H176">
            <v>158</v>
          </cell>
        </row>
        <row r="177">
          <cell r="B177" t="str">
            <v>Panama</v>
          </cell>
          <cell r="C177" t="str">
            <v>PA</v>
          </cell>
          <cell r="D177">
            <v>450</v>
          </cell>
          <cell r="E177">
            <v>300</v>
          </cell>
          <cell r="F177">
            <v>250</v>
          </cell>
          <cell r="G177">
            <v>125</v>
          </cell>
          <cell r="H177">
            <v>193</v>
          </cell>
        </row>
        <row r="178">
          <cell r="B178" t="str">
            <v>Papua New Guinea</v>
          </cell>
          <cell r="C178" t="str">
            <v>PG</v>
          </cell>
          <cell r="D178">
            <v>450</v>
          </cell>
          <cell r="E178">
            <v>300</v>
          </cell>
          <cell r="F178">
            <v>250</v>
          </cell>
          <cell r="G178">
            <v>125</v>
          </cell>
          <cell r="H178">
            <v>427</v>
          </cell>
        </row>
        <row r="179">
          <cell r="B179" t="str">
            <v>Paraguay</v>
          </cell>
          <cell r="C179" t="str">
            <v>PY</v>
          </cell>
          <cell r="D179">
            <v>450</v>
          </cell>
          <cell r="E179">
            <v>300</v>
          </cell>
          <cell r="F179">
            <v>250</v>
          </cell>
          <cell r="G179">
            <v>125</v>
          </cell>
          <cell r="H179">
            <v>188</v>
          </cell>
        </row>
        <row r="180">
          <cell r="B180" t="str">
            <v>Peru</v>
          </cell>
          <cell r="C180" t="str">
            <v>PE</v>
          </cell>
          <cell r="D180">
            <v>450</v>
          </cell>
          <cell r="E180">
            <v>300</v>
          </cell>
          <cell r="F180">
            <v>250</v>
          </cell>
          <cell r="G180">
            <v>125</v>
          </cell>
          <cell r="H180">
            <v>178</v>
          </cell>
        </row>
        <row r="181">
          <cell r="B181" t="str">
            <v>Philippines</v>
          </cell>
          <cell r="C181" t="str">
            <v>PH</v>
          </cell>
          <cell r="D181">
            <v>450</v>
          </cell>
          <cell r="E181">
            <v>300</v>
          </cell>
          <cell r="F181">
            <v>250</v>
          </cell>
          <cell r="G181">
            <v>125</v>
          </cell>
          <cell r="H181">
            <v>188</v>
          </cell>
        </row>
        <row r="182">
          <cell r="B182" t="str">
            <v>Puerto Rico</v>
          </cell>
          <cell r="C182" t="str">
            <v>PR</v>
          </cell>
          <cell r="D182">
            <v>450</v>
          </cell>
          <cell r="E182">
            <v>300</v>
          </cell>
          <cell r="F182">
            <v>250</v>
          </cell>
          <cell r="G182">
            <v>125</v>
          </cell>
          <cell r="H182">
            <v>245</v>
          </cell>
        </row>
        <row r="183">
          <cell r="B183" t="str">
            <v>Qatar</v>
          </cell>
          <cell r="C183" t="str">
            <v>QA</v>
          </cell>
          <cell r="D183">
            <v>450</v>
          </cell>
          <cell r="E183">
            <v>300</v>
          </cell>
          <cell r="F183">
            <v>250</v>
          </cell>
          <cell r="G183">
            <v>125</v>
          </cell>
          <cell r="H183">
            <v>321</v>
          </cell>
        </row>
        <row r="184">
          <cell r="B184" t="str">
            <v>Russian Federation</v>
          </cell>
          <cell r="C184" t="str">
            <v>RU</v>
          </cell>
          <cell r="D184">
            <v>450</v>
          </cell>
          <cell r="E184">
            <v>300</v>
          </cell>
          <cell r="F184">
            <v>250</v>
          </cell>
          <cell r="G184">
            <v>125</v>
          </cell>
          <cell r="H184">
            <v>435</v>
          </cell>
        </row>
        <row r="185">
          <cell r="B185" t="str">
            <v>Rwanda</v>
          </cell>
          <cell r="C185" t="str">
            <v>RW</v>
          </cell>
          <cell r="D185">
            <v>450</v>
          </cell>
          <cell r="E185">
            <v>300</v>
          </cell>
          <cell r="F185">
            <v>250</v>
          </cell>
          <cell r="G185">
            <v>125</v>
          </cell>
          <cell r="H185">
            <v>248</v>
          </cell>
        </row>
        <row r="186">
          <cell r="B186" t="str">
            <v>Saint Kitts And Nevis</v>
          </cell>
          <cell r="C186" t="str">
            <v>KN</v>
          </cell>
          <cell r="D186">
            <v>450</v>
          </cell>
          <cell r="E186">
            <v>300</v>
          </cell>
          <cell r="F186">
            <v>250</v>
          </cell>
          <cell r="G186">
            <v>125</v>
          </cell>
          <cell r="H186">
            <v>206</v>
          </cell>
        </row>
        <row r="187">
          <cell r="B187" t="str">
            <v>Saint Lucia</v>
          </cell>
          <cell r="C187" t="str">
            <v>LC</v>
          </cell>
          <cell r="D187">
            <v>450</v>
          </cell>
          <cell r="E187">
            <v>300</v>
          </cell>
          <cell r="F187">
            <v>250</v>
          </cell>
          <cell r="G187">
            <v>125</v>
          </cell>
          <cell r="H187">
            <v>226</v>
          </cell>
        </row>
        <row r="188">
          <cell r="B188" t="str">
            <v>Saint Vincent And The Grenadines</v>
          </cell>
          <cell r="C188" t="str">
            <v>VC</v>
          </cell>
          <cell r="D188">
            <v>450</v>
          </cell>
          <cell r="E188">
            <v>300</v>
          </cell>
          <cell r="F188">
            <v>250</v>
          </cell>
          <cell r="G188">
            <v>125</v>
          </cell>
          <cell r="H188">
            <v>226</v>
          </cell>
        </row>
        <row r="189">
          <cell r="B189" t="str">
            <v>Samoa</v>
          </cell>
          <cell r="C189" t="str">
            <v>WS</v>
          </cell>
          <cell r="D189">
            <v>450</v>
          </cell>
          <cell r="E189">
            <v>300</v>
          </cell>
          <cell r="F189">
            <v>250</v>
          </cell>
          <cell r="G189">
            <v>125</v>
          </cell>
          <cell r="H189">
            <v>138</v>
          </cell>
        </row>
        <row r="190">
          <cell r="B190" t="str">
            <v>Sao Tome And Principe</v>
          </cell>
          <cell r="C190" t="str">
            <v>ST</v>
          </cell>
          <cell r="D190">
            <v>450</v>
          </cell>
          <cell r="E190">
            <v>300</v>
          </cell>
          <cell r="F190">
            <v>250</v>
          </cell>
          <cell r="G190">
            <v>125</v>
          </cell>
          <cell r="H190">
            <v>272</v>
          </cell>
        </row>
        <row r="191">
          <cell r="B191" t="str">
            <v>Saudi Arabia</v>
          </cell>
          <cell r="C191" t="str">
            <v>SA</v>
          </cell>
          <cell r="D191">
            <v>450</v>
          </cell>
          <cell r="E191">
            <v>300</v>
          </cell>
          <cell r="F191">
            <v>250</v>
          </cell>
          <cell r="G191">
            <v>125</v>
          </cell>
          <cell r="H191">
            <v>335</v>
          </cell>
        </row>
        <row r="192">
          <cell r="B192" t="str">
            <v>Senegal</v>
          </cell>
          <cell r="C192" t="str">
            <v>SN</v>
          </cell>
          <cell r="D192">
            <v>450</v>
          </cell>
          <cell r="E192">
            <v>300</v>
          </cell>
          <cell r="F192">
            <v>250</v>
          </cell>
          <cell r="G192">
            <v>125</v>
          </cell>
          <cell r="H192">
            <v>225</v>
          </cell>
        </row>
        <row r="193">
          <cell r="B193" t="str">
            <v>Seychelles</v>
          </cell>
          <cell r="C193" t="str">
            <v>SC</v>
          </cell>
          <cell r="D193">
            <v>450</v>
          </cell>
          <cell r="E193">
            <v>300</v>
          </cell>
          <cell r="F193">
            <v>250</v>
          </cell>
          <cell r="G193">
            <v>125</v>
          </cell>
          <cell r="H193">
            <v>261</v>
          </cell>
        </row>
        <row r="194">
          <cell r="B194" t="str">
            <v>Sierra Leone</v>
          </cell>
          <cell r="C194" t="str">
            <v>SL</v>
          </cell>
          <cell r="D194">
            <v>450</v>
          </cell>
          <cell r="E194">
            <v>300</v>
          </cell>
          <cell r="F194">
            <v>250</v>
          </cell>
          <cell r="G194">
            <v>125</v>
          </cell>
          <cell r="H194">
            <v>225</v>
          </cell>
        </row>
        <row r="195">
          <cell r="B195" t="str">
            <v>Singapore</v>
          </cell>
          <cell r="C195" t="str">
            <v>SG</v>
          </cell>
          <cell r="D195">
            <v>450</v>
          </cell>
          <cell r="E195">
            <v>300</v>
          </cell>
          <cell r="F195">
            <v>250</v>
          </cell>
          <cell r="G195">
            <v>125</v>
          </cell>
          <cell r="H195">
            <v>340</v>
          </cell>
        </row>
        <row r="196">
          <cell r="B196" t="str">
            <v>Solomon Islands</v>
          </cell>
          <cell r="C196" t="str">
            <v>SB</v>
          </cell>
          <cell r="D196">
            <v>450</v>
          </cell>
          <cell r="E196">
            <v>300</v>
          </cell>
          <cell r="F196">
            <v>250</v>
          </cell>
          <cell r="G196">
            <v>125</v>
          </cell>
          <cell r="H196">
            <v>151</v>
          </cell>
        </row>
        <row r="197">
          <cell r="B197" t="str">
            <v>Somalia</v>
          </cell>
          <cell r="C197" t="str">
            <v>SO</v>
          </cell>
          <cell r="D197">
            <v>450</v>
          </cell>
          <cell r="E197">
            <v>300</v>
          </cell>
          <cell r="F197">
            <v>250</v>
          </cell>
          <cell r="G197">
            <v>125</v>
          </cell>
          <cell r="H197">
            <v>118</v>
          </cell>
        </row>
        <row r="198">
          <cell r="B198" t="str">
            <v>South Africa</v>
          </cell>
          <cell r="C198" t="str">
            <v>ZA</v>
          </cell>
          <cell r="D198">
            <v>450</v>
          </cell>
          <cell r="E198">
            <v>300</v>
          </cell>
          <cell r="F198">
            <v>250</v>
          </cell>
          <cell r="G198">
            <v>125</v>
          </cell>
          <cell r="H198">
            <v>210</v>
          </cell>
        </row>
        <row r="199">
          <cell r="B199" t="str">
            <v>Sri Lanka</v>
          </cell>
          <cell r="C199" t="str">
            <v>LK</v>
          </cell>
          <cell r="D199">
            <v>450</v>
          </cell>
          <cell r="E199">
            <v>300</v>
          </cell>
          <cell r="F199">
            <v>250</v>
          </cell>
          <cell r="G199">
            <v>125</v>
          </cell>
          <cell r="H199">
            <v>158</v>
          </cell>
        </row>
        <row r="200">
          <cell r="B200" t="str">
            <v>Sudan</v>
          </cell>
          <cell r="C200" t="str">
            <v>SD</v>
          </cell>
          <cell r="D200">
            <v>450</v>
          </cell>
          <cell r="E200">
            <v>300</v>
          </cell>
          <cell r="F200">
            <v>250</v>
          </cell>
          <cell r="G200">
            <v>125</v>
          </cell>
          <cell r="H200">
            <v>214</v>
          </cell>
        </row>
        <row r="201">
          <cell r="B201" t="str">
            <v>Suriname</v>
          </cell>
          <cell r="C201" t="str">
            <v>SR</v>
          </cell>
          <cell r="D201">
            <v>450</v>
          </cell>
          <cell r="E201">
            <v>300</v>
          </cell>
          <cell r="F201">
            <v>250</v>
          </cell>
          <cell r="G201">
            <v>125</v>
          </cell>
          <cell r="H201">
            <v>158</v>
          </cell>
        </row>
        <row r="202">
          <cell r="B202" t="str">
            <v>Swaziland</v>
          </cell>
          <cell r="C202" t="str">
            <v>SZ</v>
          </cell>
          <cell r="D202">
            <v>450</v>
          </cell>
          <cell r="E202">
            <v>300</v>
          </cell>
          <cell r="F202">
            <v>250</v>
          </cell>
          <cell r="G202">
            <v>125</v>
          </cell>
          <cell r="H202">
            <v>175</v>
          </cell>
        </row>
        <row r="203">
          <cell r="B203" t="str">
            <v>Syrian Arab Republic</v>
          </cell>
          <cell r="C203" t="str">
            <v>SY</v>
          </cell>
          <cell r="D203">
            <v>450</v>
          </cell>
          <cell r="E203">
            <v>300</v>
          </cell>
          <cell r="F203">
            <v>250</v>
          </cell>
          <cell r="G203">
            <v>125</v>
          </cell>
          <cell r="H203">
            <v>271</v>
          </cell>
        </row>
        <row r="204">
          <cell r="B204" t="str">
            <v>Tajikistan</v>
          </cell>
          <cell r="C204" t="str">
            <v>TJ</v>
          </cell>
          <cell r="D204">
            <v>450</v>
          </cell>
          <cell r="E204">
            <v>300</v>
          </cell>
          <cell r="F204">
            <v>250</v>
          </cell>
          <cell r="G204">
            <v>125</v>
          </cell>
          <cell r="H204">
            <v>145</v>
          </cell>
        </row>
        <row r="205">
          <cell r="B205" t="str">
            <v>Tanzania, United Republic Of</v>
          </cell>
          <cell r="C205" t="str">
            <v>TZ</v>
          </cell>
          <cell r="D205">
            <v>450</v>
          </cell>
          <cell r="E205">
            <v>300</v>
          </cell>
          <cell r="F205">
            <v>250</v>
          </cell>
          <cell r="G205">
            <v>125</v>
          </cell>
          <cell r="H205">
            <v>229</v>
          </cell>
        </row>
        <row r="206">
          <cell r="B206" t="str">
            <v>Thailand</v>
          </cell>
          <cell r="C206" t="str">
            <v>TH</v>
          </cell>
          <cell r="D206">
            <v>450</v>
          </cell>
          <cell r="E206">
            <v>300</v>
          </cell>
          <cell r="F206">
            <v>250</v>
          </cell>
          <cell r="G206">
            <v>125</v>
          </cell>
          <cell r="H206">
            <v>176</v>
          </cell>
        </row>
        <row r="207">
          <cell r="B207" t="str">
            <v>Timor-Leste</v>
          </cell>
          <cell r="C207" t="str">
            <v>TL</v>
          </cell>
          <cell r="D207">
            <v>450</v>
          </cell>
          <cell r="E207">
            <v>300</v>
          </cell>
          <cell r="F207">
            <v>250</v>
          </cell>
          <cell r="G207">
            <v>125</v>
          </cell>
          <cell r="H207">
            <v>148</v>
          </cell>
        </row>
        <row r="208">
          <cell r="B208" t="str">
            <v>Togo</v>
          </cell>
          <cell r="C208" t="str">
            <v>TG</v>
          </cell>
          <cell r="D208">
            <v>450</v>
          </cell>
          <cell r="E208">
            <v>300</v>
          </cell>
          <cell r="F208">
            <v>250</v>
          </cell>
          <cell r="G208">
            <v>125</v>
          </cell>
          <cell r="H208">
            <v>176</v>
          </cell>
        </row>
        <row r="209">
          <cell r="B209" t="str">
            <v>Tokelau</v>
          </cell>
          <cell r="C209" t="str">
            <v>TK</v>
          </cell>
          <cell r="D209">
            <v>450</v>
          </cell>
          <cell r="E209">
            <v>300</v>
          </cell>
          <cell r="F209">
            <v>250</v>
          </cell>
          <cell r="G209">
            <v>125</v>
          </cell>
          <cell r="H209">
            <v>59</v>
          </cell>
        </row>
        <row r="210">
          <cell r="B210" t="str">
            <v>Tonga</v>
          </cell>
          <cell r="C210" t="str">
            <v>TO</v>
          </cell>
          <cell r="D210">
            <v>450</v>
          </cell>
          <cell r="E210">
            <v>300</v>
          </cell>
          <cell r="F210">
            <v>250</v>
          </cell>
          <cell r="G210">
            <v>125</v>
          </cell>
          <cell r="H210">
            <v>243</v>
          </cell>
        </row>
        <row r="211">
          <cell r="B211" t="str">
            <v>Trinidad And Tobago</v>
          </cell>
          <cell r="C211" t="str">
            <v>TT</v>
          </cell>
          <cell r="D211">
            <v>450</v>
          </cell>
          <cell r="E211">
            <v>300</v>
          </cell>
          <cell r="F211">
            <v>250</v>
          </cell>
          <cell r="G211">
            <v>125</v>
          </cell>
          <cell r="H211">
            <v>263</v>
          </cell>
        </row>
        <row r="212">
          <cell r="B212" t="str">
            <v>Tunisia</v>
          </cell>
          <cell r="C212" t="str">
            <v>TN</v>
          </cell>
          <cell r="D212">
            <v>450</v>
          </cell>
          <cell r="E212">
            <v>300</v>
          </cell>
          <cell r="F212">
            <v>250</v>
          </cell>
          <cell r="G212">
            <v>125</v>
          </cell>
          <cell r="H212">
            <v>172</v>
          </cell>
        </row>
        <row r="213">
          <cell r="B213" t="str">
            <v>Turkmenistan</v>
          </cell>
          <cell r="C213" t="str">
            <v>TM</v>
          </cell>
          <cell r="D213">
            <v>450</v>
          </cell>
          <cell r="E213">
            <v>300</v>
          </cell>
          <cell r="F213">
            <v>250</v>
          </cell>
          <cell r="G213">
            <v>125</v>
          </cell>
          <cell r="H213">
            <v>157</v>
          </cell>
        </row>
        <row r="214">
          <cell r="B214" t="str">
            <v>Tuvalu</v>
          </cell>
          <cell r="C214" t="str">
            <v>TV</v>
          </cell>
          <cell r="D214">
            <v>450</v>
          </cell>
          <cell r="E214">
            <v>300</v>
          </cell>
          <cell r="F214">
            <v>250</v>
          </cell>
          <cell r="G214">
            <v>125</v>
          </cell>
          <cell r="H214">
            <v>94</v>
          </cell>
        </row>
        <row r="215">
          <cell r="B215" t="str">
            <v>Uganda</v>
          </cell>
          <cell r="C215" t="str">
            <v>UG</v>
          </cell>
          <cell r="D215">
            <v>450</v>
          </cell>
          <cell r="E215">
            <v>300</v>
          </cell>
          <cell r="F215">
            <v>250</v>
          </cell>
          <cell r="G215">
            <v>125</v>
          </cell>
          <cell r="H215">
            <v>212</v>
          </cell>
        </row>
        <row r="216">
          <cell r="B216" t="str">
            <v>Ukraine</v>
          </cell>
          <cell r="C216" t="str">
            <v>UA</v>
          </cell>
          <cell r="D216">
            <v>450</v>
          </cell>
          <cell r="E216">
            <v>300</v>
          </cell>
          <cell r="F216">
            <v>250</v>
          </cell>
          <cell r="G216">
            <v>125</v>
          </cell>
          <cell r="H216">
            <v>334</v>
          </cell>
        </row>
        <row r="217">
          <cell r="B217" t="str">
            <v>United Arab Emirates</v>
          </cell>
          <cell r="C217" t="str">
            <v>AE</v>
          </cell>
          <cell r="D217">
            <v>450</v>
          </cell>
          <cell r="E217">
            <v>300</v>
          </cell>
          <cell r="F217">
            <v>250</v>
          </cell>
          <cell r="G217">
            <v>125</v>
          </cell>
          <cell r="H217">
            <v>275</v>
          </cell>
        </row>
        <row r="218">
          <cell r="B218" t="str">
            <v>United States of America</v>
          </cell>
          <cell r="C218" t="str">
            <v>US</v>
          </cell>
          <cell r="D218">
            <v>450</v>
          </cell>
          <cell r="E218">
            <v>300</v>
          </cell>
          <cell r="F218">
            <v>250</v>
          </cell>
          <cell r="G218">
            <v>125</v>
          </cell>
          <cell r="H218">
            <v>292</v>
          </cell>
        </row>
        <row r="219">
          <cell r="B219" t="str">
            <v>Uruguay</v>
          </cell>
          <cell r="C219" t="str">
            <v>UY</v>
          </cell>
          <cell r="D219">
            <v>450</v>
          </cell>
          <cell r="E219">
            <v>300</v>
          </cell>
          <cell r="F219">
            <v>250</v>
          </cell>
          <cell r="G219">
            <v>125</v>
          </cell>
          <cell r="H219">
            <v>222</v>
          </cell>
        </row>
        <row r="220">
          <cell r="B220" t="str">
            <v>Uzbekistan</v>
          </cell>
          <cell r="C220" t="str">
            <v>UZ</v>
          </cell>
          <cell r="D220">
            <v>450</v>
          </cell>
          <cell r="E220">
            <v>300</v>
          </cell>
          <cell r="F220">
            <v>250</v>
          </cell>
          <cell r="G220">
            <v>125</v>
          </cell>
          <cell r="H220">
            <v>209</v>
          </cell>
        </row>
        <row r="221">
          <cell r="B221" t="str">
            <v>Vanuatu</v>
          </cell>
          <cell r="C221" t="str">
            <v>VU</v>
          </cell>
          <cell r="D221">
            <v>450</v>
          </cell>
          <cell r="E221">
            <v>300</v>
          </cell>
          <cell r="F221">
            <v>250</v>
          </cell>
          <cell r="G221">
            <v>125</v>
          </cell>
          <cell r="H221">
            <v>211</v>
          </cell>
        </row>
        <row r="222">
          <cell r="B222" t="str">
            <v>Venezuela, Bolivarian Republic Of</v>
          </cell>
          <cell r="C222" t="str">
            <v>VE</v>
          </cell>
          <cell r="D222">
            <v>450</v>
          </cell>
          <cell r="E222">
            <v>300</v>
          </cell>
          <cell r="F222">
            <v>250</v>
          </cell>
          <cell r="G222">
            <v>125</v>
          </cell>
          <cell r="H222">
            <v>337</v>
          </cell>
        </row>
        <row r="223">
          <cell r="B223" t="str">
            <v>Viet Nam</v>
          </cell>
          <cell r="C223" t="str">
            <v>VN</v>
          </cell>
          <cell r="D223">
            <v>450</v>
          </cell>
          <cell r="E223">
            <v>300</v>
          </cell>
          <cell r="F223">
            <v>250</v>
          </cell>
          <cell r="G223">
            <v>125</v>
          </cell>
          <cell r="H223">
            <v>132</v>
          </cell>
        </row>
        <row r="224">
          <cell r="B224" t="str">
            <v>Virgin Islands, U.S.</v>
          </cell>
          <cell r="C224" t="str">
            <v>VI</v>
          </cell>
          <cell r="D224">
            <v>450</v>
          </cell>
          <cell r="E224">
            <v>300</v>
          </cell>
          <cell r="F224">
            <v>250</v>
          </cell>
          <cell r="G224">
            <v>125</v>
          </cell>
          <cell r="H224">
            <v>261</v>
          </cell>
        </row>
        <row r="225">
          <cell r="B225" t="str">
            <v>West Bank and Gaza Strip</v>
          </cell>
          <cell r="C225" t="str">
            <v>PS</v>
          </cell>
          <cell r="D225">
            <v>450</v>
          </cell>
          <cell r="E225">
            <v>300</v>
          </cell>
          <cell r="F225">
            <v>250</v>
          </cell>
          <cell r="G225">
            <v>125</v>
          </cell>
          <cell r="H225">
            <v>139</v>
          </cell>
        </row>
        <row r="226">
          <cell r="B226" t="str">
            <v>Yemen</v>
          </cell>
          <cell r="C226" t="str">
            <v>YE</v>
          </cell>
          <cell r="D226">
            <v>450</v>
          </cell>
          <cell r="E226">
            <v>300</v>
          </cell>
          <cell r="F226">
            <v>250</v>
          </cell>
          <cell r="G226">
            <v>125</v>
          </cell>
          <cell r="H226">
            <v>164</v>
          </cell>
        </row>
        <row r="227">
          <cell r="B227" t="str">
            <v>Zambia</v>
          </cell>
          <cell r="C227" t="str">
            <v>ZM</v>
          </cell>
          <cell r="D227">
            <v>450</v>
          </cell>
          <cell r="E227">
            <v>300</v>
          </cell>
          <cell r="F227">
            <v>250</v>
          </cell>
          <cell r="G227">
            <v>125</v>
          </cell>
          <cell r="H227">
            <v>230</v>
          </cell>
        </row>
        <row r="228">
          <cell r="B228" t="str">
            <v>Zimbabwe</v>
          </cell>
          <cell r="C228" t="str">
            <v>ZM</v>
          </cell>
          <cell r="D228">
            <v>450</v>
          </cell>
          <cell r="E228">
            <v>300</v>
          </cell>
          <cell r="F228">
            <v>250</v>
          </cell>
          <cell r="G228">
            <v>125</v>
          </cell>
          <cell r="H228">
            <v>141</v>
          </cell>
        </row>
        <row r="229">
          <cell r="B229" t="str">
            <v>Other</v>
          </cell>
          <cell r="C229" t="str">
            <v>OT</v>
          </cell>
          <cell r="D229">
            <v>450</v>
          </cell>
          <cell r="E229">
            <v>300</v>
          </cell>
          <cell r="F229">
            <v>250</v>
          </cell>
          <cell r="G229">
            <v>125</v>
          </cell>
          <cell r="H229">
            <v>200</v>
          </cell>
        </row>
      </sheetData>
      <sheetData sheetId="13">
        <row r="6">
          <cell r="A6" t="str">
            <v xml:space="preserve">Comenius Multilateral Projects </v>
          </cell>
        </row>
        <row r="7">
          <cell r="A7" t="str">
            <v xml:space="preserve">Comenius Multilateral Networks </v>
          </cell>
        </row>
        <row r="8">
          <cell r="A8" t="str">
            <v>Comenius Accompanying Measures</v>
          </cell>
        </row>
        <row r="9">
          <cell r="A9" t="str">
            <v>Erasmus Multilateral Projects (minimum duration 24 months)</v>
          </cell>
        </row>
        <row r="10">
          <cell r="A10" t="str">
            <v>Erasmus Multilateral Projects - Knowledge Alliances  (only 24 months, duration is fixed)</v>
          </cell>
        </row>
        <row r="11">
          <cell r="A11" t="str">
            <v xml:space="preserve">Erasmus Multilateral Networks </v>
          </cell>
        </row>
        <row r="12">
          <cell r="A12" t="str">
            <v>Erasmus Accompanying Measures</v>
          </cell>
        </row>
        <row r="13">
          <cell r="A13" t="str">
            <v xml:space="preserve">Leonardo da Vinci Multilateral Projects for Development of Innovation </v>
          </cell>
        </row>
        <row r="14">
          <cell r="A14" t="str">
            <v xml:space="preserve">Leonardo da Vinci Multilateral Networks </v>
          </cell>
        </row>
        <row r="15">
          <cell r="A15" t="str">
            <v>Leonardo da Vinci Accompanying Measures</v>
          </cell>
        </row>
        <row r="16">
          <cell r="A16" t="str">
            <v xml:space="preserve">Grundtvig Multilateral Projects </v>
          </cell>
        </row>
        <row r="17">
          <cell r="A17" t="str">
            <v xml:space="preserve">Grundtvig Multilateral Networks </v>
          </cell>
        </row>
        <row r="18">
          <cell r="A18" t="str">
            <v>Grundtvig Accompanying Measures</v>
          </cell>
        </row>
        <row r="19">
          <cell r="A19" t="str">
            <v xml:space="preserve">Key Activity 1 Roma Multilateral projects </v>
          </cell>
        </row>
        <row r="20">
          <cell r="A20" t="str">
            <v xml:space="preserve">Key Activity 1 Roma Networks </v>
          </cell>
        </row>
        <row r="21">
          <cell r="A21" t="str">
            <v xml:space="preserve">Key Activity 1 Multilateral Networks </v>
          </cell>
        </row>
        <row r="22">
          <cell r="A22" t="str">
            <v>Key Activity 2 Multilateral Projects</v>
          </cell>
        </row>
        <row r="23">
          <cell r="A23" t="str">
            <v>Key Activity 2 Multilateral Networks</v>
          </cell>
        </row>
        <row r="24">
          <cell r="A24" t="str">
            <v>Key Activity 2 Accompanying Measures</v>
          </cell>
        </row>
        <row r="25">
          <cell r="A25" t="str">
            <v>Key Activity 3 Multilateral Projects</v>
          </cell>
        </row>
        <row r="26">
          <cell r="A26" t="str">
            <v xml:space="preserve">Key Activity 3 Multilateral Networks </v>
          </cell>
        </row>
        <row r="27">
          <cell r="A27" t="str">
            <v>Key Activity 4 Multilateral Projects</v>
          </cell>
        </row>
      </sheetData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OMsRECEBIDAS"/>
      <sheetName val=" OMsAPROVADAS"/>
      <sheetName val="DADOS_PROG"/>
      <sheetName val="PROG PT"/>
      <sheetName val="OM REC"/>
      <sheetName val="PROG ATZDA"/>
      <sheetName val="DADOS_RDO"/>
      <sheetName val="CONF.HH"/>
      <sheetName val="prod"/>
      <sheetName val="esp"/>
      <sheetName val="FAT.SEMANAL"/>
      <sheetName val="RES.SEMANAL"/>
      <sheetName val="RES. RDO_NOVO"/>
      <sheetName val="FAT.ATIV."/>
      <sheetName val="FAT.ATIV. (2)"/>
      <sheetName val="PROV."/>
      <sheetName val="RES.PROV."/>
      <sheetName val="HISTOGRAMA"/>
      <sheetName val="EXT.HH"/>
      <sheetName val="RES.OMs"/>
      <sheetName val="EMR"/>
      <sheetName val="EMR2"/>
      <sheetName val="MARIANA"/>
      <sheetName val="AFC"/>
      <sheetName val="APRV OMs"/>
      <sheetName val="CONF BM"/>
      <sheetName val="FL ROSTO"/>
      <sheetName val="$MÉDIO"/>
      <sheetName val="oms bm12"/>
      <sheetName val="P LUCAS"/>
      <sheetName val="P PLAN FAT"/>
    </sheetNames>
    <sheetDataSet>
      <sheetData sheetId="0">
        <row r="5">
          <cell r="B5" t="str">
            <v>Montador Andaime</v>
          </cell>
        </row>
        <row r="6">
          <cell r="B6" t="str">
            <v>Pintor Industrial</v>
          </cell>
        </row>
        <row r="7">
          <cell r="B7" t="str">
            <v>Pintor Letrista</v>
          </cell>
        </row>
        <row r="8">
          <cell r="B8" t="str">
            <v>Isolador</v>
          </cell>
        </row>
        <row r="9">
          <cell r="B9" t="str">
            <v>Funileiro</v>
          </cell>
        </row>
        <row r="10">
          <cell r="B10" t="str">
            <v>Pedreiro</v>
          </cell>
        </row>
        <row r="11">
          <cell r="B11" t="str">
            <v>Carpinteiro</v>
          </cell>
        </row>
        <row r="12">
          <cell r="B12" t="str">
            <v>Supervisor de Qualidade</v>
          </cell>
        </row>
        <row r="13">
          <cell r="B13" t="str">
            <v>Inspetor de Qualidade</v>
          </cell>
        </row>
        <row r="14">
          <cell r="B14" t="str">
            <v>Encarregado</v>
          </cell>
        </row>
        <row r="15">
          <cell r="B15" t="str">
            <v>Técnico de Planejamento</v>
          </cell>
        </row>
        <row r="16">
          <cell r="B16" t="str">
            <v>Técnico de Segurança</v>
          </cell>
        </row>
        <row r="17">
          <cell r="B17" t="str">
            <v>Montador Andaime - H.E.</v>
          </cell>
        </row>
        <row r="18">
          <cell r="B18" t="str">
            <v>Pintor Industrial - H.E.</v>
          </cell>
        </row>
        <row r="19">
          <cell r="B19" t="str">
            <v>Pintor Letrista - H.E.</v>
          </cell>
        </row>
        <row r="20">
          <cell r="B20" t="str">
            <v>Isolador - H.E.</v>
          </cell>
        </row>
        <row r="21">
          <cell r="B21" t="str">
            <v>Funileiro - H.E.</v>
          </cell>
        </row>
        <row r="22">
          <cell r="B22" t="str">
            <v>Pedreiro - H.E.</v>
          </cell>
        </row>
        <row r="23">
          <cell r="B23" t="str">
            <v>Carpinteiro - H.E.</v>
          </cell>
        </row>
        <row r="24">
          <cell r="B24" t="str">
            <v>Supervisor de Qualidade - H.E.</v>
          </cell>
        </row>
        <row r="25">
          <cell r="B25" t="str">
            <v>Encarregado - H.E.</v>
          </cell>
        </row>
        <row r="26">
          <cell r="B26" t="str">
            <v>Técnico de Planejamento - H.E.</v>
          </cell>
        </row>
        <row r="27">
          <cell r="B27" t="str">
            <v>Técnico de Segurança - H.E.</v>
          </cell>
        </row>
        <row r="28">
          <cell r="B28" t="str">
            <v>Montador Andaime - A. N.</v>
          </cell>
        </row>
        <row r="29">
          <cell r="B29" t="str">
            <v>Pintor Industrial - A. N.</v>
          </cell>
        </row>
        <row r="30">
          <cell r="B30" t="str">
            <v>Pintor Letrista - A. N.</v>
          </cell>
        </row>
        <row r="31">
          <cell r="B31" t="str">
            <v>Isolador - A. N.</v>
          </cell>
        </row>
        <row r="32">
          <cell r="B32" t="str">
            <v>Funileiro - A. N.</v>
          </cell>
        </row>
        <row r="33">
          <cell r="B33" t="str">
            <v>Pedreiro - A. N.</v>
          </cell>
        </row>
        <row r="34">
          <cell r="B34" t="str">
            <v>Carpinteiro - A. N.</v>
          </cell>
        </row>
        <row r="35">
          <cell r="B35" t="str">
            <v>Supervisor de Qualidade - A. N.</v>
          </cell>
        </row>
        <row r="36">
          <cell r="B36" t="str">
            <v>Encarregado - A. N.</v>
          </cell>
        </row>
        <row r="37">
          <cell r="B37" t="str">
            <v>Técnico de Planejamento - A. N.</v>
          </cell>
        </row>
        <row r="38">
          <cell r="B38" t="str">
            <v>Técnico de Segurança - A. N.</v>
          </cell>
        </row>
        <row r="40">
          <cell r="B40" t="str">
            <v>FUNÇÃO</v>
          </cell>
        </row>
        <row r="42">
          <cell r="B42" t="str">
            <v>EQUIPE_ANDAIME</v>
          </cell>
        </row>
        <row r="43">
          <cell r="B43" t="str">
            <v>EQUIPE_CIVIL</v>
          </cell>
        </row>
        <row r="44">
          <cell r="B44" t="str">
            <v>EQUIPE_ISOLAMENTO</v>
          </cell>
        </row>
        <row r="45">
          <cell r="B45" t="str">
            <v>EQUIPE_PINTURA</v>
          </cell>
        </row>
        <row r="46">
          <cell r="B46" t="str">
            <v>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Plan1"/>
      <sheetName val="EQUIPE"/>
      <sheetName val="RES.1"/>
      <sheetName val="DHT (2)"/>
      <sheetName val="DHT"/>
      <sheetName val="RESUMO"/>
    </sheetNames>
    <sheetDataSet>
      <sheetData sheetId="0">
        <row r="38">
          <cell r="B38" t="str">
            <v>#DIG.</v>
          </cell>
        </row>
        <row r="39">
          <cell r="B39" t="str">
            <v>APOIO</v>
          </cell>
        </row>
        <row r="40">
          <cell r="B40" t="str">
            <v>APOIO A-300</v>
          </cell>
        </row>
        <row r="41">
          <cell r="B41" t="str">
            <v>PAR. A-300</v>
          </cell>
        </row>
        <row r="42">
          <cell r="B42" t="str">
            <v>PAR. A-300_HH</v>
          </cell>
        </row>
        <row r="43">
          <cell r="B43" t="str">
            <v>BA-4102</v>
          </cell>
        </row>
        <row r="44">
          <cell r="B44" t="str">
            <v>BA-4102_HH</v>
          </cell>
        </row>
        <row r="45">
          <cell r="B45" t="str">
            <v>APOIO ADM</v>
          </cell>
        </row>
        <row r="46">
          <cell r="B46" t="str">
            <v>APOIO À CIVIL</v>
          </cell>
        </row>
        <row r="47">
          <cell r="B47" t="str">
            <v>APOIO CIVIL UO-II</v>
          </cell>
        </row>
        <row r="48">
          <cell r="B48" t="str">
            <v>ASE</v>
          </cell>
        </row>
        <row r="49">
          <cell r="B49" t="str">
            <v>BA-1103</v>
          </cell>
        </row>
        <row r="50">
          <cell r="B50" t="str">
            <v>BA-1101</v>
          </cell>
        </row>
        <row r="51">
          <cell r="B51" t="str">
            <v>BA-1101_HH</v>
          </cell>
        </row>
        <row r="52">
          <cell r="B52" t="str">
            <v>CENTRAL CAMAÇARI</v>
          </cell>
        </row>
        <row r="53">
          <cell r="B53" t="str">
            <v>DA-2351 B</v>
          </cell>
        </row>
        <row r="54">
          <cell r="B54" t="str">
            <v>DA-4406</v>
          </cell>
        </row>
        <row r="55">
          <cell r="B55" t="str">
            <v>DA-5208</v>
          </cell>
        </row>
        <row r="56">
          <cell r="B56" t="str">
            <v>DA-5258</v>
          </cell>
        </row>
        <row r="57">
          <cell r="B57" t="str">
            <v>A-2300</v>
          </cell>
        </row>
        <row r="58">
          <cell r="B58" t="str">
            <v>DEP</v>
          </cell>
        </row>
        <row r="59">
          <cell r="B59" t="str">
            <v>DTG</v>
          </cell>
        </row>
        <row r="60">
          <cell r="B60" t="str">
            <v>DTG FORNOS</v>
          </cell>
        </row>
        <row r="61">
          <cell r="B61" t="str">
            <v>DTG REC´s 2017</v>
          </cell>
        </row>
        <row r="62">
          <cell r="B62" t="str">
            <v>DTG REC´s 2018</v>
          </cell>
        </row>
        <row r="63">
          <cell r="B63" t="str">
            <v>DTG TIB</v>
          </cell>
        </row>
        <row r="64">
          <cell r="B64" t="str">
            <v>DTG UA</v>
          </cell>
        </row>
        <row r="65">
          <cell r="B65" t="str">
            <v>DTG UA-III</v>
          </cell>
        </row>
        <row r="66">
          <cell r="B66" t="str">
            <v>DTG UO</v>
          </cell>
        </row>
        <row r="67">
          <cell r="B67" t="str">
            <v>DTP ( FIBRAS )</v>
          </cell>
        </row>
        <row r="68">
          <cell r="B68" t="str">
            <v>EA-4501 A</v>
          </cell>
        </row>
        <row r="69">
          <cell r="B69" t="str">
            <v>EF-1900 B</v>
          </cell>
        </row>
        <row r="70">
          <cell r="B70" t="str">
            <v>EF-1900 I</v>
          </cell>
        </row>
        <row r="71">
          <cell r="B71" t="str">
            <v>EF-1900A</v>
          </cell>
        </row>
        <row r="72">
          <cell r="B72" t="str">
            <v>EF-1900B</v>
          </cell>
        </row>
        <row r="73">
          <cell r="B73" t="str">
            <v>EQUIPE TELHADO</v>
          </cell>
        </row>
        <row r="74">
          <cell r="B74" t="str">
            <v>EXTRA</v>
          </cell>
        </row>
        <row r="75">
          <cell r="B75" t="str">
            <v>FB-952 A</v>
          </cell>
        </row>
        <row r="76">
          <cell r="B76" t="str">
            <v>FB-952 A_MM</v>
          </cell>
        </row>
        <row r="77">
          <cell r="B77" t="str">
            <v>FB-952 B</v>
          </cell>
        </row>
        <row r="78">
          <cell r="B78" t="str">
            <v>FB-967</v>
          </cell>
        </row>
        <row r="79">
          <cell r="B79" t="str">
            <v>FB-966</v>
          </cell>
        </row>
        <row r="80">
          <cell r="B80" t="str">
            <v>FB-1002 X</v>
          </cell>
        </row>
        <row r="81">
          <cell r="B81" t="str">
            <v>FB-4061</v>
          </cell>
        </row>
        <row r="82">
          <cell r="B82" t="str">
            <v>FORNOS</v>
          </cell>
        </row>
        <row r="83">
          <cell r="B83" t="str">
            <v>GPA UA I</v>
          </cell>
        </row>
        <row r="84">
          <cell r="B84" t="str">
            <v>GPA UA II</v>
          </cell>
        </row>
        <row r="85">
          <cell r="B85" t="str">
            <v>GPA UO I</v>
          </cell>
        </row>
        <row r="86">
          <cell r="B86" t="str">
            <v>GPA UO II</v>
          </cell>
        </row>
        <row r="87">
          <cell r="B87" t="str">
            <v>GPA UTE</v>
          </cell>
        </row>
        <row r="88">
          <cell r="B88" t="str">
            <v>GV-5301 D</v>
          </cell>
        </row>
        <row r="89">
          <cell r="B89" t="str">
            <v>GV-5301 H_HH</v>
          </cell>
        </row>
        <row r="90">
          <cell r="B90" t="str">
            <v>GV-5301 D_HH</v>
          </cell>
        </row>
        <row r="91">
          <cell r="B91" t="str">
            <v>GV-5301 E</v>
          </cell>
        </row>
        <row r="92">
          <cell r="B92" t="str">
            <v>GV-5301 E_HH</v>
          </cell>
        </row>
        <row r="93">
          <cell r="B93" t="str">
            <v>GV-5301 H</v>
          </cell>
        </row>
        <row r="94">
          <cell r="B94" t="str">
            <v>INSP. CATÓDICA UO-I</v>
          </cell>
        </row>
        <row r="95">
          <cell r="B95" t="str">
            <v>INS-PARADA</v>
          </cell>
        </row>
        <row r="96">
          <cell r="B96" t="str">
            <v>INSPEÇÃO</v>
          </cell>
        </row>
        <row r="97">
          <cell r="B97" t="str">
            <v>INSPEÇÃO PRÉ-PARADA</v>
          </cell>
        </row>
        <row r="98">
          <cell r="B98" t="str">
            <v>ISOL. A-1000</v>
          </cell>
        </row>
        <row r="99">
          <cell r="B99" t="str">
            <v>LAB. UA-I</v>
          </cell>
        </row>
        <row r="100">
          <cell r="B100" t="str">
            <v>LINHA DE FACILIDADES</v>
          </cell>
        </row>
        <row r="101">
          <cell r="B101" t="str">
            <v>LINHA DE FW</v>
          </cell>
        </row>
        <row r="102">
          <cell r="B102" t="str">
            <v>LINHA DE V-15 EXTERNO</v>
          </cell>
        </row>
        <row r="103">
          <cell r="B103" t="str">
            <v>LINHA DE V-15 INTERNO</v>
          </cell>
        </row>
        <row r="104">
          <cell r="B104" t="str">
            <v>MB-5301G</v>
          </cell>
        </row>
        <row r="105">
          <cell r="B105" t="str">
            <v>NOTAS GM - EA-1142</v>
          </cell>
        </row>
        <row r="106">
          <cell r="B106" t="str">
            <v>NOTAS Z-3</v>
          </cell>
        </row>
        <row r="107">
          <cell r="B107" t="str">
            <v>PAR. UA-II 2018_HH</v>
          </cell>
        </row>
        <row r="108">
          <cell r="B108" t="str">
            <v>PARADA</v>
          </cell>
        </row>
        <row r="109">
          <cell r="B109" t="str">
            <v>PARADA (PJ)</v>
          </cell>
        </row>
        <row r="110">
          <cell r="B110" t="str">
            <v>PARADA UA-II 2018</v>
          </cell>
        </row>
        <row r="111">
          <cell r="B111" t="str">
            <v>PE-3</v>
          </cell>
        </row>
        <row r="112">
          <cell r="B112" t="str">
            <v>PIT STOP</v>
          </cell>
        </row>
        <row r="113">
          <cell r="B113" t="str">
            <v>PIT STOP A-350</v>
          </cell>
        </row>
        <row r="114">
          <cell r="B114" t="str">
            <v>PIT STOP A-5100</v>
          </cell>
        </row>
        <row r="115">
          <cell r="B115" t="str">
            <v>PIT STOP A-5200</v>
          </cell>
        </row>
        <row r="116">
          <cell r="B116" t="str">
            <v>PJ - A-1000</v>
          </cell>
        </row>
        <row r="117">
          <cell r="B117" t="str">
            <v>PJ - EA-4417</v>
          </cell>
        </row>
        <row r="118">
          <cell r="B118" t="str">
            <v>PJ A-1900</v>
          </cell>
        </row>
        <row r="119">
          <cell r="B119" t="str">
            <v>PJ A-300</v>
          </cell>
        </row>
        <row r="120">
          <cell r="B120" t="str">
            <v>PJ-EA-1501 A/B</v>
          </cell>
        </row>
        <row r="121">
          <cell r="B121" t="str">
            <v>PJ-EA-4417 A/B</v>
          </cell>
        </row>
        <row r="122">
          <cell r="B122" t="str">
            <v>PQ B-01</v>
          </cell>
        </row>
        <row r="123">
          <cell r="B123" t="str">
            <v>PQ B-02</v>
          </cell>
        </row>
        <row r="124">
          <cell r="B124" t="str">
            <v>PRÉ-PARADA</v>
          </cell>
        </row>
        <row r="125">
          <cell r="B125" t="str">
            <v>PROJ. A-1000</v>
          </cell>
        </row>
        <row r="126">
          <cell r="B126" t="str">
            <v>PT-10</v>
          </cell>
        </row>
        <row r="127">
          <cell r="B127" t="str">
            <v>REC´s 2017 FW/UA</v>
          </cell>
        </row>
        <row r="128">
          <cell r="B128" t="str">
            <v>REC´s 2017 FW/UO</v>
          </cell>
        </row>
        <row r="129">
          <cell r="B129" t="str">
            <v>REC´s 2017 TIB</v>
          </cell>
        </row>
        <row r="130">
          <cell r="B130" t="str">
            <v>REC´s 2017 UA-I</v>
          </cell>
        </row>
        <row r="131">
          <cell r="B131" t="str">
            <v>REC´s 2017 UA-II</v>
          </cell>
        </row>
        <row r="132">
          <cell r="B132" t="str">
            <v>REC´s 2017 UO</v>
          </cell>
        </row>
        <row r="133">
          <cell r="B133" t="str">
            <v>REC´s 2017 UA</v>
          </cell>
        </row>
        <row r="134">
          <cell r="B134" t="str">
            <v>REC´s 2017 UO-I</v>
          </cell>
        </row>
        <row r="135">
          <cell r="B135" t="str">
            <v>REC´s 2017 UO-II</v>
          </cell>
        </row>
        <row r="136">
          <cell r="B136" t="str">
            <v>REC´s 2017 UTE</v>
          </cell>
        </row>
        <row r="137">
          <cell r="B137" t="str">
            <v>REC´S ESPECIAIS</v>
          </cell>
        </row>
        <row r="138">
          <cell r="B138" t="str">
            <v>REC´s UO</v>
          </cell>
        </row>
        <row r="139">
          <cell r="B139" t="str">
            <v>REC´s UO I</v>
          </cell>
        </row>
        <row r="140">
          <cell r="B140" t="str">
            <v>REC-311335</v>
          </cell>
        </row>
        <row r="141">
          <cell r="B141" t="str">
            <v>REC-313736</v>
          </cell>
        </row>
        <row r="142">
          <cell r="B142" t="str">
            <v>RECs 2017</v>
          </cell>
        </row>
        <row r="143">
          <cell r="B143" t="str">
            <v>RECs UA II (ROT.)</v>
          </cell>
        </row>
        <row r="144">
          <cell r="B144" t="str">
            <v>REFEITÓRIO CENTRAL</v>
          </cell>
        </row>
        <row r="145">
          <cell r="B145" t="str">
            <v>REGENERAÇÃO</v>
          </cell>
        </row>
        <row r="146">
          <cell r="B146" t="str">
            <v>RMA 1</v>
          </cell>
        </row>
        <row r="147">
          <cell r="B147" t="str">
            <v>RMA 5</v>
          </cell>
        </row>
        <row r="148">
          <cell r="B148" t="str">
            <v>RMA 7</v>
          </cell>
        </row>
        <row r="149">
          <cell r="B149" t="str">
            <v>RMA HD</v>
          </cell>
        </row>
        <row r="150">
          <cell r="B150" t="str">
            <v>RMA HDC</v>
          </cell>
        </row>
        <row r="151">
          <cell r="B151" t="str">
            <v>RMA 7D</v>
          </cell>
        </row>
        <row r="152">
          <cell r="B152" t="str">
            <v>RMA 8</v>
          </cell>
        </row>
        <row r="153">
          <cell r="B153" t="str">
            <v>RMA 9</v>
          </cell>
        </row>
        <row r="154">
          <cell r="B154" t="str">
            <v>RMA 9 E</v>
          </cell>
        </row>
        <row r="155">
          <cell r="B155" t="str">
            <v>RMA 9 I</v>
          </cell>
        </row>
        <row r="156">
          <cell r="B156" t="str">
            <v>RMA 9 M</v>
          </cell>
        </row>
        <row r="157">
          <cell r="B157" t="str">
            <v>SF-6</v>
          </cell>
        </row>
        <row r="158">
          <cell r="B158" t="str">
            <v>STEAM TRACE</v>
          </cell>
        </row>
        <row r="159">
          <cell r="B159" t="str">
            <v>TANCAGEM</v>
          </cell>
        </row>
        <row r="160">
          <cell r="B160" t="str">
            <v>TECHBIOS</v>
          </cell>
        </row>
        <row r="161">
          <cell r="B161" t="str">
            <v>TG-5301 B</v>
          </cell>
        </row>
        <row r="162">
          <cell r="B162" t="str">
            <v>TG-5301-D</v>
          </cell>
        </row>
        <row r="163">
          <cell r="B163" t="str">
            <v>TROCADORES UO-I</v>
          </cell>
        </row>
        <row r="164">
          <cell r="B164" t="str">
            <v>TURNO DESLOCADO</v>
          </cell>
        </row>
        <row r="165">
          <cell r="B165" t="str">
            <v>TURNO PARADA</v>
          </cell>
        </row>
        <row r="166">
          <cell r="B166" t="str">
            <v>VAZAMENTOS UO-II</v>
          </cell>
        </row>
        <row r="167">
          <cell r="B167" t="str">
            <v>VENT´S &amp; DRENOS</v>
          </cell>
        </row>
        <row r="168">
          <cell r="B168" t="str">
            <v>FB-1029</v>
          </cell>
        </row>
        <row r="169">
          <cell r="B169" t="str">
            <v>PAR. REGUL. UA-I</v>
          </cell>
        </row>
        <row r="170">
          <cell r="B170" t="str">
            <v>REGENER. A-2300</v>
          </cell>
        </row>
        <row r="171">
          <cell r="B171" t="str">
            <v>PAR. REGUL. UA-I_HH</v>
          </cell>
        </row>
        <row r="172">
          <cell r="B172" t="str">
            <v>BKM ALAGOAS</v>
          </cell>
        </row>
        <row r="173">
          <cell r="B173" t="str">
            <v>DA-5201a04</v>
          </cell>
        </row>
        <row r="174">
          <cell r="B174" t="str">
            <v>INSP. UO-I PAR.2019</v>
          </cell>
        </row>
        <row r="175">
          <cell r="B175" t="str">
            <v>INSP. UTE PAR.2019</v>
          </cell>
        </row>
        <row r="176">
          <cell r="B176" t="str">
            <v>P-5301 C</v>
          </cell>
        </row>
        <row r="177">
          <cell r="B177" t="str">
            <v>P-5302 C</v>
          </cell>
        </row>
        <row r="178">
          <cell r="B178" t="str">
            <v>BA-4110</v>
          </cell>
        </row>
        <row r="179">
          <cell r="B179" t="str">
            <v>BA-4110_HH</v>
          </cell>
        </row>
        <row r="180">
          <cell r="B180" t="str">
            <v>BLACKOUT</v>
          </cell>
        </row>
        <row r="181">
          <cell r="B181" t="str">
            <v>EXTRA INSPEÇÃO</v>
          </cell>
        </row>
        <row r="182">
          <cell r="B182" t="str">
            <v>P-02B&amp;C</v>
          </cell>
        </row>
        <row r="183">
          <cell r="B183" t="str">
            <v>TUB. HID. SUL</v>
          </cell>
        </row>
        <row r="184">
          <cell r="B184" t="str">
            <v>D-5301A1&amp;A2</v>
          </cell>
        </row>
        <row r="185">
          <cell r="B185" t="str">
            <v>VAZAMENTOS UO-I</v>
          </cell>
        </row>
        <row r="186">
          <cell r="B186" t="str">
            <v>GB-5301</v>
          </cell>
        </row>
        <row r="187">
          <cell r="B187" t="str">
            <v>PLANO PINT. UTE</v>
          </cell>
        </row>
        <row r="188">
          <cell r="B188" t="str">
            <v>PLANO PINT. TUB. 9C</v>
          </cell>
        </row>
        <row r="189">
          <cell r="B189" t="str">
            <v>TUB. 9C (CALDEIRARIA)</v>
          </cell>
        </row>
        <row r="190">
          <cell r="B190" t="str">
            <v>TUB. 32C 2017 - DTG</v>
          </cell>
        </row>
        <row r="191">
          <cell r="B191" t="str">
            <v>BA-4101</v>
          </cell>
        </row>
        <row r="192">
          <cell r="B192" t="str">
            <v>BA-4101_HH</v>
          </cell>
        </row>
        <row r="193">
          <cell r="B193" t="str">
            <v>BA-1108</v>
          </cell>
        </row>
        <row r="194">
          <cell r="B194" t="str">
            <v>BA-1108_HH</v>
          </cell>
        </row>
        <row r="195">
          <cell r="B195" t="str">
            <v>BA-4106</v>
          </cell>
        </row>
        <row r="196">
          <cell r="B196" t="str">
            <v>BA-4106_HH</v>
          </cell>
        </row>
        <row r="197">
          <cell r="B197" t="str">
            <v>SSMA</v>
          </cell>
        </row>
        <row r="198">
          <cell r="B198" t="str">
            <v>PJ DEP - BA-4101</v>
          </cell>
        </row>
        <row r="199">
          <cell r="B199" t="str">
            <v>REC´s 2018 TIB</v>
          </cell>
        </row>
        <row r="200">
          <cell r="B200" t="str">
            <v>REC´s 2018 UO</v>
          </cell>
        </row>
        <row r="201">
          <cell r="B201" t="str">
            <v>REC´s 2018 UA</v>
          </cell>
        </row>
        <row r="202">
          <cell r="B202" t="str">
            <v>REC´s 2018 UTE</v>
          </cell>
        </row>
        <row r="203">
          <cell r="B203" t="str">
            <v>MB-5302A</v>
          </cell>
        </row>
        <row r="204">
          <cell r="B204" t="str">
            <v>PJ-0601157 (BA-4101)</v>
          </cell>
        </row>
        <row r="205">
          <cell r="B205" t="str">
            <v>PJ-0601179 (A-2300)</v>
          </cell>
        </row>
        <row r="206">
          <cell r="B206" t="str">
            <v>PJ-0601179 (A-2300)_HH</v>
          </cell>
        </row>
        <row r="207">
          <cell r="B207" t="str">
            <v>PJ-0601179 (A-300)</v>
          </cell>
        </row>
        <row r="208">
          <cell r="B208" t="str">
            <v>PJ-0600663 (SE-21)</v>
          </cell>
        </row>
        <row r="209">
          <cell r="B209" t="str">
            <v>PJ-06001147 (ILHA 6/9)_HH</v>
          </cell>
        </row>
        <row r="210">
          <cell r="B210" t="str">
            <v>PJ-06001147 (ILHA 6/9)</v>
          </cell>
        </row>
        <row r="211">
          <cell r="B211" t="str">
            <v>PJ-0600603 (FB's PTE)</v>
          </cell>
        </row>
        <row r="212">
          <cell r="B212" t="str">
            <v>PJ-0600603 (FB's PTE)_HH</v>
          </cell>
        </row>
        <row r="213">
          <cell r="B213" t="str">
            <v>PJ-0601175 (TEGAL)</v>
          </cell>
        </row>
        <row r="214">
          <cell r="B214" t="str">
            <v>PJ-0601035 (TEGAL)</v>
          </cell>
        </row>
        <row r="215">
          <cell r="B215" t="str">
            <v>PJ-0600952 (UTE)</v>
          </cell>
        </row>
        <row r="216">
          <cell r="B216" t="str">
            <v>PJ-0601717 (UTE)</v>
          </cell>
        </row>
        <row r="217">
          <cell r="B217" t="str">
            <v>PJ-0601717 (UTE)_HH</v>
          </cell>
        </row>
        <row r="218">
          <cell r="B218" t="str">
            <v>PJ-0601019 (A-2350)</v>
          </cell>
        </row>
        <row r="219">
          <cell r="B219" t="str">
            <v>PJ-0601158 (A-1900)</v>
          </cell>
        </row>
        <row r="220">
          <cell r="B220" t="str">
            <v>PJ-0600478 (A-2300)</v>
          </cell>
        </row>
        <row r="221">
          <cell r="B221" t="str">
            <v>GV-5301 B</v>
          </cell>
        </row>
        <row r="222">
          <cell r="B222" t="str">
            <v>GV-5301 B_HH</v>
          </cell>
        </row>
        <row r="223">
          <cell r="B223" t="str">
            <v>PJ-0600782 (DA-4104)</v>
          </cell>
        </row>
        <row r="224">
          <cell r="B224" t="str">
            <v>DTG A-1000</v>
          </cell>
        </row>
        <row r="225">
          <cell r="B225" t="str">
            <v>DTG A-1000_HH</v>
          </cell>
        </row>
        <row r="226">
          <cell r="B226" t="str">
            <v>A-350</v>
          </cell>
        </row>
        <row r="227">
          <cell r="B227" t="str">
            <v>PLANTÃO</v>
          </cell>
        </row>
        <row r="228">
          <cell r="B228" t="str">
            <v>DA-4103</v>
          </cell>
        </row>
        <row r="229">
          <cell r="B229" t="str">
            <v>CXS CD/OD</v>
          </cell>
        </row>
        <row r="230">
          <cell r="B230" t="str">
            <v>ELÉTRICA</v>
          </cell>
        </row>
        <row r="231">
          <cell r="B231" t="str">
            <v>PAR. A-350</v>
          </cell>
        </row>
        <row r="232">
          <cell r="B232" t="str">
            <v>FB-1009</v>
          </cell>
        </row>
        <row r="233">
          <cell r="B233" t="str">
            <v>FB-963 A</v>
          </cell>
        </row>
        <row r="234">
          <cell r="B234" t="str">
            <v>LINHA FW</v>
          </cell>
        </row>
        <row r="235">
          <cell r="B235" t="str">
            <v>BA-1104 (BARREIRAS)</v>
          </cell>
        </row>
        <row r="236">
          <cell r="B236" t="str">
            <v>LINHA DE 20"&amp;60"</v>
          </cell>
        </row>
        <row r="237">
          <cell r="B237" t="str">
            <v>UA-III</v>
          </cell>
        </row>
        <row r="238">
          <cell r="B238" t="str">
            <v>ADEQUAÇÃO A-350</v>
          </cell>
        </row>
        <row r="239">
          <cell r="B239" t="str">
            <v>GBM-1940-AX</v>
          </cell>
        </row>
        <row r="240">
          <cell r="B240" t="str">
            <v>PJ_PR-15002_ISOL.</v>
          </cell>
        </row>
        <row r="241">
          <cell r="B241" t="str">
            <v>PJ_A-1000_ISOL.</v>
          </cell>
        </row>
        <row r="242">
          <cell r="B242" t="str">
            <v>...</v>
          </cell>
        </row>
        <row r="300">
          <cell r="B300" t="str">
            <v>MM</v>
          </cell>
        </row>
        <row r="301">
          <cell r="B301" t="str">
            <v>HH</v>
          </cell>
        </row>
        <row r="302">
          <cell r="B302" t="str">
            <v>...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DAIME"/>
      <sheetName val="HISTOGRAMA "/>
      <sheetName val="HISTOGRAMA 1 "/>
      <sheetName val="RESUMO"/>
      <sheetName val=" Cronograma Financeiro"/>
      <sheetName val="SILOS  rev 01"/>
      <sheetName val="C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6">
          <cell r="D16">
            <v>4.3600000000000003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"/>
      <sheetName val="2013"/>
      <sheetName val="2013 (2)"/>
      <sheetName val="CALENDÁRIO PROPOSTA I"/>
      <sheetName val="CALENDÁRIO PROPOSTA II"/>
      <sheetName val="CALENDÁRIO PROPOSTA III"/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N2">
            <v>2013</v>
          </cell>
        </row>
        <row r="4">
          <cell r="L4">
            <v>3</v>
          </cell>
        </row>
        <row r="5">
          <cell r="L5">
            <v>0</v>
          </cell>
        </row>
        <row r="6">
          <cell r="L6">
            <v>0</v>
          </cell>
        </row>
        <row r="7">
          <cell r="L7">
            <v>0</v>
          </cell>
        </row>
        <row r="8">
          <cell r="L8">
            <v>0</v>
          </cell>
        </row>
        <row r="9">
          <cell r="L9">
            <v>0</v>
          </cell>
        </row>
        <row r="10">
          <cell r="L10">
            <v>18</v>
          </cell>
        </row>
        <row r="11">
          <cell r="L11">
            <v>0</v>
          </cell>
        </row>
        <row r="12">
          <cell r="L12">
            <v>0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L21">
            <v>0</v>
          </cell>
        </row>
        <row r="22">
          <cell r="L22">
            <v>0</v>
          </cell>
        </row>
        <row r="23">
          <cell r="L23">
            <v>0</v>
          </cell>
        </row>
        <row r="24">
          <cell r="L24">
            <v>0</v>
          </cell>
        </row>
        <row r="25">
          <cell r="L25">
            <v>0</v>
          </cell>
        </row>
        <row r="26">
          <cell r="L26">
            <v>0</v>
          </cell>
        </row>
        <row r="27">
          <cell r="L27">
            <v>0</v>
          </cell>
        </row>
        <row r="28">
          <cell r="L28">
            <v>0</v>
          </cell>
        </row>
        <row r="29">
          <cell r="L29">
            <v>0</v>
          </cell>
        </row>
        <row r="30">
          <cell r="L30">
            <v>0</v>
          </cell>
        </row>
        <row r="31">
          <cell r="L31">
            <v>0</v>
          </cell>
        </row>
        <row r="32">
          <cell r="L32">
            <v>0</v>
          </cell>
        </row>
        <row r="33">
          <cell r="L3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_ANDAIME"/>
      <sheetName val="MOV_GERAL"/>
      <sheetName val="DADOS"/>
      <sheetName val="ANDAIME RIP X BRASK"/>
      <sheetName val="MAPA GERAL"/>
      <sheetName val="MAPA AROMATICOS"/>
      <sheetName val="CALC.AND"/>
      <sheetName val="Plan1"/>
    </sheetNames>
    <sheetDataSet>
      <sheetData sheetId="0"/>
      <sheetData sheetId="1"/>
      <sheetData sheetId="2">
        <row r="5">
          <cell r="A5">
            <v>100</v>
          </cell>
        </row>
        <row r="84">
          <cell r="A84" t="str">
            <v>Olefinas</v>
          </cell>
        </row>
        <row r="85">
          <cell r="A85" t="str">
            <v>Aromáticos</v>
          </cell>
        </row>
        <row r="86">
          <cell r="A86" t="str">
            <v>IESE</v>
          </cell>
        </row>
        <row r="87">
          <cell r="A87" t="str">
            <v>Equipe PA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S"/>
      <sheetName val="FONTE"/>
      <sheetName val="DADOS"/>
      <sheetName val="APRV OMs"/>
      <sheetName val="BM"/>
      <sheetName val="ANEXO BM"/>
      <sheetName val="APRV OMs (2)"/>
      <sheetName val="RESUMO POR BM"/>
      <sheetName val="RES.DATA"/>
      <sheetName val="MOV.AND."/>
      <sheetName val="DTGs"/>
      <sheetName val="RES.DTGs"/>
      <sheetName val="MAPA"/>
    </sheetNames>
    <sheetDataSet>
      <sheetData sheetId="0"/>
      <sheetData sheetId="1">
        <row r="4">
          <cell r="B4" t="str">
            <v>ROTINA</v>
          </cell>
        </row>
        <row r="5">
          <cell r="B5" t="str">
            <v>PARADA</v>
          </cell>
        </row>
        <row r="6">
          <cell r="B6" t="str">
            <v>SPOT</v>
          </cell>
        </row>
        <row r="7">
          <cell r="B7" t="str">
            <v>...</v>
          </cell>
        </row>
        <row r="10">
          <cell r="B10" t="str">
            <v>ABÍLIO</v>
          </cell>
        </row>
        <row r="11">
          <cell r="B11" t="str">
            <v>AGUIMAR</v>
          </cell>
        </row>
        <row r="12">
          <cell r="B12" t="str">
            <v>ALEX</v>
          </cell>
        </row>
        <row r="13">
          <cell r="B13" t="str">
            <v>ANDRÉ LUIS</v>
          </cell>
        </row>
        <row r="14">
          <cell r="B14" t="str">
            <v>ANDRÉ OLIVEIRA</v>
          </cell>
        </row>
        <row r="15">
          <cell r="B15" t="str">
            <v>DURVAL</v>
          </cell>
        </row>
        <row r="16">
          <cell r="B16" t="str">
            <v>GENIVAL</v>
          </cell>
        </row>
        <row r="17">
          <cell r="B17" t="str">
            <v>MARCOS</v>
          </cell>
        </row>
        <row r="18">
          <cell r="B18" t="str">
            <v>MARTINS</v>
          </cell>
        </row>
        <row r="19">
          <cell r="B19" t="str">
            <v>NIVALDO</v>
          </cell>
        </row>
        <row r="20">
          <cell r="B20" t="str">
            <v>OSMAN</v>
          </cell>
        </row>
        <row r="21">
          <cell r="B21" t="str">
            <v>LOURIVAL</v>
          </cell>
        </row>
        <row r="22">
          <cell r="B22" t="str">
            <v>ELMO</v>
          </cell>
        </row>
        <row r="23">
          <cell r="B23" t="str">
            <v>...</v>
          </cell>
        </row>
        <row r="26">
          <cell r="B26" t="str">
            <v>A-4060</v>
          </cell>
        </row>
        <row r="27">
          <cell r="B27" t="str">
            <v>BA-4105</v>
          </cell>
        </row>
        <row r="28">
          <cell r="B28" t="str">
            <v>DA-5208</v>
          </cell>
        </row>
        <row r="29">
          <cell r="B29" t="str">
            <v>DTG</v>
          </cell>
        </row>
        <row r="30">
          <cell r="B30" t="str">
            <v>FORNOS</v>
          </cell>
        </row>
        <row r="31">
          <cell r="B31" t="str">
            <v>GPA TIB</v>
          </cell>
        </row>
        <row r="32">
          <cell r="B32" t="str">
            <v>GPA UA I</v>
          </cell>
        </row>
        <row r="33">
          <cell r="B33" t="str">
            <v>GPA UA II</v>
          </cell>
        </row>
        <row r="34">
          <cell r="B34" t="str">
            <v>GPA UO I</v>
          </cell>
        </row>
        <row r="35">
          <cell r="B35" t="str">
            <v>GPA UO I</v>
          </cell>
        </row>
        <row r="36">
          <cell r="B36" t="str">
            <v>GPA UO II</v>
          </cell>
        </row>
        <row r="37">
          <cell r="B37" t="str">
            <v>GPA UTE</v>
          </cell>
        </row>
        <row r="38">
          <cell r="B38" t="str">
            <v>LINHA DE V-15</v>
          </cell>
        </row>
        <row r="39">
          <cell r="B39" t="str">
            <v>PT-10</v>
          </cell>
        </row>
        <row r="40">
          <cell r="B40" t="str">
            <v>REC´s CENTRAL</v>
          </cell>
        </row>
        <row r="41">
          <cell r="B41" t="str">
            <v>REC´s TIB</v>
          </cell>
        </row>
        <row r="42">
          <cell r="B42" t="str">
            <v>REC´s UO I</v>
          </cell>
        </row>
        <row r="43">
          <cell r="B43" t="str">
            <v>REC´s UO II</v>
          </cell>
        </row>
        <row r="44">
          <cell r="B44" t="str">
            <v>RI's</v>
          </cell>
        </row>
        <row r="45">
          <cell r="B45" t="str">
            <v>RMA 1</v>
          </cell>
        </row>
        <row r="46">
          <cell r="B46" t="str">
            <v>RMA 5</v>
          </cell>
        </row>
        <row r="47">
          <cell r="B47" t="str">
            <v>RMA 8</v>
          </cell>
        </row>
        <row r="48">
          <cell r="B48" t="str">
            <v>RMA 9</v>
          </cell>
        </row>
        <row r="49">
          <cell r="B49" t="str">
            <v>RMA 9 E</v>
          </cell>
        </row>
        <row r="50">
          <cell r="B50" t="str">
            <v>RMA 9 I</v>
          </cell>
        </row>
        <row r="51">
          <cell r="B51" t="str">
            <v>RMA 9 M</v>
          </cell>
        </row>
        <row r="52">
          <cell r="B52" t="str">
            <v>TANCAGEM</v>
          </cell>
        </row>
        <row r="53">
          <cell r="B53" t="str">
            <v>TG-5301-D</v>
          </cell>
        </row>
        <row r="54">
          <cell r="B54" t="str">
            <v>...</v>
          </cell>
        </row>
        <row r="112">
          <cell r="B112" t="str">
            <v>MM</v>
          </cell>
        </row>
        <row r="113">
          <cell r="B113" t="str">
            <v>HH</v>
          </cell>
        </row>
        <row r="114">
          <cell r="B114" t="str">
            <v>...</v>
          </cell>
        </row>
        <row r="117">
          <cell r="B117" t="str">
            <v>HN</v>
          </cell>
        </row>
        <row r="118">
          <cell r="B118" t="str">
            <v>HE-2ª-6ª</v>
          </cell>
        </row>
        <row r="119">
          <cell r="B119" t="str">
            <v>HE-S.D.F.</v>
          </cell>
        </row>
        <row r="120">
          <cell r="B120" t="str">
            <v>ADN</v>
          </cell>
        </row>
        <row r="121">
          <cell r="B121" t="str">
            <v>...</v>
          </cell>
        </row>
        <row r="124">
          <cell r="B124" t="str">
            <v>APOIO</v>
          </cell>
        </row>
        <row r="125">
          <cell r="B125" t="str">
            <v>DESMONTAGEM</v>
          </cell>
        </row>
        <row r="126">
          <cell r="B126" t="str">
            <v>MONTAGEM</v>
          </cell>
        </row>
        <row r="127">
          <cell r="B127" t="str">
            <v>...</v>
          </cell>
        </row>
        <row r="130">
          <cell r="B130" t="str">
            <v>BALANÇINHO</v>
          </cell>
        </row>
        <row r="131">
          <cell r="B131" t="str">
            <v>BANCADA</v>
          </cell>
        </row>
        <row r="132">
          <cell r="B132" t="str">
            <v>CABANA</v>
          </cell>
        </row>
        <row r="133">
          <cell r="B133" t="str">
            <v>ESCADA DE ACESSO</v>
          </cell>
        </row>
        <row r="134">
          <cell r="B134" t="str">
            <v>ESCADA DE FUGA</v>
          </cell>
        </row>
        <row r="135">
          <cell r="B135" t="str">
            <v>ESCORAMENTO</v>
          </cell>
        </row>
        <row r="136">
          <cell r="B136" t="str">
            <v>GUARDA-CORPO</v>
          </cell>
        </row>
        <row r="137">
          <cell r="B137" t="str">
            <v>PASSARELA</v>
          </cell>
        </row>
        <row r="138">
          <cell r="B138" t="str">
            <v>PAU DE CARGA</v>
          </cell>
        </row>
        <row r="139">
          <cell r="B139" t="str">
            <v>TORRE</v>
          </cell>
        </row>
        <row r="140">
          <cell r="B140" t="str">
            <v>TORRE DE RODÍZIO</v>
          </cell>
        </row>
        <row r="141">
          <cell r="B141" t="str">
            <v>TORRE P/ ELEVADOR</v>
          </cell>
        </row>
        <row r="142">
          <cell r="B142" t="str">
            <v>ACESSO</v>
          </cell>
        </row>
        <row r="143">
          <cell r="B143" t="str">
            <v>CAVALETE</v>
          </cell>
        </row>
        <row r="144">
          <cell r="B144" t="str">
            <v>CERCADO</v>
          </cell>
        </row>
        <row r="145">
          <cell r="B145" t="str">
            <v>CORRIMÃO</v>
          </cell>
        </row>
        <row r="146">
          <cell r="B146" t="str">
            <v>ESCADA</v>
          </cell>
        </row>
        <row r="147">
          <cell r="B147" t="str">
            <v>LINHA DE VIDA</v>
          </cell>
        </row>
        <row r="148">
          <cell r="B148" t="str">
            <v>PLATAFORMA</v>
          </cell>
        </row>
        <row r="149">
          <cell r="B149" t="str">
            <v>RAMPA</v>
          </cell>
        </row>
        <row r="150">
          <cell r="B150" t="str">
            <v>SUPORTE</v>
          </cell>
        </row>
        <row r="151">
          <cell r="B151" t="str">
            <v>TRAVAMENTO</v>
          </cell>
        </row>
        <row r="152">
          <cell r="B152" t="str">
            <v>...</v>
          </cell>
        </row>
        <row r="155">
          <cell r="B155" t="str">
            <v>ADRIANO OLIVEIRA</v>
          </cell>
        </row>
        <row r="156">
          <cell r="B156" t="str">
            <v>CLÁUDIO MARCELO</v>
          </cell>
        </row>
        <row r="157">
          <cell r="B157" t="str">
            <v>EDIVALDO JÚNIOR</v>
          </cell>
        </row>
        <row r="158">
          <cell r="B158" t="str">
            <v>FRANCISCO</v>
          </cell>
        </row>
        <row r="159">
          <cell r="B159" t="str">
            <v>JOEL BOMFIM</v>
          </cell>
        </row>
        <row r="160">
          <cell r="B160" t="str">
            <v>JOEL VELLOZO</v>
          </cell>
        </row>
        <row r="161">
          <cell r="B161" t="str">
            <v>JOSE ANTÔNIO</v>
          </cell>
        </row>
        <row r="162">
          <cell r="B162" t="str">
            <v>JOSÉ RICARDO</v>
          </cell>
        </row>
        <row r="163">
          <cell r="B163" t="str">
            <v>OSMAR NAZARÉ</v>
          </cell>
        </row>
        <row r="164">
          <cell r="B164" t="str">
            <v>RAIMUNDO TEIXEIRA</v>
          </cell>
        </row>
        <row r="165">
          <cell r="B165" t="str">
            <v>...</v>
          </cell>
        </row>
        <row r="168">
          <cell r="B168" t="str">
            <v>SIM</v>
          </cell>
        </row>
        <row r="169">
          <cell r="B169" t="str">
            <v>NÃO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RESSÃO DE CLORO "/>
      <sheetName val="CASA DE CELULA "/>
      <sheetName val="SALMOURA "/>
      <sheetName val="AVANÇO POR REC "/>
      <sheetName val="ASE"/>
      <sheetName val="capa"/>
      <sheetName val="Preço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Montagem Tubos HN</v>
          </cell>
        </row>
        <row r="3">
          <cell r="E3" t="str">
            <v>Desmontagem Tubos HN</v>
          </cell>
        </row>
        <row r="4">
          <cell r="E4" t="str">
            <v>Montagem Pranchão HN</v>
          </cell>
        </row>
        <row r="5">
          <cell r="E5" t="str">
            <v>Desmontagem Pranchão HN</v>
          </cell>
        </row>
        <row r="6">
          <cell r="E6" t="str">
            <v>Montagem Tubos acima 20 m HN</v>
          </cell>
        </row>
        <row r="7">
          <cell r="E7" t="str">
            <v>Desmontagem Tubos acima 20 m HN</v>
          </cell>
        </row>
        <row r="8">
          <cell r="E8" t="str">
            <v>Montagem Pranchão acima 20 m HN</v>
          </cell>
        </row>
        <row r="9">
          <cell r="E9" t="str">
            <v>Desmontagem Pranchão acima 20 m HN</v>
          </cell>
        </row>
        <row r="10">
          <cell r="E10" t="str">
            <v>Montagem Tubos HE</v>
          </cell>
        </row>
        <row r="11">
          <cell r="E11" t="str">
            <v>Desmontagem Tubos HE</v>
          </cell>
        </row>
        <row r="12">
          <cell r="E12" t="str">
            <v>Montagem Pranchão HE</v>
          </cell>
        </row>
        <row r="13">
          <cell r="E13" t="str">
            <v>Desmontagem Pranchão HE</v>
          </cell>
        </row>
        <row r="14">
          <cell r="E14" t="str">
            <v>Montagem Tubos acima 20 m HE</v>
          </cell>
        </row>
        <row r="15">
          <cell r="E15" t="str">
            <v>Desmontagem Tubos acima 20 m HE</v>
          </cell>
        </row>
        <row r="16">
          <cell r="E16" t="str">
            <v>Montagem Pranchão acima 20 m HE</v>
          </cell>
        </row>
        <row r="17">
          <cell r="E17" t="str">
            <v>Desmontagem Pranchão acima 20 m HE</v>
          </cell>
        </row>
        <row r="26">
          <cell r="E26" t="str">
            <v>José Antonio</v>
          </cell>
        </row>
        <row r="27">
          <cell r="E27" t="str">
            <v>Osmar Nazaré</v>
          </cell>
        </row>
        <row r="28">
          <cell r="E28" t="str">
            <v>Raimundo Teixeira</v>
          </cell>
        </row>
        <row r="29">
          <cell r="E29" t="str">
            <v>Sebastião da Cruz</v>
          </cell>
        </row>
        <row r="30">
          <cell r="E30" t="str">
            <v>Arnobre Marques</v>
          </cell>
        </row>
        <row r="36">
          <cell r="E36" t="str">
            <v>UA1</v>
          </cell>
        </row>
        <row r="37">
          <cell r="E37" t="str">
            <v>UA2</v>
          </cell>
        </row>
        <row r="38">
          <cell r="E38" t="str">
            <v>UO1</v>
          </cell>
        </row>
        <row r="39">
          <cell r="E39" t="str">
            <v>UO2</v>
          </cell>
        </row>
        <row r="40">
          <cell r="E40" t="str">
            <v>TIB</v>
          </cell>
        </row>
        <row r="41">
          <cell r="E41" t="str">
            <v>UTA</v>
          </cell>
        </row>
        <row r="42">
          <cell r="E42" t="str">
            <v>UTE</v>
          </cell>
        </row>
        <row r="43">
          <cell r="E43" t="str">
            <v>TANCAGEM</v>
          </cell>
        </row>
        <row r="47">
          <cell r="E47" t="str">
            <v>Normal (7:18 as 17:18)</v>
          </cell>
        </row>
        <row r="48">
          <cell r="E48" t="str">
            <v>Extra (17:19 as 01:00)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Rel. Ger."/>
      <sheetName val="Visitantes"/>
      <sheetName val="Eventos"/>
      <sheetName val="Terceiros"/>
      <sheetName val="Copa e Cozinha"/>
      <sheetName val="PAT"/>
      <sheetName val="Event.CC"/>
      <sheetName val="Event.PEP"/>
      <sheetName val="Event.ORDEM"/>
      <sheetName val="Entrega Fixa"/>
      <sheetName val="Garçom"/>
      <sheetName val="BD"/>
      <sheetName val="LANÇAMENTO"/>
      <sheetName val="Dados Unidades"/>
    </sheetNames>
    <sheetDataSet>
      <sheetData sheetId="0"/>
      <sheetData sheetId="1"/>
      <sheetData sheetId="2"/>
      <sheetData sheetId="3"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</sheetData>
      <sheetData sheetId="4"/>
      <sheetData sheetId="5"/>
      <sheetData sheetId="6">
        <row r="10">
          <cell r="K10">
            <v>0</v>
          </cell>
        </row>
      </sheetData>
      <sheetData sheetId="7"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</sheetData>
      <sheetData sheetId="8"/>
      <sheetData sheetId="9"/>
      <sheetData sheetId="10"/>
      <sheetData sheetId="11"/>
      <sheetData sheetId="12">
        <row r="11">
          <cell r="F11" t="str">
            <v>Açúcar kg</v>
          </cell>
          <cell r="G11">
            <v>3.5408749999999998</v>
          </cell>
        </row>
        <row r="12">
          <cell r="F12" t="str">
            <v>Açúcar sachet com 1000und</v>
          </cell>
          <cell r="G12">
            <v>28.873363304362499</v>
          </cell>
        </row>
        <row r="13">
          <cell r="F13" t="str">
            <v>Adoçante liquido 110ml</v>
          </cell>
          <cell r="G13">
            <v>3.9897738384210002</v>
          </cell>
        </row>
        <row r="14">
          <cell r="F14" t="str">
            <v>Agua com gas 500ml</v>
          </cell>
          <cell r="G14">
            <v>1.8315628439534999</v>
          </cell>
        </row>
        <row r="15">
          <cell r="F15" t="str">
            <v xml:space="preserve">Agua mineral bombona </v>
          </cell>
          <cell r="G15">
            <v>11.9109914883855</v>
          </cell>
        </row>
        <row r="16">
          <cell r="F16" t="str">
            <v>Agua sem gas 500ml</v>
          </cell>
          <cell r="G16">
            <v>1.5797749999999999</v>
          </cell>
        </row>
        <row r="17">
          <cell r="F17" t="str">
            <v xml:space="preserve">Café com leite </v>
          </cell>
          <cell r="G17">
            <v>3.1614874567605002</v>
          </cell>
        </row>
        <row r="18">
          <cell r="F18" t="str">
            <v>Café em pó mellita 500g</v>
          </cell>
          <cell r="G18">
            <v>10.68</v>
          </cell>
        </row>
        <row r="19">
          <cell r="F19" t="str">
            <v>Café em pó mellita 1KG</v>
          </cell>
          <cell r="G19">
            <v>21.397780000000001</v>
          </cell>
        </row>
        <row r="20">
          <cell r="F20" t="str">
            <v>Café preto litro</v>
          </cell>
          <cell r="G20">
            <v>4.2814239728084997</v>
          </cell>
        </row>
        <row r="21">
          <cell r="F21" t="str">
            <v>Ceia Self</v>
          </cell>
          <cell r="G21">
            <v>23.530332842383501</v>
          </cell>
        </row>
        <row r="22">
          <cell r="F22" t="str">
            <v>Chá cx com 10 saches</v>
          </cell>
          <cell r="G22">
            <v>1.8315628439534999</v>
          </cell>
        </row>
        <row r="23">
          <cell r="F23" t="str">
            <v>Chá Otcker cx com 10 saches</v>
          </cell>
          <cell r="G23">
            <v>12.3309676819035</v>
          </cell>
        </row>
        <row r="24">
          <cell r="F24" t="str">
            <v>Coffee braeck I</v>
          </cell>
          <cell r="G24">
            <v>2.4265291181040003</v>
          </cell>
        </row>
        <row r="25">
          <cell r="F25" t="str">
            <v>Coffee braeck II</v>
          </cell>
          <cell r="G25">
            <v>4.4914120695674997</v>
          </cell>
        </row>
        <row r="26">
          <cell r="F26" t="str">
            <v>Coffee braeck III</v>
          </cell>
          <cell r="G26">
            <v>9.8577745422974985</v>
          </cell>
        </row>
        <row r="27">
          <cell r="F27" t="str">
            <v>Coffee braeck IV</v>
          </cell>
          <cell r="G27">
            <v>23.489619999999999</v>
          </cell>
        </row>
        <row r="28">
          <cell r="F28" t="str">
            <v>Coffee braeck IX</v>
          </cell>
          <cell r="G28">
            <v>33.93</v>
          </cell>
        </row>
        <row r="29">
          <cell r="F29" t="str">
            <v>Coffee braeck V</v>
          </cell>
          <cell r="G29">
            <v>22.487280000000002</v>
          </cell>
        </row>
        <row r="30">
          <cell r="F30" t="str">
            <v>Coffee braeck VI</v>
          </cell>
          <cell r="G30">
            <v>13.789218353841001</v>
          </cell>
        </row>
        <row r="31">
          <cell r="F31" t="str">
            <v>Coffee braeck VII</v>
          </cell>
          <cell r="G31">
            <v>18.227335</v>
          </cell>
        </row>
        <row r="32">
          <cell r="F32" t="str">
            <v>Coffee braeck VIII</v>
          </cell>
          <cell r="G32">
            <v>32.172935000000003</v>
          </cell>
        </row>
        <row r="33">
          <cell r="F33" t="str">
            <v>Coffee braeck X</v>
          </cell>
          <cell r="G33">
            <v>41.519313131404502</v>
          </cell>
        </row>
        <row r="34">
          <cell r="F34" t="str">
            <v xml:space="preserve">Copo descartável 200ml </v>
          </cell>
          <cell r="G34">
            <v>5.2613684243504997</v>
          </cell>
        </row>
        <row r="35">
          <cell r="F35" t="str">
            <v>Garfo descartável</v>
          </cell>
          <cell r="G35">
            <v>5.8330026877500003E-2</v>
          </cell>
        </row>
        <row r="36">
          <cell r="F36" t="str">
            <v xml:space="preserve">Guardanapo de papel </v>
          </cell>
          <cell r="G36">
            <v>1.884835</v>
          </cell>
        </row>
        <row r="37">
          <cell r="F37" t="str">
            <v>Lanche 3 itens</v>
          </cell>
          <cell r="G37">
            <v>6.8596111607940005</v>
          </cell>
        </row>
        <row r="38">
          <cell r="F38" t="str">
            <v>Lanche Eventual (dobra)</v>
          </cell>
          <cell r="G38">
            <v>9.8694405476730012</v>
          </cell>
        </row>
        <row r="39">
          <cell r="F39" t="str">
            <v>Lanche Praceiro 4 itens</v>
          </cell>
          <cell r="G39">
            <v>7.3379173811895004</v>
          </cell>
        </row>
        <row r="40">
          <cell r="F40" t="str">
            <v>Lanche Substituição</v>
          </cell>
          <cell r="G40">
            <v>13.369242160323001</v>
          </cell>
        </row>
        <row r="41">
          <cell r="F41" t="str">
            <v>Leite litro</v>
          </cell>
          <cell r="G41">
            <v>3.6514596825315002</v>
          </cell>
        </row>
        <row r="42">
          <cell r="F42" t="str">
            <v>Palhetas</v>
          </cell>
          <cell r="G42">
            <v>12.104344999999999</v>
          </cell>
        </row>
      </sheetData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sitantes"/>
      <sheetName val="Copa Cozinha"/>
      <sheetName val="SAP_EVEN_CC"/>
      <sheetName val="Terceiros"/>
      <sheetName val="Capa"/>
      <sheetName val="BD"/>
      <sheetName val="Rel. Ger."/>
      <sheetName val="PAT"/>
      <sheetName val="Event.CC"/>
      <sheetName val="Event.PEP"/>
      <sheetName val="Entrega Fixa"/>
      <sheetName val="Garçom"/>
      <sheetName val="Plan1"/>
      <sheetName val="SAP_COPACOZINHA"/>
      <sheetName val="PAT_EVET_SAP"/>
    </sheetNames>
    <sheetDataSet>
      <sheetData sheetId="0"/>
      <sheetData sheetId="1"/>
      <sheetData sheetId="2"/>
      <sheetData sheetId="3"/>
      <sheetData sheetId="4"/>
      <sheetData sheetId="5">
        <row r="11">
          <cell r="F11" t="str">
            <v>AÇUCAR</v>
          </cell>
          <cell r="G11">
            <v>3.17</v>
          </cell>
        </row>
        <row r="12">
          <cell r="F12" t="str">
            <v>AGUA COPO</v>
          </cell>
          <cell r="G12">
            <v>0.5</v>
          </cell>
        </row>
        <row r="13">
          <cell r="F13" t="str">
            <v>AGUA P/ SUCO</v>
          </cell>
          <cell r="G13">
            <v>6.85</v>
          </cell>
        </row>
        <row r="14">
          <cell r="F14" t="str">
            <v>ALMOÇO PORC.</v>
          </cell>
          <cell r="G14">
            <v>7.87</v>
          </cell>
        </row>
        <row r="15">
          <cell r="F15" t="str">
            <v>ALMOÇO SELF</v>
          </cell>
          <cell r="G15">
            <v>10.63</v>
          </cell>
        </row>
        <row r="16">
          <cell r="F16" t="str">
            <v>BANANA</v>
          </cell>
          <cell r="G16">
            <v>0.39</v>
          </cell>
        </row>
        <row r="17">
          <cell r="F17" t="str">
            <v>C. LEITE</v>
          </cell>
          <cell r="G17">
            <v>2.69</v>
          </cell>
        </row>
        <row r="18">
          <cell r="F18" t="str">
            <v>CAFÉ</v>
          </cell>
          <cell r="G18">
            <v>3.81</v>
          </cell>
        </row>
        <row r="19">
          <cell r="F19" t="str">
            <v>CEIA</v>
          </cell>
          <cell r="G19">
            <v>16.8</v>
          </cell>
        </row>
        <row r="20">
          <cell r="F20" t="str">
            <v>COFFEE</v>
          </cell>
          <cell r="G20" t="str">
            <v>-</v>
          </cell>
        </row>
        <row r="21">
          <cell r="F21" t="str">
            <v>COPO 200ml</v>
          </cell>
          <cell r="G21">
            <v>4.57</v>
          </cell>
        </row>
        <row r="22">
          <cell r="F22" t="str">
            <v>COPO 50ml</v>
          </cell>
          <cell r="G22">
            <v>3.99</v>
          </cell>
        </row>
        <row r="23">
          <cell r="F23" t="str">
            <v>DESJ. PARC.</v>
          </cell>
          <cell r="G23">
            <v>2.61</v>
          </cell>
        </row>
        <row r="24">
          <cell r="F24" t="str">
            <v>DESJ. QUEIJO</v>
          </cell>
          <cell r="G24">
            <v>3.25</v>
          </cell>
        </row>
        <row r="25">
          <cell r="F25" t="str">
            <v>DESJEJUM</v>
          </cell>
          <cell r="G25">
            <v>4.6900000000000004</v>
          </cell>
        </row>
        <row r="26">
          <cell r="F26" t="str">
            <v>GAR. D'ÁGUA</v>
          </cell>
          <cell r="G26">
            <v>10.33</v>
          </cell>
        </row>
        <row r="27">
          <cell r="F27" t="str">
            <v>GELO</v>
          </cell>
          <cell r="G27">
            <v>1.02</v>
          </cell>
        </row>
        <row r="28">
          <cell r="F28" t="str">
            <v>JANTAR</v>
          </cell>
          <cell r="G28">
            <v>10.63</v>
          </cell>
        </row>
        <row r="29">
          <cell r="F29" t="str">
            <v>L. PERIÓD</v>
          </cell>
          <cell r="G29">
            <v>5.9</v>
          </cell>
        </row>
        <row r="30">
          <cell r="F30" t="str">
            <v>L. SUBST</v>
          </cell>
          <cell r="G30">
            <v>11.95</v>
          </cell>
        </row>
        <row r="31">
          <cell r="F31" t="str">
            <v>L. LITRO</v>
          </cell>
          <cell r="G31">
            <v>3.09</v>
          </cell>
        </row>
        <row r="32">
          <cell r="F32" t="str">
            <v>LANCHE 3 IT.</v>
          </cell>
          <cell r="G32">
            <v>6.13</v>
          </cell>
        </row>
        <row r="33">
          <cell r="F33" t="str">
            <v>LANCHE 4 IT.</v>
          </cell>
          <cell r="G33">
            <v>8.84</v>
          </cell>
        </row>
        <row r="34">
          <cell r="F34" t="str">
            <v>LANCHE 6 IT.</v>
          </cell>
          <cell r="G34">
            <v>10.81</v>
          </cell>
        </row>
        <row r="35">
          <cell r="F35" t="str">
            <v>OUTROS</v>
          </cell>
          <cell r="G35" t="str">
            <v>-</v>
          </cell>
        </row>
        <row r="36">
          <cell r="F36" t="str">
            <v>MINGAU</v>
          </cell>
          <cell r="G36">
            <v>2.82</v>
          </cell>
        </row>
        <row r="37">
          <cell r="F37" t="str">
            <v>QUENTINHA</v>
          </cell>
          <cell r="G37">
            <v>16</v>
          </cell>
        </row>
        <row r="38">
          <cell r="F38" t="str">
            <v>REFRI LATA</v>
          </cell>
          <cell r="G38">
            <v>1.92</v>
          </cell>
        </row>
        <row r="39">
          <cell r="F39" t="str">
            <v>SUCO</v>
          </cell>
          <cell r="G39">
            <v>1.1000000000000001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EXCLUSÃO"/>
      <sheetName val="AVANÇO FAT"/>
      <sheetName val="ESCOPO UNIFICADO"/>
      <sheetName val="Planilha1"/>
      <sheetName val="ESCOPO UNIFICADO (SEM  EXCL 02)"/>
      <sheetName val="TIMELINE_HIST.HH_CURVA_PROPOS"/>
      <sheetName val="TIMELINE_HIST.HH_CURVA_real "/>
      <sheetName val="análise prazos cry-py"/>
      <sheetName val="ESCOPO UNIFICADO (EXCLUSÃO 01)"/>
      <sheetName val=" MAT TUB  (SEM A EXCL 02)"/>
      <sheetName val="TUB 03"/>
      <sheetName val=" MAT TUB "/>
      <sheetName val="MAT EQ"/>
      <sheetName val="TIMELINE_HIST. PU"/>
      <sheetName val="análise prazos PU"/>
      <sheetName val="CRONOGRAMA SEM ORC"/>
      <sheetName val="LISTA"/>
      <sheetName val="TABELA PID"/>
      <sheetName val="CALC"/>
      <sheetName val="comun (2)"/>
      <sheetName val="comun(1)"/>
      <sheetName val="DELINEAMENTO 2 -3"/>
      <sheetName val="REL DE EMBARQUE"/>
      <sheetName val="LIST VER."/>
      <sheetName val="Plan2"/>
      <sheetName val="FO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A5" t="str">
            <v>1/2 X 25</v>
          </cell>
        </row>
        <row r="6">
          <cell r="A6" t="str">
            <v>1/2 X 38</v>
          </cell>
        </row>
        <row r="7">
          <cell r="A7" t="str">
            <v>1/2 X 50</v>
          </cell>
        </row>
        <row r="8">
          <cell r="A8" t="str">
            <v>1/2 X 63</v>
          </cell>
        </row>
        <row r="9">
          <cell r="A9" t="str">
            <v>1/2 X 75</v>
          </cell>
        </row>
        <row r="10">
          <cell r="A10" t="str">
            <v>1/2 X 83</v>
          </cell>
        </row>
        <row r="11">
          <cell r="A11" t="str">
            <v>1/2 X 100</v>
          </cell>
        </row>
        <row r="12">
          <cell r="A12" t="str">
            <v>1/2 X 115</v>
          </cell>
        </row>
        <row r="13">
          <cell r="A13" t="str">
            <v>1/2 X 125</v>
          </cell>
        </row>
        <row r="14">
          <cell r="A14" t="str">
            <v>3/4 X 25</v>
          </cell>
        </row>
        <row r="15">
          <cell r="A15" t="str">
            <v>3/4 X 38</v>
          </cell>
        </row>
        <row r="16">
          <cell r="A16" t="str">
            <v>3/4 X 50</v>
          </cell>
        </row>
        <row r="17">
          <cell r="A17" t="str">
            <v>3/4 X 63</v>
          </cell>
        </row>
        <row r="18">
          <cell r="A18" t="str">
            <v>3/4 X 75</v>
          </cell>
        </row>
        <row r="19">
          <cell r="A19" t="str">
            <v>3/4 X 83</v>
          </cell>
        </row>
        <row r="20">
          <cell r="A20" t="str">
            <v>3/4 X 100</v>
          </cell>
        </row>
        <row r="21">
          <cell r="A21" t="str">
            <v>3/4 X 115</v>
          </cell>
        </row>
        <row r="22">
          <cell r="A22" t="str">
            <v>3/4 X 125</v>
          </cell>
        </row>
        <row r="23">
          <cell r="A23" t="str">
            <v>1 X 25</v>
          </cell>
        </row>
        <row r="24">
          <cell r="A24" t="str">
            <v>1 X 38</v>
          </cell>
        </row>
        <row r="25">
          <cell r="A25" t="str">
            <v>1 X 50</v>
          </cell>
        </row>
        <row r="26">
          <cell r="A26" t="str">
            <v>1 X 63</v>
          </cell>
        </row>
        <row r="27">
          <cell r="A27" t="str">
            <v>1 X 75</v>
          </cell>
        </row>
        <row r="28">
          <cell r="A28" t="str">
            <v>1 X 83</v>
          </cell>
        </row>
        <row r="29">
          <cell r="A29" t="str">
            <v>1 X 100</v>
          </cell>
        </row>
        <row r="30">
          <cell r="A30" t="str">
            <v>1 X 115</v>
          </cell>
        </row>
        <row r="31">
          <cell r="A31" t="str">
            <v>1 X 125</v>
          </cell>
        </row>
        <row r="32">
          <cell r="A32" t="str">
            <v>1 1/2 X 25</v>
          </cell>
        </row>
        <row r="33">
          <cell r="A33" t="str">
            <v>1 1/2 X 38</v>
          </cell>
        </row>
        <row r="34">
          <cell r="A34" t="str">
            <v>1 1/2 X 50</v>
          </cell>
        </row>
        <row r="35">
          <cell r="A35" t="str">
            <v>1 1/2 X 63</v>
          </cell>
        </row>
        <row r="36">
          <cell r="A36" t="str">
            <v>1 1/2 X 75</v>
          </cell>
        </row>
        <row r="37">
          <cell r="A37" t="str">
            <v>1 1/2 X 83</v>
          </cell>
        </row>
        <row r="38">
          <cell r="A38" t="str">
            <v>1 1/2 X 100</v>
          </cell>
        </row>
        <row r="39">
          <cell r="A39" t="str">
            <v>1 1/2 X 115</v>
          </cell>
        </row>
        <row r="40">
          <cell r="A40" t="str">
            <v>1 1/2X 125</v>
          </cell>
        </row>
        <row r="41">
          <cell r="A41" t="str">
            <v>2 X 25</v>
          </cell>
        </row>
        <row r="42">
          <cell r="A42" t="str">
            <v>2 X 38</v>
          </cell>
        </row>
        <row r="43">
          <cell r="A43" t="str">
            <v>2 X 50</v>
          </cell>
        </row>
        <row r="44">
          <cell r="A44" t="str">
            <v>2 X 63</v>
          </cell>
        </row>
        <row r="45">
          <cell r="A45" t="str">
            <v>2 X 75</v>
          </cell>
        </row>
        <row r="46">
          <cell r="A46" t="str">
            <v>2 X 83</v>
          </cell>
        </row>
        <row r="47">
          <cell r="A47" t="str">
            <v>2 X 100</v>
          </cell>
        </row>
        <row r="48">
          <cell r="A48" t="str">
            <v>2 X 115</v>
          </cell>
        </row>
        <row r="49">
          <cell r="A49" t="str">
            <v>2X 125</v>
          </cell>
        </row>
        <row r="50">
          <cell r="A50" t="str">
            <v>2 1/2 X 25</v>
          </cell>
        </row>
        <row r="51">
          <cell r="A51" t="str">
            <v>2 1/2 X 38</v>
          </cell>
        </row>
        <row r="52">
          <cell r="A52" t="str">
            <v>2 1/2 X 50</v>
          </cell>
        </row>
        <row r="53">
          <cell r="A53" t="str">
            <v>2 1/2 X 63</v>
          </cell>
        </row>
        <row r="54">
          <cell r="A54" t="str">
            <v>2 1/2 X 75</v>
          </cell>
        </row>
        <row r="55">
          <cell r="A55" t="str">
            <v>2 1/2 X 83</v>
          </cell>
        </row>
        <row r="56">
          <cell r="A56" t="str">
            <v>2 1/2X 100</v>
          </cell>
        </row>
        <row r="57">
          <cell r="A57" t="str">
            <v>2 1/2 X 115</v>
          </cell>
        </row>
        <row r="58">
          <cell r="A58" t="str">
            <v>2 1/2 X 125</v>
          </cell>
        </row>
        <row r="59">
          <cell r="A59" t="str">
            <v>3 X 25</v>
          </cell>
        </row>
        <row r="60">
          <cell r="A60" t="str">
            <v>3 X 38</v>
          </cell>
        </row>
        <row r="61">
          <cell r="A61" t="str">
            <v>3 X 50</v>
          </cell>
        </row>
        <row r="62">
          <cell r="A62" t="str">
            <v>3 X 63</v>
          </cell>
        </row>
        <row r="63">
          <cell r="A63" t="str">
            <v>3 X 75</v>
          </cell>
        </row>
        <row r="64">
          <cell r="A64" t="str">
            <v>3 X 83</v>
          </cell>
        </row>
        <row r="65">
          <cell r="A65" t="str">
            <v>3 X 100</v>
          </cell>
        </row>
        <row r="66">
          <cell r="A66" t="str">
            <v>3 X 115</v>
          </cell>
        </row>
        <row r="67">
          <cell r="A67" t="str">
            <v>3 X 125</v>
          </cell>
        </row>
        <row r="68">
          <cell r="A68" t="str">
            <v>4 X 25</v>
          </cell>
        </row>
        <row r="69">
          <cell r="A69" t="str">
            <v>4 X 38</v>
          </cell>
        </row>
        <row r="70">
          <cell r="A70" t="str">
            <v>4 X 50</v>
          </cell>
        </row>
        <row r="71">
          <cell r="A71" t="str">
            <v>4 X 63</v>
          </cell>
        </row>
        <row r="72">
          <cell r="A72" t="str">
            <v>4 X 75</v>
          </cell>
        </row>
        <row r="73">
          <cell r="A73" t="str">
            <v>4 X 83</v>
          </cell>
        </row>
        <row r="74">
          <cell r="A74" t="str">
            <v>4 X 100</v>
          </cell>
        </row>
        <row r="75">
          <cell r="A75" t="str">
            <v>4 X 115</v>
          </cell>
        </row>
        <row r="76">
          <cell r="A76" t="str">
            <v>4 X 125</v>
          </cell>
        </row>
        <row r="77">
          <cell r="A77" t="str">
            <v>6 X 25</v>
          </cell>
        </row>
        <row r="78">
          <cell r="A78" t="str">
            <v>6 X 38</v>
          </cell>
        </row>
        <row r="79">
          <cell r="A79" t="str">
            <v>6 X 50</v>
          </cell>
        </row>
        <row r="80">
          <cell r="A80" t="str">
            <v>6 X 63</v>
          </cell>
        </row>
        <row r="81">
          <cell r="A81" t="str">
            <v>6 X 75</v>
          </cell>
        </row>
        <row r="82">
          <cell r="A82" t="str">
            <v>6 X 83</v>
          </cell>
        </row>
        <row r="83">
          <cell r="A83" t="str">
            <v>6 X 100</v>
          </cell>
        </row>
        <row r="84">
          <cell r="A84" t="str">
            <v>6 X 115</v>
          </cell>
        </row>
        <row r="85">
          <cell r="A85" t="str">
            <v>6 X 125</v>
          </cell>
        </row>
        <row r="86">
          <cell r="A86" t="str">
            <v>8 X 25</v>
          </cell>
        </row>
        <row r="87">
          <cell r="A87" t="str">
            <v>8 X 38</v>
          </cell>
        </row>
        <row r="88">
          <cell r="A88" t="str">
            <v>8 X 50</v>
          </cell>
        </row>
        <row r="89">
          <cell r="A89" t="str">
            <v>8 X 63</v>
          </cell>
        </row>
        <row r="90">
          <cell r="A90" t="str">
            <v>8 X 75</v>
          </cell>
        </row>
        <row r="91">
          <cell r="A91" t="str">
            <v>8 X 83</v>
          </cell>
        </row>
        <row r="92">
          <cell r="A92" t="str">
            <v>8 X 100</v>
          </cell>
        </row>
        <row r="93">
          <cell r="A93" t="str">
            <v>8 X 115</v>
          </cell>
        </row>
        <row r="94">
          <cell r="A94" t="str">
            <v>8 X 125</v>
          </cell>
        </row>
        <row r="95">
          <cell r="A95" t="str">
            <v>10 X 25</v>
          </cell>
        </row>
        <row r="96">
          <cell r="A96" t="str">
            <v>10 X 38</v>
          </cell>
        </row>
        <row r="97">
          <cell r="A97" t="str">
            <v>10 X 50</v>
          </cell>
        </row>
        <row r="98">
          <cell r="A98" t="str">
            <v>10 X 63</v>
          </cell>
        </row>
        <row r="99">
          <cell r="A99" t="str">
            <v>10 X 75</v>
          </cell>
        </row>
        <row r="100">
          <cell r="A100" t="str">
            <v>10 X 83</v>
          </cell>
        </row>
        <row r="101">
          <cell r="A101" t="str">
            <v>10 X 100</v>
          </cell>
        </row>
        <row r="102">
          <cell r="A102" t="str">
            <v>10 X 115</v>
          </cell>
        </row>
        <row r="103">
          <cell r="A103" t="str">
            <v>10 X 125</v>
          </cell>
        </row>
        <row r="104">
          <cell r="A104" t="str">
            <v>12 X 25</v>
          </cell>
        </row>
        <row r="105">
          <cell r="A105" t="str">
            <v>12 X 38</v>
          </cell>
        </row>
        <row r="106">
          <cell r="A106" t="str">
            <v>12 X 50</v>
          </cell>
        </row>
        <row r="107">
          <cell r="A107" t="str">
            <v>12 X 63</v>
          </cell>
        </row>
        <row r="108">
          <cell r="A108" t="str">
            <v>12 X 75</v>
          </cell>
        </row>
        <row r="109">
          <cell r="A109" t="str">
            <v>12 X 83</v>
          </cell>
        </row>
        <row r="110">
          <cell r="A110" t="str">
            <v>12 X 100</v>
          </cell>
        </row>
        <row r="111">
          <cell r="A111" t="str">
            <v>12 X 115</v>
          </cell>
        </row>
        <row r="112">
          <cell r="A112" t="str">
            <v>12 X 125</v>
          </cell>
        </row>
        <row r="113">
          <cell r="A113" t="str">
            <v>14 X 25</v>
          </cell>
        </row>
        <row r="114">
          <cell r="A114" t="str">
            <v>14 X 38</v>
          </cell>
        </row>
        <row r="115">
          <cell r="A115" t="str">
            <v>14 X 50</v>
          </cell>
        </row>
        <row r="116">
          <cell r="A116" t="str">
            <v>14 X 63</v>
          </cell>
        </row>
        <row r="117">
          <cell r="A117" t="str">
            <v>14 X 75</v>
          </cell>
        </row>
        <row r="118">
          <cell r="A118" t="str">
            <v>14 X 83</v>
          </cell>
        </row>
        <row r="119">
          <cell r="A119" t="str">
            <v>14 X 100</v>
          </cell>
        </row>
        <row r="120">
          <cell r="A120" t="str">
            <v>14 X 115</v>
          </cell>
        </row>
        <row r="121">
          <cell r="A121" t="str">
            <v>14 X 125</v>
          </cell>
        </row>
        <row r="122">
          <cell r="A122" t="str">
            <v>16 X 25</v>
          </cell>
        </row>
        <row r="123">
          <cell r="A123" t="str">
            <v>16 X 38</v>
          </cell>
        </row>
        <row r="124">
          <cell r="A124" t="str">
            <v>16 X 50</v>
          </cell>
        </row>
        <row r="125">
          <cell r="A125" t="str">
            <v>16 X 63</v>
          </cell>
        </row>
        <row r="126">
          <cell r="A126" t="str">
            <v>16 X 75</v>
          </cell>
        </row>
        <row r="127">
          <cell r="A127" t="str">
            <v>16 X 83</v>
          </cell>
        </row>
        <row r="128">
          <cell r="A128" t="str">
            <v>16 X 100</v>
          </cell>
        </row>
        <row r="129">
          <cell r="A129" t="str">
            <v>16 X 115</v>
          </cell>
        </row>
        <row r="130">
          <cell r="A130" t="str">
            <v>16 X 125</v>
          </cell>
        </row>
        <row r="131">
          <cell r="A131" t="str">
            <v>18 X 25</v>
          </cell>
        </row>
        <row r="132">
          <cell r="A132" t="str">
            <v>18 X 38</v>
          </cell>
        </row>
        <row r="133">
          <cell r="A133" t="str">
            <v>18 X 50</v>
          </cell>
        </row>
        <row r="134">
          <cell r="A134" t="str">
            <v>18 X 63</v>
          </cell>
        </row>
        <row r="135">
          <cell r="A135" t="str">
            <v>18 X 75</v>
          </cell>
        </row>
        <row r="136">
          <cell r="A136" t="str">
            <v>18 X 83</v>
          </cell>
        </row>
        <row r="137">
          <cell r="A137" t="str">
            <v>18 X 100</v>
          </cell>
        </row>
        <row r="138">
          <cell r="A138" t="str">
            <v>18 X 115</v>
          </cell>
        </row>
        <row r="139">
          <cell r="A139" t="str">
            <v>18 X 125</v>
          </cell>
        </row>
        <row r="140">
          <cell r="A140" t="str">
            <v>20 X 25</v>
          </cell>
        </row>
        <row r="141">
          <cell r="A141" t="str">
            <v>20 X 38</v>
          </cell>
        </row>
        <row r="142">
          <cell r="A142" t="str">
            <v>20 X 50</v>
          </cell>
        </row>
        <row r="143">
          <cell r="A143" t="str">
            <v>20 X 63</v>
          </cell>
        </row>
        <row r="144">
          <cell r="A144" t="str">
            <v>20 X 75</v>
          </cell>
        </row>
        <row r="145">
          <cell r="A145" t="str">
            <v>20 X 83</v>
          </cell>
        </row>
        <row r="146">
          <cell r="A146" t="str">
            <v>20 X 100</v>
          </cell>
        </row>
        <row r="147">
          <cell r="A147" t="str">
            <v>20 X 115</v>
          </cell>
        </row>
        <row r="148">
          <cell r="A148" t="str">
            <v>20 X 125</v>
          </cell>
        </row>
        <row r="149">
          <cell r="A149" t="str">
            <v>22 X 25</v>
          </cell>
        </row>
        <row r="150">
          <cell r="A150" t="str">
            <v>22 X 38</v>
          </cell>
        </row>
        <row r="151">
          <cell r="A151" t="str">
            <v>22 X 50</v>
          </cell>
        </row>
        <row r="152">
          <cell r="A152" t="str">
            <v>22 X 63</v>
          </cell>
        </row>
        <row r="153">
          <cell r="A153" t="str">
            <v>22 X 75</v>
          </cell>
        </row>
        <row r="154">
          <cell r="A154" t="str">
            <v>22 X 83</v>
          </cell>
        </row>
        <row r="155">
          <cell r="A155" t="str">
            <v>22 X 100</v>
          </cell>
        </row>
        <row r="156">
          <cell r="A156" t="str">
            <v>22 X 115</v>
          </cell>
        </row>
        <row r="157">
          <cell r="A157" t="str">
            <v>22 X 125</v>
          </cell>
        </row>
        <row r="158">
          <cell r="A158" t="str">
            <v>24 X 25</v>
          </cell>
        </row>
        <row r="159">
          <cell r="A159" t="str">
            <v>24 X 38</v>
          </cell>
        </row>
        <row r="160">
          <cell r="A160" t="str">
            <v>24 X 50</v>
          </cell>
        </row>
        <row r="161">
          <cell r="A161" t="str">
            <v>24 X 63</v>
          </cell>
        </row>
        <row r="162">
          <cell r="A162" t="str">
            <v>24 X 75</v>
          </cell>
        </row>
        <row r="163">
          <cell r="A163" t="str">
            <v>24 X 83</v>
          </cell>
        </row>
        <row r="164">
          <cell r="A164" t="str">
            <v>24 X 100</v>
          </cell>
        </row>
        <row r="165">
          <cell r="A165" t="str">
            <v>24 X 115</v>
          </cell>
        </row>
        <row r="166">
          <cell r="A166" t="str">
            <v>24 X 125</v>
          </cell>
        </row>
        <row r="167">
          <cell r="A167" t="str">
            <v>26 X 25</v>
          </cell>
        </row>
        <row r="168">
          <cell r="A168" t="str">
            <v>26 X 38</v>
          </cell>
        </row>
        <row r="169">
          <cell r="A169" t="str">
            <v>26 X 50</v>
          </cell>
        </row>
        <row r="170">
          <cell r="A170" t="str">
            <v>26 X 63</v>
          </cell>
        </row>
        <row r="171">
          <cell r="A171" t="str">
            <v>26 X 75</v>
          </cell>
        </row>
        <row r="172">
          <cell r="A172" t="str">
            <v>26 X 83</v>
          </cell>
        </row>
        <row r="173">
          <cell r="A173" t="str">
            <v>26 X 100</v>
          </cell>
        </row>
        <row r="174">
          <cell r="A174" t="str">
            <v>26 X 115</v>
          </cell>
        </row>
        <row r="175">
          <cell r="A175" t="str">
            <v>26 X 125</v>
          </cell>
        </row>
        <row r="176">
          <cell r="A176" t="str">
            <v>28 X 25</v>
          </cell>
        </row>
        <row r="177">
          <cell r="A177" t="str">
            <v>28 X 38</v>
          </cell>
        </row>
        <row r="178">
          <cell r="A178" t="str">
            <v>28 X 50</v>
          </cell>
        </row>
        <row r="179">
          <cell r="A179" t="str">
            <v>28 X 63</v>
          </cell>
        </row>
        <row r="180">
          <cell r="A180" t="str">
            <v>28 X 75</v>
          </cell>
        </row>
        <row r="181">
          <cell r="A181" t="str">
            <v>28 X 83</v>
          </cell>
        </row>
        <row r="182">
          <cell r="A182" t="str">
            <v>28 X 100</v>
          </cell>
        </row>
        <row r="183">
          <cell r="A183" t="str">
            <v>28 X 115</v>
          </cell>
        </row>
        <row r="184">
          <cell r="A184" t="str">
            <v>28 X 125</v>
          </cell>
        </row>
        <row r="185">
          <cell r="A185" t="str">
            <v>30 X 25</v>
          </cell>
        </row>
        <row r="186">
          <cell r="A186" t="str">
            <v>30 X 38</v>
          </cell>
        </row>
        <row r="187">
          <cell r="A187" t="str">
            <v>30 X 50</v>
          </cell>
        </row>
        <row r="188">
          <cell r="A188" t="str">
            <v>30 X 63</v>
          </cell>
        </row>
        <row r="189">
          <cell r="A189" t="str">
            <v>30 X 75</v>
          </cell>
        </row>
        <row r="190">
          <cell r="A190" t="str">
            <v>30 X 83</v>
          </cell>
        </row>
        <row r="191">
          <cell r="A191" t="str">
            <v>30 X 100</v>
          </cell>
        </row>
        <row r="192">
          <cell r="A192" t="str">
            <v>30 X 115</v>
          </cell>
        </row>
        <row r="193">
          <cell r="A193" t="str">
            <v>30 X 125</v>
          </cell>
        </row>
        <row r="194">
          <cell r="A194" t="str">
            <v>32 X 25</v>
          </cell>
        </row>
        <row r="195">
          <cell r="A195" t="str">
            <v>32 X 38</v>
          </cell>
        </row>
        <row r="196">
          <cell r="A196" t="str">
            <v>32 X 50</v>
          </cell>
        </row>
        <row r="197">
          <cell r="A197" t="str">
            <v>32 X 63</v>
          </cell>
        </row>
        <row r="198">
          <cell r="A198" t="str">
            <v>32 X 75</v>
          </cell>
        </row>
        <row r="199">
          <cell r="A199" t="str">
            <v>32 X 83</v>
          </cell>
        </row>
        <row r="200">
          <cell r="A200" t="str">
            <v>32 X 100</v>
          </cell>
        </row>
        <row r="201">
          <cell r="A201" t="str">
            <v>32 X 115</v>
          </cell>
        </row>
        <row r="202">
          <cell r="A202" t="str">
            <v>32 X 125</v>
          </cell>
        </row>
        <row r="203">
          <cell r="A203" t="str">
            <v>34 X 25</v>
          </cell>
        </row>
        <row r="204">
          <cell r="A204" t="str">
            <v>34 X 38</v>
          </cell>
        </row>
        <row r="205">
          <cell r="A205" t="str">
            <v>34 X 50</v>
          </cell>
        </row>
        <row r="206">
          <cell r="A206" t="str">
            <v>34 X 63</v>
          </cell>
        </row>
        <row r="207">
          <cell r="A207" t="str">
            <v>34 X 75</v>
          </cell>
        </row>
        <row r="208">
          <cell r="A208" t="str">
            <v>34 X 83</v>
          </cell>
        </row>
        <row r="209">
          <cell r="A209" t="str">
            <v>34 X 100</v>
          </cell>
        </row>
        <row r="210">
          <cell r="A210" t="str">
            <v>34 X 115</v>
          </cell>
        </row>
        <row r="211">
          <cell r="A211" t="str">
            <v>34 X 125</v>
          </cell>
        </row>
        <row r="212">
          <cell r="A212" t="str">
            <v>36 X 25</v>
          </cell>
        </row>
        <row r="213">
          <cell r="A213" t="str">
            <v>36 X 38</v>
          </cell>
        </row>
        <row r="214">
          <cell r="A214" t="str">
            <v>36 X 50</v>
          </cell>
        </row>
        <row r="215">
          <cell r="A215" t="str">
            <v>36 X 63</v>
          </cell>
        </row>
        <row r="216">
          <cell r="A216" t="str">
            <v>36 X 75</v>
          </cell>
        </row>
        <row r="217">
          <cell r="A217" t="str">
            <v>36 X 83</v>
          </cell>
        </row>
        <row r="218">
          <cell r="A218" t="str">
            <v>36 X 100</v>
          </cell>
        </row>
        <row r="219">
          <cell r="A219" t="str">
            <v>36 X 115</v>
          </cell>
        </row>
        <row r="220">
          <cell r="A220" t="str">
            <v>36 X 125</v>
          </cell>
        </row>
        <row r="221">
          <cell r="A221" t="str">
            <v>38 X 25</v>
          </cell>
        </row>
        <row r="222">
          <cell r="A222" t="str">
            <v>38 X 38</v>
          </cell>
        </row>
        <row r="223">
          <cell r="A223" t="str">
            <v>38 X 50</v>
          </cell>
        </row>
        <row r="224">
          <cell r="A224" t="str">
            <v>38 X 63</v>
          </cell>
        </row>
        <row r="225">
          <cell r="A225" t="str">
            <v>38 X 75</v>
          </cell>
        </row>
        <row r="226">
          <cell r="A226" t="str">
            <v>38 X 83</v>
          </cell>
        </row>
        <row r="227">
          <cell r="A227" t="str">
            <v>38 X 100</v>
          </cell>
        </row>
        <row r="228">
          <cell r="A228" t="str">
            <v>38 X 115</v>
          </cell>
        </row>
        <row r="229">
          <cell r="A229" t="str">
            <v>38 X 125</v>
          </cell>
        </row>
        <row r="230">
          <cell r="A230" t="str">
            <v>40 X 25</v>
          </cell>
        </row>
        <row r="231">
          <cell r="A231" t="str">
            <v>40 X 38</v>
          </cell>
        </row>
        <row r="232">
          <cell r="A232" t="str">
            <v>40 X 50</v>
          </cell>
        </row>
        <row r="233">
          <cell r="A233" t="str">
            <v>40 X 63</v>
          </cell>
        </row>
        <row r="234">
          <cell r="A234" t="str">
            <v>40 X 75</v>
          </cell>
        </row>
        <row r="235">
          <cell r="A235" t="str">
            <v>40 X 83</v>
          </cell>
        </row>
        <row r="236">
          <cell r="A236" t="str">
            <v>40 X 100</v>
          </cell>
        </row>
        <row r="237">
          <cell r="A237" t="str">
            <v>40 X 115</v>
          </cell>
        </row>
        <row r="238">
          <cell r="A238" t="str">
            <v>40 X 125</v>
          </cell>
        </row>
        <row r="239">
          <cell r="A239" t="str">
            <v>42 X 25</v>
          </cell>
        </row>
        <row r="240">
          <cell r="A240" t="str">
            <v>42 X 38</v>
          </cell>
        </row>
        <row r="241">
          <cell r="A241" t="str">
            <v>42 X 50</v>
          </cell>
        </row>
        <row r="242">
          <cell r="A242" t="str">
            <v>42 X 63</v>
          </cell>
        </row>
        <row r="243">
          <cell r="A243" t="str">
            <v>42 X 75</v>
          </cell>
        </row>
        <row r="244">
          <cell r="A244" t="str">
            <v>42 X 83</v>
          </cell>
        </row>
        <row r="245">
          <cell r="A245" t="str">
            <v>42 X 100</v>
          </cell>
        </row>
        <row r="246">
          <cell r="A246" t="str">
            <v>42 X 115</v>
          </cell>
        </row>
        <row r="247">
          <cell r="A247" t="str">
            <v>42 X 125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PID"/>
      <sheetName val="CD-315C"/>
      <sheetName val="CD-402"/>
      <sheetName val="CE-202"/>
      <sheetName val="CE-300"/>
      <sheetName val="CE-351"/>
      <sheetName val="CE-402"/>
      <sheetName val="CD-217 "/>
      <sheetName val="CD-265"/>
      <sheetName val="CEV-404 "/>
      <sheetName val="CEV-401"/>
      <sheetName val="CD-303 "/>
      <sheetName val="CVL-401A"/>
    </sheetNames>
    <sheetDataSet>
      <sheetData sheetId="0" refreshError="1">
        <row r="4">
          <cell r="A4">
            <v>0</v>
          </cell>
        </row>
        <row r="5">
          <cell r="A5" t="str">
            <v>1/2 X 25</v>
          </cell>
        </row>
        <row r="6">
          <cell r="A6" t="str">
            <v>1/2 X 38</v>
          </cell>
        </row>
        <row r="7">
          <cell r="A7" t="str">
            <v>1/2 X 50</v>
          </cell>
        </row>
        <row r="8">
          <cell r="A8" t="str">
            <v>1/2 X 63</v>
          </cell>
        </row>
        <row r="9">
          <cell r="A9" t="str">
            <v>1/2 X 75</v>
          </cell>
        </row>
        <row r="10">
          <cell r="A10" t="str">
            <v>1/2 X 83</v>
          </cell>
        </row>
        <row r="11">
          <cell r="A11" t="str">
            <v>1/2 X 100</v>
          </cell>
        </row>
        <row r="12">
          <cell r="A12" t="str">
            <v>1/2 X 115</v>
          </cell>
        </row>
        <row r="13">
          <cell r="A13" t="str">
            <v>1/2 X 125</v>
          </cell>
        </row>
        <row r="14">
          <cell r="A14" t="str">
            <v>3/4 X 25</v>
          </cell>
        </row>
        <row r="15">
          <cell r="A15" t="str">
            <v>3/4 X 38</v>
          </cell>
        </row>
        <row r="16">
          <cell r="A16" t="str">
            <v>3/4 X 50</v>
          </cell>
        </row>
        <row r="17">
          <cell r="A17" t="str">
            <v>3/4 X 63</v>
          </cell>
        </row>
        <row r="18">
          <cell r="A18" t="str">
            <v>3/4 X 75</v>
          </cell>
        </row>
        <row r="19">
          <cell r="A19" t="str">
            <v>3/4 X 83</v>
          </cell>
        </row>
        <row r="20">
          <cell r="A20" t="str">
            <v>3/4 X 100</v>
          </cell>
        </row>
        <row r="21">
          <cell r="A21" t="str">
            <v>3/4 X 115</v>
          </cell>
        </row>
        <row r="22">
          <cell r="A22" t="str">
            <v>3/4 X 125</v>
          </cell>
        </row>
        <row r="23">
          <cell r="A23" t="str">
            <v>1 X 25</v>
          </cell>
        </row>
        <row r="24">
          <cell r="A24" t="str">
            <v>1 X 38</v>
          </cell>
        </row>
        <row r="25">
          <cell r="A25" t="str">
            <v>1 X 50</v>
          </cell>
        </row>
        <row r="26">
          <cell r="A26" t="str">
            <v>1 X 63</v>
          </cell>
        </row>
        <row r="27">
          <cell r="A27" t="str">
            <v>1 X 75</v>
          </cell>
        </row>
        <row r="28">
          <cell r="A28" t="str">
            <v>1 X 83</v>
          </cell>
        </row>
        <row r="29">
          <cell r="A29" t="str">
            <v>1 X 100</v>
          </cell>
        </row>
        <row r="30">
          <cell r="A30" t="str">
            <v>1 X 115</v>
          </cell>
        </row>
        <row r="31">
          <cell r="A31" t="str">
            <v>1 X 125</v>
          </cell>
        </row>
        <row r="32">
          <cell r="A32" t="str">
            <v>1 1/2 X 25</v>
          </cell>
        </row>
        <row r="33">
          <cell r="A33" t="str">
            <v>1 1/2 X 38</v>
          </cell>
        </row>
        <row r="34">
          <cell r="A34" t="str">
            <v>1 1/2 X 50</v>
          </cell>
        </row>
        <row r="35">
          <cell r="A35" t="str">
            <v>1 1/2 X 63</v>
          </cell>
        </row>
        <row r="36">
          <cell r="A36" t="str">
            <v>1 1/2 X 75</v>
          </cell>
        </row>
        <row r="37">
          <cell r="A37" t="str">
            <v>1 1/2 X 83</v>
          </cell>
        </row>
        <row r="38">
          <cell r="A38" t="str">
            <v>1 1/2 X 100</v>
          </cell>
        </row>
        <row r="39">
          <cell r="A39" t="str">
            <v>1 1/2 X 115</v>
          </cell>
        </row>
        <row r="40">
          <cell r="A40" t="str">
            <v>1 1/2X 125</v>
          </cell>
        </row>
        <row r="41">
          <cell r="A41" t="str">
            <v>2 X 25</v>
          </cell>
        </row>
        <row r="42">
          <cell r="A42" t="str">
            <v>2 X 38</v>
          </cell>
        </row>
        <row r="43">
          <cell r="A43" t="str">
            <v>2 X 50</v>
          </cell>
        </row>
        <row r="44">
          <cell r="A44" t="str">
            <v>2 X 63</v>
          </cell>
        </row>
        <row r="45">
          <cell r="A45" t="str">
            <v>2 X 75</v>
          </cell>
        </row>
        <row r="46">
          <cell r="A46" t="str">
            <v>2 X 83</v>
          </cell>
        </row>
        <row r="47">
          <cell r="A47" t="str">
            <v>2 X 100</v>
          </cell>
        </row>
        <row r="48">
          <cell r="A48" t="str">
            <v>2 X 115</v>
          </cell>
        </row>
        <row r="49">
          <cell r="A49" t="str">
            <v>2X 125</v>
          </cell>
        </row>
        <row r="50">
          <cell r="A50" t="str">
            <v>2 1/2 X 25</v>
          </cell>
        </row>
        <row r="51">
          <cell r="A51" t="str">
            <v>2 1/2 X 38</v>
          </cell>
        </row>
        <row r="52">
          <cell r="A52" t="str">
            <v>2 1/2 X 50</v>
          </cell>
        </row>
        <row r="53">
          <cell r="A53" t="str">
            <v>2 1/2 X 63</v>
          </cell>
        </row>
        <row r="54">
          <cell r="A54" t="str">
            <v>2 1/2 X 75</v>
          </cell>
        </row>
        <row r="55">
          <cell r="A55" t="str">
            <v>2 1/2 X 83</v>
          </cell>
        </row>
        <row r="56">
          <cell r="A56" t="str">
            <v>2 1/2X 100</v>
          </cell>
        </row>
        <row r="57">
          <cell r="A57" t="str">
            <v>2 1/2 X 115</v>
          </cell>
        </row>
        <row r="58">
          <cell r="A58" t="str">
            <v>2 1/2 X 125</v>
          </cell>
        </row>
        <row r="59">
          <cell r="A59" t="str">
            <v>3 X 25</v>
          </cell>
        </row>
        <row r="60">
          <cell r="A60" t="str">
            <v>3 X 38</v>
          </cell>
        </row>
        <row r="61">
          <cell r="A61" t="str">
            <v>3 X 50</v>
          </cell>
        </row>
        <row r="62">
          <cell r="A62" t="str">
            <v>3 X 63</v>
          </cell>
        </row>
        <row r="63">
          <cell r="A63" t="str">
            <v>3 X 75</v>
          </cell>
        </row>
        <row r="64">
          <cell r="A64" t="str">
            <v>3 X 83</v>
          </cell>
        </row>
        <row r="65">
          <cell r="A65" t="str">
            <v>3 X 100</v>
          </cell>
        </row>
        <row r="66">
          <cell r="A66" t="str">
            <v>3 X 115</v>
          </cell>
        </row>
        <row r="67">
          <cell r="A67" t="str">
            <v>3 X 125</v>
          </cell>
        </row>
        <row r="68">
          <cell r="A68" t="str">
            <v>4 X 25</v>
          </cell>
        </row>
        <row r="69">
          <cell r="A69" t="str">
            <v>4 X 38</v>
          </cell>
        </row>
        <row r="70">
          <cell r="A70" t="str">
            <v>4 X 50</v>
          </cell>
        </row>
        <row r="71">
          <cell r="A71" t="str">
            <v>4 X 63</v>
          </cell>
        </row>
        <row r="72">
          <cell r="A72" t="str">
            <v>4 X 75</v>
          </cell>
        </row>
        <row r="73">
          <cell r="A73" t="str">
            <v>4 X 83</v>
          </cell>
        </row>
        <row r="74">
          <cell r="A74" t="str">
            <v>4 X 100</v>
          </cell>
        </row>
        <row r="75">
          <cell r="A75" t="str">
            <v>4 X 115</v>
          </cell>
        </row>
        <row r="76">
          <cell r="A76" t="str">
            <v>4 X 125</v>
          </cell>
        </row>
        <row r="77">
          <cell r="A77" t="str">
            <v>6 X 25</v>
          </cell>
        </row>
        <row r="78">
          <cell r="A78" t="str">
            <v>6 X 38</v>
          </cell>
        </row>
        <row r="79">
          <cell r="A79" t="str">
            <v>6 X 50</v>
          </cell>
        </row>
        <row r="80">
          <cell r="A80" t="str">
            <v>6 X 63</v>
          </cell>
        </row>
        <row r="81">
          <cell r="A81" t="str">
            <v>6 X 75</v>
          </cell>
        </row>
        <row r="82">
          <cell r="A82" t="str">
            <v>6 X 83</v>
          </cell>
        </row>
        <row r="83">
          <cell r="A83" t="str">
            <v>6 X 100</v>
          </cell>
        </row>
        <row r="84">
          <cell r="A84" t="str">
            <v>6 X 115</v>
          </cell>
        </row>
        <row r="85">
          <cell r="A85" t="str">
            <v>6 X 125</v>
          </cell>
        </row>
        <row r="86">
          <cell r="A86" t="str">
            <v>8 X 25</v>
          </cell>
        </row>
        <row r="87">
          <cell r="A87" t="str">
            <v>8 X 38</v>
          </cell>
        </row>
        <row r="88">
          <cell r="A88" t="str">
            <v>8 X 50</v>
          </cell>
        </row>
        <row r="89">
          <cell r="A89" t="str">
            <v>8 X 63</v>
          </cell>
        </row>
        <row r="90">
          <cell r="A90" t="str">
            <v>8 X 75</v>
          </cell>
        </row>
        <row r="91">
          <cell r="A91" t="str">
            <v>8 X 83</v>
          </cell>
        </row>
        <row r="92">
          <cell r="A92" t="str">
            <v>8 X 100</v>
          </cell>
        </row>
        <row r="93">
          <cell r="A93" t="str">
            <v>8 X 115</v>
          </cell>
        </row>
        <row r="94">
          <cell r="A94" t="str">
            <v>8 X 125</v>
          </cell>
        </row>
        <row r="95">
          <cell r="A95" t="str">
            <v>10 X 25</v>
          </cell>
        </row>
        <row r="96">
          <cell r="A96" t="str">
            <v>10 X 38</v>
          </cell>
        </row>
        <row r="97">
          <cell r="A97" t="str">
            <v>10 X 50</v>
          </cell>
        </row>
        <row r="98">
          <cell r="A98" t="str">
            <v>10 X 63</v>
          </cell>
        </row>
        <row r="99">
          <cell r="A99" t="str">
            <v>10 X 75</v>
          </cell>
        </row>
        <row r="100">
          <cell r="A100" t="str">
            <v>10 X 83</v>
          </cell>
        </row>
        <row r="101">
          <cell r="A101" t="str">
            <v>10 X 100</v>
          </cell>
        </row>
        <row r="102">
          <cell r="A102" t="str">
            <v>10 X 115</v>
          </cell>
        </row>
        <row r="103">
          <cell r="A103" t="str">
            <v>10 X 125</v>
          </cell>
        </row>
        <row r="104">
          <cell r="A104" t="str">
            <v>12 X 25</v>
          </cell>
        </row>
        <row r="105">
          <cell r="A105" t="str">
            <v>12 X 38</v>
          </cell>
        </row>
        <row r="106">
          <cell r="A106" t="str">
            <v>12 X 50</v>
          </cell>
        </row>
        <row r="107">
          <cell r="A107" t="str">
            <v>12 X 63</v>
          </cell>
        </row>
        <row r="108">
          <cell r="A108" t="str">
            <v>12 X 75</v>
          </cell>
        </row>
        <row r="109">
          <cell r="A109" t="str">
            <v>12 X 83</v>
          </cell>
        </row>
        <row r="110">
          <cell r="A110" t="str">
            <v>12 X 100</v>
          </cell>
        </row>
        <row r="111">
          <cell r="A111" t="str">
            <v>12 X 115</v>
          </cell>
        </row>
        <row r="112">
          <cell r="A112" t="str">
            <v>12 X 125</v>
          </cell>
        </row>
        <row r="113">
          <cell r="A113" t="str">
            <v>14 X 25</v>
          </cell>
        </row>
        <row r="114">
          <cell r="A114" t="str">
            <v>14 X 38</v>
          </cell>
        </row>
        <row r="115">
          <cell r="A115" t="str">
            <v>14 X 50</v>
          </cell>
        </row>
        <row r="116">
          <cell r="A116" t="str">
            <v>14 X 63</v>
          </cell>
        </row>
        <row r="117">
          <cell r="A117" t="str">
            <v>14 X 75</v>
          </cell>
        </row>
        <row r="118">
          <cell r="A118" t="str">
            <v>14 X 83</v>
          </cell>
        </row>
        <row r="119">
          <cell r="A119" t="str">
            <v>14 X 100</v>
          </cell>
        </row>
        <row r="120">
          <cell r="A120" t="str">
            <v>14 X 115</v>
          </cell>
        </row>
        <row r="121">
          <cell r="A121" t="str">
            <v>14 X 125</v>
          </cell>
        </row>
        <row r="122">
          <cell r="A122" t="str">
            <v>16 X 25</v>
          </cell>
        </row>
        <row r="123">
          <cell r="A123" t="str">
            <v>16 X 38</v>
          </cell>
        </row>
        <row r="124">
          <cell r="A124" t="str">
            <v>16 X 50</v>
          </cell>
        </row>
        <row r="125">
          <cell r="A125" t="str">
            <v>16 X 63</v>
          </cell>
        </row>
        <row r="126">
          <cell r="A126" t="str">
            <v>16 X 75</v>
          </cell>
        </row>
        <row r="127">
          <cell r="A127" t="str">
            <v>16 X 83</v>
          </cell>
        </row>
        <row r="128">
          <cell r="A128" t="str">
            <v>16 X 100</v>
          </cell>
        </row>
        <row r="129">
          <cell r="A129" t="str">
            <v>16 X 115</v>
          </cell>
        </row>
        <row r="130">
          <cell r="A130" t="str">
            <v>16 X 125</v>
          </cell>
        </row>
        <row r="131">
          <cell r="A131" t="str">
            <v>18 X 25</v>
          </cell>
        </row>
        <row r="132">
          <cell r="A132" t="str">
            <v>18 X 38</v>
          </cell>
        </row>
        <row r="133">
          <cell r="A133" t="str">
            <v>18 X 50</v>
          </cell>
        </row>
        <row r="134">
          <cell r="A134" t="str">
            <v>18 X 63</v>
          </cell>
        </row>
        <row r="135">
          <cell r="A135" t="str">
            <v>18 X 75</v>
          </cell>
        </row>
        <row r="136">
          <cell r="A136" t="str">
            <v>18 X 83</v>
          </cell>
        </row>
        <row r="137">
          <cell r="A137" t="str">
            <v>18 X 100</v>
          </cell>
        </row>
        <row r="138">
          <cell r="A138" t="str">
            <v>18 X 115</v>
          </cell>
        </row>
        <row r="139">
          <cell r="A139" t="str">
            <v>18 X 125</v>
          </cell>
        </row>
        <row r="140">
          <cell r="A140" t="str">
            <v>20 X 25</v>
          </cell>
        </row>
        <row r="141">
          <cell r="A141" t="str">
            <v>20 X 38</v>
          </cell>
        </row>
        <row r="142">
          <cell r="A142" t="str">
            <v>20 X 50</v>
          </cell>
        </row>
        <row r="143">
          <cell r="A143" t="str">
            <v>20 X 63</v>
          </cell>
        </row>
        <row r="144">
          <cell r="A144" t="str">
            <v>20 X 75</v>
          </cell>
        </row>
        <row r="145">
          <cell r="A145" t="str">
            <v>20 X 83</v>
          </cell>
        </row>
        <row r="146">
          <cell r="A146" t="str">
            <v>20 X 100</v>
          </cell>
        </row>
        <row r="147">
          <cell r="A147" t="str">
            <v>20 X 115</v>
          </cell>
        </row>
        <row r="148">
          <cell r="A148" t="str">
            <v>20 X 125</v>
          </cell>
        </row>
        <row r="149">
          <cell r="A149" t="str">
            <v>22 X 25</v>
          </cell>
        </row>
        <row r="150">
          <cell r="A150" t="str">
            <v>22 X 38</v>
          </cell>
        </row>
        <row r="151">
          <cell r="A151" t="str">
            <v>22 X 50</v>
          </cell>
        </row>
        <row r="152">
          <cell r="A152" t="str">
            <v>22 X 63</v>
          </cell>
        </row>
        <row r="153">
          <cell r="A153" t="str">
            <v>22 X 75</v>
          </cell>
        </row>
        <row r="154">
          <cell r="A154" t="str">
            <v>22 X 83</v>
          </cell>
        </row>
        <row r="155">
          <cell r="A155" t="str">
            <v>22 X 100</v>
          </cell>
        </row>
        <row r="156">
          <cell r="A156" t="str">
            <v>22 X 115</v>
          </cell>
        </row>
        <row r="157">
          <cell r="A157" t="str">
            <v>22 X 125</v>
          </cell>
        </row>
        <row r="158">
          <cell r="A158" t="str">
            <v>24 X 25</v>
          </cell>
        </row>
        <row r="159">
          <cell r="A159" t="str">
            <v>24 X 38</v>
          </cell>
        </row>
        <row r="160">
          <cell r="A160" t="str">
            <v>24 X 50</v>
          </cell>
        </row>
        <row r="161">
          <cell r="A161" t="str">
            <v>24 X 63</v>
          </cell>
        </row>
        <row r="162">
          <cell r="A162" t="str">
            <v>24 X 75</v>
          </cell>
        </row>
        <row r="163">
          <cell r="A163" t="str">
            <v>24 X 83</v>
          </cell>
        </row>
        <row r="164">
          <cell r="A164" t="str">
            <v>24 X 100</v>
          </cell>
        </row>
        <row r="165">
          <cell r="A165" t="str">
            <v>24 X 115</v>
          </cell>
        </row>
        <row r="166">
          <cell r="A166" t="str">
            <v>24 X 125</v>
          </cell>
        </row>
        <row r="167">
          <cell r="A167" t="str">
            <v>26 X 25</v>
          </cell>
        </row>
        <row r="168">
          <cell r="A168" t="str">
            <v>26 X 38</v>
          </cell>
        </row>
        <row r="169">
          <cell r="A169" t="str">
            <v>26 X 50</v>
          </cell>
        </row>
        <row r="170">
          <cell r="A170" t="str">
            <v>26 X 63</v>
          </cell>
        </row>
        <row r="171">
          <cell r="A171" t="str">
            <v>26 X 75</v>
          </cell>
        </row>
        <row r="172">
          <cell r="A172" t="str">
            <v>26 X 83</v>
          </cell>
        </row>
        <row r="173">
          <cell r="A173" t="str">
            <v>26 X 100</v>
          </cell>
        </row>
        <row r="174">
          <cell r="A174" t="str">
            <v>26 X 115</v>
          </cell>
        </row>
        <row r="175">
          <cell r="A175" t="str">
            <v>26 X 125</v>
          </cell>
        </row>
        <row r="176">
          <cell r="A176" t="str">
            <v>28 X 25</v>
          </cell>
        </row>
        <row r="177">
          <cell r="A177" t="str">
            <v>28 X 38</v>
          </cell>
        </row>
        <row r="178">
          <cell r="A178" t="str">
            <v>28 X 50</v>
          </cell>
        </row>
        <row r="179">
          <cell r="A179" t="str">
            <v>28 X 63</v>
          </cell>
        </row>
        <row r="180">
          <cell r="A180" t="str">
            <v>28 X 75</v>
          </cell>
        </row>
        <row r="181">
          <cell r="A181" t="str">
            <v>28 X 83</v>
          </cell>
        </row>
        <row r="182">
          <cell r="A182" t="str">
            <v>28 X 100</v>
          </cell>
        </row>
        <row r="183">
          <cell r="A183" t="str">
            <v>28 X 115</v>
          </cell>
        </row>
        <row r="184">
          <cell r="A184" t="str">
            <v>28 X 125</v>
          </cell>
        </row>
        <row r="185">
          <cell r="A185" t="str">
            <v>30 X 25</v>
          </cell>
        </row>
        <row r="186">
          <cell r="A186" t="str">
            <v>30 X 38</v>
          </cell>
        </row>
        <row r="187">
          <cell r="A187" t="str">
            <v>30 X 50</v>
          </cell>
        </row>
        <row r="188">
          <cell r="A188" t="str">
            <v>30 X 63</v>
          </cell>
        </row>
        <row r="189">
          <cell r="A189" t="str">
            <v>30 X 75</v>
          </cell>
        </row>
        <row r="190">
          <cell r="A190" t="str">
            <v>30 X 83</v>
          </cell>
        </row>
        <row r="191">
          <cell r="A191" t="str">
            <v>30 X 100</v>
          </cell>
        </row>
        <row r="192">
          <cell r="A192" t="str">
            <v>30 X 115</v>
          </cell>
        </row>
        <row r="193">
          <cell r="A193" t="str">
            <v>30 X 125</v>
          </cell>
        </row>
        <row r="194">
          <cell r="A194" t="str">
            <v>32 X 25</v>
          </cell>
        </row>
        <row r="195">
          <cell r="A195" t="str">
            <v>32 X 38</v>
          </cell>
        </row>
        <row r="196">
          <cell r="A196" t="str">
            <v>32 X 50</v>
          </cell>
        </row>
        <row r="197">
          <cell r="A197" t="str">
            <v>32 X 63</v>
          </cell>
        </row>
        <row r="198">
          <cell r="A198" t="str">
            <v>32 X 75</v>
          </cell>
        </row>
        <row r="199">
          <cell r="A199" t="str">
            <v>32 X 83</v>
          </cell>
        </row>
        <row r="200">
          <cell r="A200" t="str">
            <v>32 X 100</v>
          </cell>
        </row>
        <row r="201">
          <cell r="A201" t="str">
            <v>32 X 115</v>
          </cell>
        </row>
        <row r="202">
          <cell r="A202" t="str">
            <v>32 X 125</v>
          </cell>
        </row>
        <row r="203">
          <cell r="A203" t="str">
            <v>34 X 25</v>
          </cell>
        </row>
        <row r="204">
          <cell r="A204" t="str">
            <v>34 X 38</v>
          </cell>
        </row>
        <row r="205">
          <cell r="A205" t="str">
            <v>34 X 50</v>
          </cell>
        </row>
        <row r="206">
          <cell r="A206" t="str">
            <v>34 X 63</v>
          </cell>
        </row>
        <row r="207">
          <cell r="A207" t="str">
            <v>34 X 75</v>
          </cell>
        </row>
        <row r="208">
          <cell r="A208" t="str">
            <v>34 X 83</v>
          </cell>
        </row>
        <row r="209">
          <cell r="A209" t="str">
            <v>34 X 100</v>
          </cell>
        </row>
        <row r="210">
          <cell r="A210" t="str">
            <v>34 X 115</v>
          </cell>
        </row>
        <row r="211">
          <cell r="A211" t="str">
            <v>34 X 125</v>
          </cell>
        </row>
        <row r="212">
          <cell r="A212" t="str">
            <v>36 X 25</v>
          </cell>
        </row>
        <row r="213">
          <cell r="A213" t="str">
            <v>36 X 38</v>
          </cell>
        </row>
        <row r="214">
          <cell r="A214" t="str">
            <v>36 X 50</v>
          </cell>
        </row>
        <row r="215">
          <cell r="A215" t="str">
            <v>36 X 63</v>
          </cell>
        </row>
        <row r="216">
          <cell r="A216" t="str">
            <v>36 X 75</v>
          </cell>
        </row>
        <row r="217">
          <cell r="A217" t="str">
            <v>36 X 83</v>
          </cell>
        </row>
        <row r="218">
          <cell r="A218" t="str">
            <v>36 X 100</v>
          </cell>
        </row>
        <row r="219">
          <cell r="A219" t="str">
            <v>36 X 115</v>
          </cell>
        </row>
        <row r="220">
          <cell r="A220" t="str">
            <v>36 X 125</v>
          </cell>
        </row>
        <row r="221">
          <cell r="A221" t="str">
            <v>38 X 25</v>
          </cell>
        </row>
        <row r="222">
          <cell r="A222" t="str">
            <v>38 X 38</v>
          </cell>
        </row>
        <row r="223">
          <cell r="A223" t="str">
            <v>38 X 50</v>
          </cell>
        </row>
        <row r="224">
          <cell r="A224" t="str">
            <v>38 X 63</v>
          </cell>
        </row>
        <row r="225">
          <cell r="A225" t="str">
            <v>38 X 75</v>
          </cell>
        </row>
        <row r="226">
          <cell r="A226" t="str">
            <v>38 X 83</v>
          </cell>
        </row>
        <row r="227">
          <cell r="A227" t="str">
            <v>38 X 100</v>
          </cell>
        </row>
        <row r="228">
          <cell r="A228" t="str">
            <v>38 X 115</v>
          </cell>
        </row>
        <row r="229">
          <cell r="A229" t="str">
            <v>38 X 125</v>
          </cell>
        </row>
        <row r="230">
          <cell r="A230" t="str">
            <v>40 X 25</v>
          </cell>
        </row>
        <row r="231">
          <cell r="A231" t="str">
            <v>40 X 38</v>
          </cell>
        </row>
        <row r="232">
          <cell r="A232" t="str">
            <v>40 X 50</v>
          </cell>
        </row>
        <row r="233">
          <cell r="A233" t="str">
            <v>40 X 63</v>
          </cell>
        </row>
        <row r="234">
          <cell r="A234" t="str">
            <v>40 X 75</v>
          </cell>
        </row>
        <row r="235">
          <cell r="A235" t="str">
            <v>40 X 83</v>
          </cell>
        </row>
        <row r="236">
          <cell r="A236" t="str">
            <v>40 X 100</v>
          </cell>
        </row>
        <row r="237">
          <cell r="A237" t="str">
            <v>40 X 115</v>
          </cell>
        </row>
        <row r="238">
          <cell r="A238" t="str">
            <v>40 X 125</v>
          </cell>
        </row>
        <row r="239">
          <cell r="A239" t="str">
            <v>42 X 25</v>
          </cell>
        </row>
        <row r="240">
          <cell r="A240" t="str">
            <v>42 X 38</v>
          </cell>
        </row>
        <row r="241">
          <cell r="A241" t="str">
            <v>42 X 50</v>
          </cell>
        </row>
        <row r="242">
          <cell r="A242" t="str">
            <v>42 X 63</v>
          </cell>
        </row>
        <row r="243">
          <cell r="A243" t="str">
            <v>42 X 75</v>
          </cell>
        </row>
        <row r="244">
          <cell r="A244" t="str">
            <v>42 X 83</v>
          </cell>
        </row>
        <row r="245">
          <cell r="A245" t="str">
            <v>42 X 100</v>
          </cell>
        </row>
        <row r="246">
          <cell r="A246" t="str">
            <v>42 X 115</v>
          </cell>
        </row>
        <row r="247">
          <cell r="A247" t="str">
            <v>42 X 125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DO"/>
      <sheetName val="Lancar_Efetivo"/>
      <sheetName val="Cadastro Efetivo"/>
      <sheetName val="Gráf1"/>
      <sheetName val="Lista"/>
      <sheetName val="Efetivo_Area"/>
    </sheetNames>
    <sheetDataSet>
      <sheetData sheetId="0"/>
      <sheetData sheetId="1"/>
      <sheetData sheetId="2"/>
      <sheetData sheetId="3" refreshError="1"/>
      <sheetData sheetId="4">
        <row r="3">
          <cell r="B3" t="str">
            <v>ANDRÉ LUIS</v>
          </cell>
          <cell r="D3">
            <v>0</v>
          </cell>
          <cell r="F3">
            <v>0</v>
          </cell>
        </row>
        <row r="4">
          <cell r="B4" t="str">
            <v>GENIVAL ARAUJO</v>
          </cell>
          <cell r="D4">
            <v>0</v>
          </cell>
          <cell r="F4">
            <v>0</v>
          </cell>
        </row>
        <row r="5">
          <cell r="B5" t="str">
            <v>MARCOS PALMEIRA</v>
          </cell>
          <cell r="D5">
            <v>0</v>
          </cell>
          <cell r="F5">
            <v>0</v>
          </cell>
        </row>
        <row r="6">
          <cell r="B6" t="str">
            <v>TEODORO SILVA</v>
          </cell>
          <cell r="D6">
            <v>0</v>
          </cell>
          <cell r="F6">
            <v>0</v>
          </cell>
        </row>
        <row r="7">
          <cell r="B7" t="str">
            <v>GUSTAVO PINTO</v>
          </cell>
          <cell r="D7">
            <v>0</v>
          </cell>
          <cell r="F7">
            <v>0</v>
          </cell>
        </row>
        <row r="8">
          <cell r="B8" t="str">
            <v>MARCOS PALMEIRA</v>
          </cell>
          <cell r="D8">
            <v>0</v>
          </cell>
          <cell r="F8">
            <v>0</v>
          </cell>
        </row>
        <row r="9">
          <cell r="B9">
            <v>0</v>
          </cell>
          <cell r="D9">
            <v>0</v>
          </cell>
          <cell r="F9">
            <v>0</v>
          </cell>
        </row>
        <row r="10">
          <cell r="B10">
            <v>0</v>
          </cell>
          <cell r="D10">
            <v>0</v>
          </cell>
          <cell r="F10">
            <v>0</v>
          </cell>
        </row>
        <row r="11">
          <cell r="B11" t="str">
            <v>JOSÉ EDIVAM</v>
          </cell>
          <cell r="D11">
            <v>0</v>
          </cell>
          <cell r="F11">
            <v>0</v>
          </cell>
        </row>
        <row r="12">
          <cell r="B12" t="str">
            <v>EDNILSON SANTOS</v>
          </cell>
          <cell r="D12">
            <v>0</v>
          </cell>
          <cell r="F12">
            <v>0</v>
          </cell>
        </row>
        <row r="13">
          <cell r="B13" t="str">
            <v>ELMO SANTOS</v>
          </cell>
          <cell r="D13">
            <v>0</v>
          </cell>
          <cell r="F13">
            <v>0</v>
          </cell>
        </row>
        <row r="14">
          <cell r="B14" t="str">
            <v>ANTÔNIO MARTINS</v>
          </cell>
          <cell r="F14">
            <v>0</v>
          </cell>
        </row>
        <row r="15">
          <cell r="B15" t="str">
            <v>NIVALDO FRANCISCO</v>
          </cell>
          <cell r="F15">
            <v>0</v>
          </cell>
        </row>
        <row r="16">
          <cell r="B16">
            <v>0</v>
          </cell>
          <cell r="F16">
            <v>0</v>
          </cell>
        </row>
        <row r="17">
          <cell r="B17">
            <v>0</v>
          </cell>
          <cell r="F17">
            <v>0</v>
          </cell>
        </row>
        <row r="18">
          <cell r="B18">
            <v>0</v>
          </cell>
          <cell r="F18">
            <v>0</v>
          </cell>
        </row>
        <row r="19">
          <cell r="B19">
            <v>0</v>
          </cell>
          <cell r="F19">
            <v>0</v>
          </cell>
        </row>
        <row r="20">
          <cell r="B20">
            <v>0</v>
          </cell>
          <cell r="F20">
            <v>0</v>
          </cell>
        </row>
        <row r="21">
          <cell r="B21">
            <v>0</v>
          </cell>
          <cell r="F21">
            <v>0</v>
          </cell>
        </row>
        <row r="22">
          <cell r="B22">
            <v>0</v>
          </cell>
          <cell r="F22">
            <v>0</v>
          </cell>
        </row>
        <row r="23">
          <cell r="B23">
            <v>0</v>
          </cell>
          <cell r="F23">
            <v>0</v>
          </cell>
        </row>
        <row r="24">
          <cell r="B24">
            <v>0</v>
          </cell>
          <cell r="F24">
            <v>0</v>
          </cell>
        </row>
        <row r="25">
          <cell r="B25">
            <v>0</v>
          </cell>
          <cell r="F25">
            <v>0</v>
          </cell>
        </row>
        <row r="26">
          <cell r="B26">
            <v>0</v>
          </cell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</sheetData>
      <sheetData sheetId="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OM's"/>
      <sheetName val="OMsRECEBIDAS"/>
      <sheetName val=" OMsAPROVADAS"/>
      <sheetName val="DADOS_PROG"/>
      <sheetName val="PROG PT"/>
      <sheetName val="OM REC"/>
      <sheetName val="PROG ATZDA"/>
      <sheetName val="DADOS_RDO"/>
      <sheetName val="CONF.HH"/>
      <sheetName val="CONF.HH (2)"/>
      <sheetName val="RDO_NOVO"/>
      <sheetName val="APRV OMs"/>
      <sheetName val="APRV OMs (2)"/>
      <sheetName val="HH"/>
      <sheetName val="FAT.SEMANAL"/>
      <sheetName val="FAT.SEMANAL (2)"/>
      <sheetName val="RES.SEMANAL"/>
      <sheetName val="eneas"/>
      <sheetName val="RDO_ANT"/>
      <sheetName val="FAT.ATIV."/>
      <sheetName val="FAT.ATIV. (2)"/>
      <sheetName val="PROV."/>
      <sheetName val="RES.PROV."/>
      <sheetName val="HISTOGRAMA"/>
      <sheetName val="EXT.HH"/>
      <sheetName val="EXT.HH (2)"/>
      <sheetName val="RES.OMs"/>
      <sheetName val="EMR"/>
      <sheetName val="EMR2"/>
      <sheetName val="MARIANA"/>
      <sheetName val="AFC"/>
      <sheetName val="CONF BM"/>
      <sheetName val="FL ROSTO"/>
      <sheetName val="$MÉDIO"/>
      <sheetName val="oms bm12"/>
      <sheetName val="P LUCAS"/>
      <sheetName val="P PLAN FAT"/>
      <sheetName val="Plan1"/>
    </sheetNames>
    <sheetDataSet>
      <sheetData sheetId="0">
        <row r="5">
          <cell r="B5" t="str">
            <v>Montador Andaime</v>
          </cell>
        </row>
        <row r="6">
          <cell r="B6" t="str">
            <v>Pintor Industrial</v>
          </cell>
        </row>
        <row r="7">
          <cell r="B7" t="str">
            <v>Pintor Letrista</v>
          </cell>
        </row>
        <row r="8">
          <cell r="B8" t="str">
            <v>Isolador</v>
          </cell>
        </row>
        <row r="9">
          <cell r="B9" t="str">
            <v>Funileiro</v>
          </cell>
        </row>
        <row r="10">
          <cell r="B10" t="str">
            <v>Pedreiro</v>
          </cell>
        </row>
        <row r="11">
          <cell r="B11" t="str">
            <v>Carpinteiro</v>
          </cell>
        </row>
        <row r="12">
          <cell r="B12" t="str">
            <v>Supervisor de Qualidade</v>
          </cell>
        </row>
        <row r="13">
          <cell r="B13" t="str">
            <v>Inspetor de Qualidade</v>
          </cell>
        </row>
        <row r="14">
          <cell r="B14" t="str">
            <v>Encarregado</v>
          </cell>
        </row>
        <row r="15">
          <cell r="B15" t="str">
            <v>Técnico de Planejamento</v>
          </cell>
        </row>
        <row r="16">
          <cell r="B16" t="str">
            <v>Técnico de Segurança</v>
          </cell>
        </row>
        <row r="17">
          <cell r="B17" t="str">
            <v>Montador Andaime - H.E.</v>
          </cell>
        </row>
        <row r="18">
          <cell r="B18" t="str">
            <v>Pintor Industrial - H.E.</v>
          </cell>
        </row>
        <row r="19">
          <cell r="B19" t="str">
            <v>Pintor Letrista - H.E.</v>
          </cell>
        </row>
        <row r="20">
          <cell r="B20" t="str">
            <v>Isolador - H.E.</v>
          </cell>
        </row>
        <row r="21">
          <cell r="B21" t="str">
            <v>Funileiro - H.E.</v>
          </cell>
        </row>
        <row r="22">
          <cell r="B22" t="str">
            <v>Pedreiro - H.E.</v>
          </cell>
        </row>
        <row r="23">
          <cell r="B23" t="str">
            <v>Carpinteiro - H.E.</v>
          </cell>
        </row>
        <row r="24">
          <cell r="B24" t="str">
            <v>Supervisor - H.E.</v>
          </cell>
        </row>
        <row r="25">
          <cell r="B25" t="str">
            <v>Encarregado - H.E.</v>
          </cell>
        </row>
        <row r="26">
          <cell r="B26" t="str">
            <v>Líder - H.E.</v>
          </cell>
        </row>
        <row r="27">
          <cell r="B27" t="str">
            <v>Técnico de Planejamento - H.E.</v>
          </cell>
        </row>
        <row r="28">
          <cell r="B28" t="str">
            <v>Técnico de Segurança - H.E.</v>
          </cell>
        </row>
        <row r="29">
          <cell r="B29" t="str">
            <v>Montador Andaime - A. N.</v>
          </cell>
        </row>
        <row r="30">
          <cell r="B30" t="str">
            <v>Pintor Industrial - A. N.</v>
          </cell>
        </row>
        <row r="31">
          <cell r="B31" t="str">
            <v>Pintor Letrista - A. N.</v>
          </cell>
        </row>
        <row r="32">
          <cell r="B32" t="str">
            <v>Isolador - A. N.</v>
          </cell>
        </row>
        <row r="33">
          <cell r="B33" t="str">
            <v>Funileiro - A. N.</v>
          </cell>
        </row>
        <row r="34">
          <cell r="B34" t="str">
            <v>Pedreiro - A. N.</v>
          </cell>
        </row>
        <row r="35">
          <cell r="B35" t="str">
            <v>Carpinteiro - A. N.</v>
          </cell>
        </row>
        <row r="36">
          <cell r="B36" t="str">
            <v>Supervisor de Qualidade - A. N.</v>
          </cell>
        </row>
        <row r="37">
          <cell r="B37" t="str">
            <v>Encarregado - A. N.</v>
          </cell>
        </row>
        <row r="38">
          <cell r="B38" t="str">
            <v>Técnico de Planejamento - A. N.</v>
          </cell>
        </row>
        <row r="39">
          <cell r="B39" t="str">
            <v>Técnico de Segurança - A. N.</v>
          </cell>
        </row>
        <row r="41">
          <cell r="B41" t="str">
            <v>Despesas</v>
          </cell>
        </row>
        <row r="42">
          <cell r="B42" t="str">
            <v>Ajudante</v>
          </cell>
        </row>
        <row r="43">
          <cell r="B43" t="str">
            <v>Ajudante - H.E.</v>
          </cell>
        </row>
        <row r="44">
          <cell r="B44" t="str">
            <v>MOBILIZAÇÃO - 8 DIAS</v>
          </cell>
        </row>
        <row r="45">
          <cell r="B45" t="str">
            <v>FUNÇÃO</v>
          </cell>
        </row>
        <row r="47">
          <cell r="B47" t="str">
            <v>EQUIPE_ANDAIME</v>
          </cell>
        </row>
        <row r="48">
          <cell r="B48" t="str">
            <v>EQUIPE_CIVIL</v>
          </cell>
        </row>
        <row r="49">
          <cell r="B49" t="str">
            <v>EQUIPE_ISOLAMENTO</v>
          </cell>
        </row>
        <row r="50">
          <cell r="B50" t="str">
            <v>EQUIPE_PINTURA</v>
          </cell>
        </row>
        <row r="51">
          <cell r="B51" t="str">
            <v>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.BM"/>
      <sheetName val="BM"/>
    </sheetNames>
    <sheetDataSet>
      <sheetData sheetId="0">
        <row r="12">
          <cell r="A12" t="str">
            <v>RICARDO PAIVA</v>
          </cell>
        </row>
        <row r="13">
          <cell r="A13" t="str">
            <v>ALEX HADAD</v>
          </cell>
        </row>
        <row r="14">
          <cell r="A14" t="str">
            <v>KLAUDE MORAES</v>
          </cell>
        </row>
        <row r="15">
          <cell r="A15" t="str">
            <v>ALEX TURRA</v>
          </cell>
        </row>
        <row r="16">
          <cell r="A16" t="str">
            <v>EDUARDO FREIRE</v>
          </cell>
        </row>
        <row r="17">
          <cell r="A17" t="str">
            <v>ROGÉRIO BONFIM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AB"/>
      <sheetName val="FERR"/>
      <sheetName val="ISOL"/>
      <sheetName val="Avanço Físico Sem26"/>
      <sheetName val="Rel.Desv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_1A1"/>
      <sheetName val="Revisions"/>
      <sheetName val="To Do"/>
      <sheetName val="Utility"/>
      <sheetName val="Cover"/>
      <sheetName val="Executive"/>
      <sheetName val="RiskAnal"/>
      <sheetName val="Summary"/>
      <sheetName val="Engineering"/>
      <sheetName val="ErectionServ"/>
      <sheetName val="Training"/>
      <sheetName val="Commissioning"/>
      <sheetName val="Process"/>
      <sheetName val="Civil"/>
      <sheetName val="Structural"/>
      <sheetName val="Structural Pivot"/>
      <sheetName val="Equipment"/>
      <sheetName val="Equipment Pivot"/>
      <sheetName val="Piping"/>
      <sheetName val="Piping Pivot"/>
      <sheetName val="Pipe Joint Pivot"/>
      <sheetName val="Insulation"/>
      <sheetName val="Insulation Pivot"/>
      <sheetName val="Coatings"/>
      <sheetName val="Coatings Pivot"/>
      <sheetName val="Instrument"/>
      <sheetName val="Instrument Pivot"/>
      <sheetName val="Electrical"/>
      <sheetName val="Electrical Pivot"/>
      <sheetName val="Miscell"/>
      <sheetName val="ContEquip"/>
      <sheetName val="ContOhds"/>
      <sheetName val="Spares"/>
      <sheetName val="Cashflow"/>
      <sheetName val="Brkdwn"/>
      <sheetName val="CdnCont"/>
      <sheetName val="Sales and GM by Sector"/>
      <sheetName val="Preço"/>
      <sheetName val="Worksheet"/>
    </sheetNames>
    <sheetDataSet>
      <sheetData sheetId="0" refreshError="1"/>
      <sheetData sheetId="1"/>
      <sheetData sheetId="2"/>
      <sheetData sheetId="3"/>
      <sheetData sheetId="4">
        <row r="4">
          <cell r="D4" t="str">
            <v>Asturiana de Zinc S.A.</v>
          </cell>
          <cell r="I4" t="str">
            <v>99H109BP</v>
          </cell>
        </row>
        <row r="5">
          <cell r="I5" t="str">
            <v>1</v>
          </cell>
        </row>
        <row r="6">
          <cell r="I6" t="str">
            <v>A</v>
          </cell>
        </row>
        <row r="7">
          <cell r="I7" t="str">
            <v>1</v>
          </cell>
        </row>
        <row r="27">
          <cell r="F27" t="str">
            <v>CAD</v>
          </cell>
        </row>
      </sheetData>
      <sheetData sheetId="5"/>
      <sheetData sheetId="6"/>
      <sheetData sheetId="7">
        <row r="96">
          <cell r="C96" t="str">
            <v>AUD</v>
          </cell>
          <cell r="D96" t="str">
            <v>Australian Dollar</v>
          </cell>
          <cell r="F96">
            <v>1.08115505679485</v>
          </cell>
          <cell r="I96">
            <v>0</v>
          </cell>
          <cell r="K96">
            <v>0</v>
          </cell>
        </row>
        <row r="97">
          <cell r="C97" t="str">
            <v>CAD</v>
          </cell>
          <cell r="D97" t="str">
            <v>Canadian Dollar</v>
          </cell>
          <cell r="F97">
            <v>1</v>
          </cell>
          <cell r="I97">
            <v>0</v>
          </cell>
          <cell r="K97">
            <v>0</v>
          </cell>
        </row>
        <row r="98">
          <cell r="C98" t="str">
            <v>DEM</v>
          </cell>
          <cell r="D98" t="str">
            <v>German Mark</v>
          </cell>
          <cell r="F98">
            <v>0.89763240728069005</v>
          </cell>
          <cell r="I98">
            <v>0</v>
          </cell>
          <cell r="K98">
            <v>0</v>
          </cell>
        </row>
        <row r="99">
          <cell r="C99" t="str">
            <v>FRF</v>
          </cell>
          <cell r="D99" t="str">
            <v>French Franc</v>
          </cell>
          <cell r="F99">
            <v>0.27097303955111463</v>
          </cell>
          <cell r="I99">
            <v>0</v>
          </cell>
          <cell r="K99">
            <v>0</v>
          </cell>
        </row>
        <row r="100">
          <cell r="C100" t="str">
            <v>GBP</v>
          </cell>
          <cell r="D100" t="str">
            <v>British Pound</v>
          </cell>
          <cell r="F100">
            <v>2.0626796222800134</v>
          </cell>
          <cell r="I100">
            <v>0</v>
          </cell>
          <cell r="K100">
            <v>0</v>
          </cell>
        </row>
        <row r="101">
          <cell r="C101" t="str">
            <v>ITL</v>
          </cell>
          <cell r="D101" t="str">
            <v>Italian Lira</v>
          </cell>
          <cell r="F101">
            <v>8.8271520459832793E-4</v>
          </cell>
          <cell r="I101">
            <v>0</v>
          </cell>
          <cell r="K101">
            <v>0</v>
          </cell>
        </row>
        <row r="102">
          <cell r="C102" t="str">
            <v>SEK</v>
          </cell>
          <cell r="D102" t="str">
            <v>Swedish Krona</v>
          </cell>
          <cell r="F102">
            <v>0.20104009853565155</v>
          </cell>
          <cell r="I102">
            <v>0</v>
          </cell>
          <cell r="K102">
            <v>0</v>
          </cell>
        </row>
        <row r="103">
          <cell r="C103" t="str">
            <v>USD</v>
          </cell>
          <cell r="D103" t="str">
            <v>United States Dollar</v>
          </cell>
          <cell r="F103">
            <v>1.3685507048036092</v>
          </cell>
          <cell r="I103">
            <v>0</v>
          </cell>
          <cell r="K103">
            <v>0</v>
          </cell>
        </row>
        <row r="104">
          <cell r="I104" t="str">
            <v xml:space="preserve"> </v>
          </cell>
          <cell r="K104">
            <v>0</v>
          </cell>
        </row>
        <row r="105">
          <cell r="I105" t="str">
            <v xml:space="preserve"> </v>
          </cell>
          <cell r="K105">
            <v>0</v>
          </cell>
        </row>
        <row r="106">
          <cell r="K106">
            <v>0</v>
          </cell>
        </row>
        <row r="107">
          <cell r="I107" t="str">
            <v xml:space="preserve"> </v>
          </cell>
          <cell r="K107">
            <v>0</v>
          </cell>
        </row>
        <row r="108">
          <cell r="I108" t="str">
            <v xml:space="preserve"> </v>
          </cell>
          <cell r="K108">
            <v>0</v>
          </cell>
        </row>
        <row r="109">
          <cell r="I109" t="str">
            <v xml:space="preserve"> </v>
          </cell>
          <cell r="K109">
            <v>0</v>
          </cell>
        </row>
        <row r="110">
          <cell r="I110" t="str">
            <v xml:space="preserve"> </v>
          </cell>
          <cell r="K110">
            <v>0</v>
          </cell>
        </row>
        <row r="122">
          <cell r="J122" t="str">
            <v>CAD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2"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0.1</v>
          </cell>
          <cell r="U62">
            <v>0.15</v>
          </cell>
        </row>
        <row r="63">
          <cell r="P63">
            <v>1</v>
          </cell>
          <cell r="Q63">
            <v>0</v>
          </cell>
          <cell r="R63">
            <v>0</v>
          </cell>
          <cell r="S63">
            <v>0.5</v>
          </cell>
          <cell r="T63">
            <v>0.4</v>
          </cell>
          <cell r="U63">
            <v>0.25</v>
          </cell>
        </row>
        <row r="64">
          <cell r="P64">
            <v>2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0.25</v>
          </cell>
        </row>
        <row r="65">
          <cell r="P65">
            <v>3</v>
          </cell>
          <cell r="Q65">
            <v>0</v>
          </cell>
          <cell r="R65">
            <v>1</v>
          </cell>
          <cell r="S65">
            <v>0.5</v>
          </cell>
          <cell r="T65">
            <v>0.5</v>
          </cell>
          <cell r="U65">
            <v>0.35</v>
          </cell>
        </row>
      </sheetData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V"/>
      <sheetName val="Planejado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daime"/>
      <sheetName val="Rosto"/>
      <sheetName val="CAL. VRT"/>
      <sheetName val="Hh"/>
      <sheetName val="INTERNO FB-1023"/>
      <sheetName val="COLUNA "/>
      <sheetName val="DIFERENÇA DE HORAS "/>
      <sheetName val="DIFERENÇA DE HORAS  (2)"/>
      <sheetName val="DIFEREN�A DE HORAS "/>
      <sheetName val="DIFEREN�A DE HORAS  (2)"/>
    </sheetNames>
    <sheetDataSet>
      <sheetData sheetId="0" refreshError="1">
        <row r="37">
          <cell r="B37" t="str">
            <v>RECURSO DE MONTADOR ANDAIME Hora normal</v>
          </cell>
        </row>
        <row r="38">
          <cell r="B38" t="str">
            <v>RECURSO DE ENCARREGADO Hora normal</v>
          </cell>
        </row>
        <row r="39">
          <cell r="B39" t="str">
            <v>RECURSO DE SUPERVISOR Hora normal</v>
          </cell>
        </row>
        <row r="40">
          <cell r="B40" t="str">
            <v>EQUIPE DE ROTINA MONT/DESMONT ANDAIMES</v>
          </cell>
        </row>
        <row r="41">
          <cell r="B41" t="str">
            <v>RECURSO DE MONTADOR ANDAIME Hora extra de Seg a Sex.</v>
          </cell>
        </row>
        <row r="42">
          <cell r="B42" t="str">
            <v>RECURSO DE ENCARREGADO Hora extra de Seg a Sex.</v>
          </cell>
        </row>
        <row r="43">
          <cell r="B43" t="str">
            <v>RECURSO DE SUPERVISOR Hora extra de Seg a Sex.</v>
          </cell>
        </row>
        <row r="44">
          <cell r="B44" t="str">
            <v>RECURSO DE MONTADOR ANDAIME Hora extra de Sab, Dom e Feriados</v>
          </cell>
        </row>
        <row r="45">
          <cell r="B45" t="str">
            <v>RECURSO DE ENCARREGADO Hora extra de Sab, Dom e Feriados</v>
          </cell>
        </row>
        <row r="46">
          <cell r="B46" t="str">
            <v>RECURSO DE SUPERVISOR Hora extra de Sab, Dom e Feriados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DADOS"/>
      <sheetName val="DHT"/>
      <sheetName val="DHT (2)"/>
      <sheetName val="DHT_CIVIL"/>
      <sheetName val="TRANSP."/>
      <sheetName val="RATEIO-RMAHD"/>
      <sheetName val="RES.G"/>
      <sheetName val="RES.G (2)"/>
      <sheetName val="RES.1"/>
      <sheetName val="MODELO VALORES"/>
      <sheetName val="ADN_HE"/>
    </sheetNames>
    <sheetDataSet>
      <sheetData sheetId="0">
        <row r="107">
          <cell r="B107" t="str">
            <v>VAN(AP.&amp;RET.)</v>
          </cell>
        </row>
        <row r="108">
          <cell r="B108" t="str">
            <v>VAN(RET.)</v>
          </cell>
        </row>
        <row r="109">
          <cell r="B109" t="str">
            <v>TAXI(AP.&amp;RET.)</v>
          </cell>
        </row>
        <row r="110">
          <cell r="B110" t="str">
            <v>TAXI(RET.)</v>
          </cell>
        </row>
        <row r="111">
          <cell r="B111" t="str">
            <v>N/A</v>
          </cell>
        </row>
        <row r="112">
          <cell r="B112" t="str">
            <v>...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S"/>
      <sheetName val="FONTE"/>
      <sheetName val="EQUIPE"/>
      <sheetName val="CUBO"/>
      <sheetName val="DADOS"/>
      <sheetName val="EQUIPES"/>
      <sheetName val="MOV.AND."/>
      <sheetName val="MAPA"/>
      <sheetName val="SCM"/>
    </sheetNames>
    <sheetDataSet>
      <sheetData sheetId="0" refreshError="1"/>
      <sheetData sheetId="1">
        <row r="87">
          <cell r="B87" t="str">
            <v>IESE</v>
          </cell>
        </row>
        <row r="88">
          <cell r="B88" t="str">
            <v>SAO II</v>
          </cell>
        </row>
        <row r="89">
          <cell r="B89" t="str">
            <v>UA I</v>
          </cell>
        </row>
        <row r="90">
          <cell r="B90" t="str">
            <v>UA II</v>
          </cell>
        </row>
        <row r="91">
          <cell r="B91" t="str">
            <v>UO I</v>
          </cell>
        </row>
        <row r="92">
          <cell r="B92" t="str">
            <v>UO II</v>
          </cell>
        </row>
        <row r="93">
          <cell r="B93" t="str">
            <v>...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OMsRECEBIDAS"/>
      <sheetName val=" OMsAPROVADAS"/>
      <sheetName val="DADOS_PROG"/>
      <sheetName val="PROG PT"/>
      <sheetName val="OM REC"/>
      <sheetName val="PROG ATZDA"/>
      <sheetName val="DADOS_RDO"/>
      <sheetName val="CONF.HH"/>
      <sheetName val="FAT.SEMANAL"/>
      <sheetName val="RDO_NOVO"/>
      <sheetName val="APRV OMs"/>
      <sheetName val="CORREÇÃO"/>
      <sheetName val="HH"/>
      <sheetName val="FAT.ATIV."/>
      <sheetName val="HISTOGRAMA"/>
      <sheetName val="EXT.HH"/>
      <sheetName val="PLAN.BASE"/>
      <sheetName val="CONF BM"/>
    </sheetNames>
    <sheetDataSet>
      <sheetData sheetId="0">
        <row r="5">
          <cell r="B5" t="str">
            <v>Montador Andaime</v>
          </cell>
        </row>
        <row r="6">
          <cell r="B6" t="str">
            <v>Pintor Industrial</v>
          </cell>
        </row>
        <row r="7">
          <cell r="B7" t="str">
            <v>Pintor Letrista</v>
          </cell>
        </row>
        <row r="8">
          <cell r="B8" t="str">
            <v>Isolador</v>
          </cell>
        </row>
        <row r="9">
          <cell r="B9" t="str">
            <v>Funileiro</v>
          </cell>
        </row>
        <row r="10">
          <cell r="B10" t="str">
            <v>Pedreiro</v>
          </cell>
        </row>
        <row r="11">
          <cell r="B11" t="str">
            <v>Carpinteiro</v>
          </cell>
        </row>
        <row r="12">
          <cell r="B12" t="str">
            <v>Supervisor de Qualidade</v>
          </cell>
        </row>
        <row r="13">
          <cell r="B13" t="str">
            <v>Inspetor de Qualidade</v>
          </cell>
        </row>
        <row r="14">
          <cell r="B14" t="str">
            <v>Encarregado</v>
          </cell>
        </row>
        <row r="15">
          <cell r="B15" t="str">
            <v>Técnico de Planejamento</v>
          </cell>
        </row>
        <row r="16">
          <cell r="B16" t="str">
            <v>Técnico de Segurança</v>
          </cell>
        </row>
        <row r="17">
          <cell r="B17" t="str">
            <v>Montador Andaime - H.E.</v>
          </cell>
        </row>
        <row r="18">
          <cell r="B18" t="str">
            <v>Pintor Industrial - H.E.</v>
          </cell>
        </row>
        <row r="19">
          <cell r="B19" t="str">
            <v>Pintor Letrista - H.E.</v>
          </cell>
        </row>
        <row r="20">
          <cell r="B20" t="str">
            <v>Isolador - H.E.</v>
          </cell>
        </row>
        <row r="21">
          <cell r="B21" t="str">
            <v>Funileiro - H.E.</v>
          </cell>
        </row>
        <row r="22">
          <cell r="B22" t="str">
            <v>Pedreiro - H.E.</v>
          </cell>
        </row>
        <row r="23">
          <cell r="B23" t="str">
            <v>Carpinteiro - H.E.</v>
          </cell>
        </row>
        <row r="24">
          <cell r="B24" t="str">
            <v>Supervisor - H.E.</v>
          </cell>
        </row>
        <row r="25">
          <cell r="B25" t="str">
            <v>Encarregado - H.E.</v>
          </cell>
        </row>
        <row r="26">
          <cell r="B26" t="str">
            <v>Técnico de Planejamento - H.E.</v>
          </cell>
        </row>
        <row r="27">
          <cell r="B27" t="str">
            <v>Técnico de Segurança - H.E.</v>
          </cell>
        </row>
        <row r="28">
          <cell r="B28" t="str">
            <v>Montador Andaime - A. N.</v>
          </cell>
        </row>
        <row r="29">
          <cell r="B29" t="str">
            <v>Pintor Industrial - A. N.</v>
          </cell>
        </row>
        <row r="30">
          <cell r="B30" t="str">
            <v>Pintor Letrista - A. N.</v>
          </cell>
        </row>
        <row r="31">
          <cell r="B31" t="str">
            <v>Isolador - A. N.</v>
          </cell>
        </row>
        <row r="32">
          <cell r="B32" t="str">
            <v>Funileiro - A. N.</v>
          </cell>
        </row>
        <row r="33">
          <cell r="B33" t="str">
            <v>Pedreiro - A. N.</v>
          </cell>
        </row>
        <row r="34">
          <cell r="B34" t="str">
            <v>Carpinteiro - A. N.</v>
          </cell>
        </row>
        <row r="35">
          <cell r="B35" t="str">
            <v>Supervisor de Qualidade - A. N.</v>
          </cell>
        </row>
        <row r="36">
          <cell r="B36" t="str">
            <v>Encarregado - A. N.</v>
          </cell>
        </row>
        <row r="37">
          <cell r="B37" t="str">
            <v>Técnico de Planejamento - A. N.</v>
          </cell>
        </row>
        <row r="38">
          <cell r="B38" t="str">
            <v>Técnico de Segurança - A. N.</v>
          </cell>
        </row>
        <row r="40">
          <cell r="B40" t="str">
            <v>Despesas</v>
          </cell>
        </row>
        <row r="41">
          <cell r="B41" t="str">
            <v>Ajudante</v>
          </cell>
        </row>
        <row r="42">
          <cell r="B42" t="str">
            <v>Ajudante - H.E.</v>
          </cell>
        </row>
        <row r="43">
          <cell r="B43" t="str">
            <v>MOBILIZAÇÃO - 8 DIAS</v>
          </cell>
        </row>
        <row r="44">
          <cell r="B44" t="str">
            <v>FUNÇÃO</v>
          </cell>
        </row>
        <row r="46">
          <cell r="B46" t="str">
            <v>EQUIPE_ANDAIME</v>
          </cell>
        </row>
        <row r="47">
          <cell r="B47" t="str">
            <v>EQUIPE_CIVIL</v>
          </cell>
        </row>
        <row r="48">
          <cell r="B48" t="str">
            <v>EQUIPE_ISOLAMENTO</v>
          </cell>
        </row>
        <row r="49">
          <cell r="B49" t="str">
            <v>EQUIPE_PINTURA</v>
          </cell>
        </row>
        <row r="50">
          <cell r="B50" t="str">
            <v>TOTAL</v>
          </cell>
        </row>
      </sheetData>
      <sheetData sheetId="1" refreshError="1"/>
      <sheetData sheetId="2" refreshError="1"/>
      <sheetData sheetId="3">
        <row r="8">
          <cell r="E8">
            <v>973338223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_BRASKEM"/>
      <sheetName val="BM MILLS SI"/>
      <sheetName val="DM BRASKEM"/>
      <sheetName val="BM"/>
      <sheetName val="A_Andaimes"/>
      <sheetName val="EFETIVO"/>
      <sheetName val="B_Hh Adm"/>
      <sheetName val="hh_adm "/>
      <sheetName val="hh_Not_hh"/>
      <sheetName val="Controle_Transp"/>
      <sheetName val="LOCAÇÃO"/>
      <sheetName val="D_Painel_Faturamento"/>
      <sheetName val="C_Produt_Manut_por_enc"/>
      <sheetName val="C_Produt. Manut"/>
      <sheetName val="C_Produt. GERAL HH+PROD"/>
      <sheetName val="Plan1"/>
      <sheetName val="Plan2"/>
      <sheetName val="Din"/>
      <sheetName val="Gráf2"/>
      <sheetName val="Gráf3"/>
      <sheetName val="Gráf4"/>
      <sheetName val="Gráf5"/>
      <sheetName val="Gráf6"/>
      <sheetName val="Gráf7"/>
      <sheetName val="Gráf8"/>
      <sheetName val="Gráf9"/>
      <sheetName val="tab_listas"/>
      <sheetName val="tab_precos"/>
    </sheetNames>
    <sheetDataSet>
      <sheetData sheetId="0">
        <row r="1">
          <cell r="A1" t="str">
            <v>Unidade</v>
          </cell>
          <cell r="B1" t="str">
            <v>GESTOR</v>
          </cell>
          <cell r="C1" t="str">
            <v xml:space="preserve">RESPONSÁVEL MILLS </v>
          </cell>
          <cell r="D1" t="str">
            <v>CENTRO</v>
          </cell>
          <cell r="E1" t="str">
            <v>CNPJ</v>
          </cell>
          <cell r="F1" t="str">
            <v>Dados Faturamento Unidades</v>
          </cell>
          <cell r="G1" t="str">
            <v>CNPJ</v>
          </cell>
          <cell r="H1" t="str">
            <v>INSC. EST.</v>
          </cell>
          <cell r="I1" t="str">
            <v>INSC. MUNICIPAL</v>
          </cell>
          <cell r="J1" t="str">
            <v>Endereço</v>
          </cell>
          <cell r="K1" t="str">
            <v>CEP</v>
          </cell>
          <cell r="L1" t="str">
            <v>Cidade</v>
          </cell>
          <cell r="M1" t="str">
            <v>Estado</v>
          </cell>
          <cell r="N1" t="str">
            <v>Cod. Antigo</v>
          </cell>
        </row>
        <row r="2">
          <cell r="A2" t="str">
            <v>CS - AL - MANUT. ROTINA</v>
          </cell>
          <cell r="B2">
            <v>0</v>
          </cell>
          <cell r="C2">
            <v>0</v>
          </cell>
          <cell r="D2" t="str">
            <v>AL02</v>
          </cell>
          <cell r="E2" t="str">
            <v>42.150.391/0022-03</v>
          </cell>
          <cell r="F2" t="str">
            <v>CS-AL</v>
          </cell>
          <cell r="G2" t="str">
            <v>42.150.391/0022-03</v>
          </cell>
          <cell r="H2" t="str">
            <v>240.07111-5</v>
          </cell>
          <cell r="I2" t="str">
            <v>90.000.485-0</v>
          </cell>
          <cell r="J2" t="str">
            <v>Av. Assis Chateaubriand, nº 5260, Portal da Barra</v>
          </cell>
          <cell r="K2" t="str">
            <v>57010-900</v>
          </cell>
          <cell r="L2" t="str">
            <v>Maceió</v>
          </cell>
          <cell r="M2" t="str">
            <v>AL</v>
          </cell>
          <cell r="N2" t="str">
            <v>Cia 971</v>
          </cell>
        </row>
        <row r="3">
          <cell r="A3" t="str">
            <v>CS - BA - PARADAS</v>
          </cell>
          <cell r="B3" t="str">
            <v>JOSE RICARDO BRITO PINTO</v>
          </cell>
          <cell r="C3">
            <v>0</v>
          </cell>
          <cell r="D3" t="str">
            <v>BA02</v>
          </cell>
          <cell r="E3" t="str">
            <v>42.150.391/0018-19</v>
          </cell>
          <cell r="F3" t="str">
            <v>CS-BA</v>
          </cell>
          <cell r="G3" t="str">
            <v>42.150.391/0018-19</v>
          </cell>
          <cell r="H3" t="str">
            <v>01.384.761 NO</v>
          </cell>
          <cell r="I3" t="str">
            <v>000.709-2</v>
          </cell>
          <cell r="J3" t="str">
            <v>Rua Oxigênio, 765 COPEC</v>
          </cell>
          <cell r="K3" t="str">
            <v>42810-270</v>
          </cell>
          <cell r="L3" t="str">
            <v>CAMAÇARI</v>
          </cell>
          <cell r="M3" t="str">
            <v>BA</v>
          </cell>
          <cell r="N3" t="str">
            <v>Cia 974</v>
          </cell>
        </row>
        <row r="4">
          <cell r="A4" t="str">
            <v>CS - BA - MANUT. ROTINA</v>
          </cell>
          <cell r="B4" t="str">
            <v>TARCIO CHECCUCCI NERY</v>
          </cell>
          <cell r="C4">
            <v>0</v>
          </cell>
          <cell r="D4" t="str">
            <v>BA02</v>
          </cell>
          <cell r="E4" t="str">
            <v>42.150.391/0018-19</v>
          </cell>
          <cell r="F4" t="str">
            <v>CS-BA</v>
          </cell>
          <cell r="G4" t="str">
            <v>42.150.391/0018-19</v>
          </cell>
          <cell r="H4" t="str">
            <v>01.384.761 NO</v>
          </cell>
          <cell r="I4" t="str">
            <v>000.709-2</v>
          </cell>
          <cell r="J4" t="str">
            <v>Rua Oxigênio, 765 COPEC</v>
          </cell>
          <cell r="K4" t="str">
            <v>42810-270</v>
          </cell>
          <cell r="L4" t="str">
            <v>CAMAÇARI</v>
          </cell>
          <cell r="M4" t="str">
            <v>BA</v>
          </cell>
          <cell r="N4" t="str">
            <v>Cia 974</v>
          </cell>
        </row>
        <row r="5">
          <cell r="A5" t="str">
            <v>PE-1 - BA - MANUT. ROTINA</v>
          </cell>
          <cell r="B5">
            <v>0</v>
          </cell>
          <cell r="C5">
            <v>0</v>
          </cell>
          <cell r="D5" t="str">
            <v>BA07</v>
          </cell>
          <cell r="E5" t="str">
            <v>42.150.391/0008-47</v>
          </cell>
          <cell r="F5" t="str">
            <v>PE-1 BA</v>
          </cell>
          <cell r="G5" t="str">
            <v>42.150.391/0008-47</v>
          </cell>
          <cell r="H5" t="str">
            <v>26.653.297 NO</v>
          </cell>
          <cell r="I5" t="str">
            <v>23780</v>
          </cell>
          <cell r="J5" t="str">
            <v>Rua Eteno, 1.582 COPEC</v>
          </cell>
          <cell r="K5" t="str">
            <v>42810-000</v>
          </cell>
          <cell r="L5" t="str">
            <v>CAMAÇARI</v>
          </cell>
          <cell r="M5" t="str">
            <v>BA</v>
          </cell>
          <cell r="N5" t="str">
            <v>Cia 905</v>
          </cell>
        </row>
        <row r="6">
          <cell r="A6" t="str">
            <v>PE-1 - BA - PARADAS</v>
          </cell>
          <cell r="B6">
            <v>0</v>
          </cell>
          <cell r="C6">
            <v>0</v>
          </cell>
          <cell r="D6" t="str">
            <v>BA07</v>
          </cell>
          <cell r="E6" t="str">
            <v>42.150.391/0008-47</v>
          </cell>
          <cell r="F6" t="str">
            <v>PE-1 BA</v>
          </cell>
          <cell r="G6" t="str">
            <v>42.150.391/0008-47</v>
          </cell>
          <cell r="H6" t="str">
            <v>26.653.297 NO</v>
          </cell>
          <cell r="I6" t="str">
            <v>23780</v>
          </cell>
          <cell r="J6" t="str">
            <v>Rua Eteno, 1.582 COPEC</v>
          </cell>
          <cell r="K6" t="str">
            <v>42810-000</v>
          </cell>
          <cell r="L6" t="str">
            <v>CAMAÇARI</v>
          </cell>
          <cell r="M6" t="str">
            <v>BA</v>
          </cell>
          <cell r="N6" t="str">
            <v>Cia 905</v>
          </cell>
        </row>
        <row r="7">
          <cell r="A7" t="str">
            <v>PE-2 - BA - MANUT. ROTINA</v>
          </cell>
          <cell r="B7" t="str">
            <v>TAREK FERREIRA HIJAZI</v>
          </cell>
          <cell r="C7">
            <v>0</v>
          </cell>
          <cell r="D7" t="str">
            <v>BA04</v>
          </cell>
          <cell r="E7" t="str">
            <v>42.150.391/0030-05</v>
          </cell>
          <cell r="F7" t="str">
            <v>PE-2 BA</v>
          </cell>
          <cell r="G7" t="str">
            <v>42.150.391/0030-05</v>
          </cell>
          <cell r="H7" t="str">
            <v>69.512.867 NO</v>
          </cell>
          <cell r="I7" t="str">
            <v>016524001-0</v>
          </cell>
          <cell r="J7" t="str">
            <v>Rua Hidrogênio, 3.520 COPEC</v>
          </cell>
          <cell r="K7" t="str">
            <v>42810-280</v>
          </cell>
          <cell r="L7" t="str">
            <v>CAMAÇARI</v>
          </cell>
          <cell r="M7" t="str">
            <v>BA</v>
          </cell>
          <cell r="N7" t="str">
            <v>Cia 950</v>
          </cell>
        </row>
        <row r="8">
          <cell r="A8" t="str">
            <v>PE-2 - BA - PARADAS</v>
          </cell>
          <cell r="B8" t="str">
            <v>JOSE RICARDO BRITO PINTO</v>
          </cell>
          <cell r="C8">
            <v>0</v>
          </cell>
          <cell r="D8" t="str">
            <v>BA04</v>
          </cell>
          <cell r="E8" t="str">
            <v>42.150.391/0030-05</v>
          </cell>
          <cell r="F8" t="str">
            <v>PE-2 BA</v>
          </cell>
          <cell r="G8" t="str">
            <v>42.150.391/0030-05</v>
          </cell>
          <cell r="H8" t="str">
            <v>69.512.867 NO</v>
          </cell>
          <cell r="I8" t="str">
            <v>016524001-0</v>
          </cell>
          <cell r="J8" t="str">
            <v>Rua Hidrogênio, 3.520 COPEC</v>
          </cell>
          <cell r="K8" t="str">
            <v>42810-280</v>
          </cell>
          <cell r="L8" t="str">
            <v>CAMAÇARI</v>
          </cell>
          <cell r="M8" t="str">
            <v>BA</v>
          </cell>
          <cell r="N8" t="str">
            <v>Cia 950</v>
          </cell>
        </row>
        <row r="9">
          <cell r="A9" t="str">
            <v>PE-3 - BA - MANUT. ROTINA</v>
          </cell>
          <cell r="B9">
            <v>0</v>
          </cell>
          <cell r="C9">
            <v>0</v>
          </cell>
          <cell r="D9" t="str">
            <v>BA11</v>
          </cell>
          <cell r="E9" t="str">
            <v>42.150.391/0032-77</v>
          </cell>
          <cell r="F9" t="str">
            <v xml:space="preserve">PE-3 BA </v>
          </cell>
          <cell r="G9" t="str">
            <v>42.150.391/0032-77</v>
          </cell>
          <cell r="H9" t="str">
            <v>73.927.916</v>
          </cell>
          <cell r="I9" t="str">
            <v>703001-3</v>
          </cell>
          <cell r="J9" t="str">
            <v>Rua Benzeno, 2.391 COPEC</v>
          </cell>
          <cell r="K9" t="str">
            <v>42810-080</v>
          </cell>
          <cell r="L9" t="str">
            <v>CAMAÇARI</v>
          </cell>
          <cell r="M9" t="str">
            <v>BA</v>
          </cell>
          <cell r="N9" t="str">
            <v>Cia 995</v>
          </cell>
        </row>
        <row r="10">
          <cell r="A10" t="str">
            <v>PE-3 - BA - PARADAS</v>
          </cell>
          <cell r="B10">
            <v>0</v>
          </cell>
          <cell r="C10">
            <v>0</v>
          </cell>
          <cell r="D10" t="str">
            <v>BA11</v>
          </cell>
          <cell r="E10" t="str">
            <v>42.150.391/0032-77</v>
          </cell>
          <cell r="F10" t="str">
            <v xml:space="preserve">PE-3 BA </v>
          </cell>
          <cell r="G10" t="str">
            <v>42.150.391/0032-77</v>
          </cell>
          <cell r="H10" t="str">
            <v>73.927.916</v>
          </cell>
          <cell r="I10" t="str">
            <v>703001-3</v>
          </cell>
          <cell r="J10" t="str">
            <v>Rua Benzeno, 2.391 COPEC</v>
          </cell>
          <cell r="K10" t="str">
            <v>42810-080</v>
          </cell>
          <cell r="L10" t="str">
            <v>CAMAÇARI</v>
          </cell>
          <cell r="M10" t="str">
            <v>BA</v>
          </cell>
          <cell r="N10" t="str">
            <v>Cia 995</v>
          </cell>
        </row>
        <row r="11">
          <cell r="A11" t="str">
            <v>PVC - BA - MANUT. ROTINA</v>
          </cell>
          <cell r="B11" t="str">
            <v>TAREK FERREIRA HIJAZI</v>
          </cell>
          <cell r="C11">
            <v>0</v>
          </cell>
          <cell r="D11" t="str">
            <v>BA03</v>
          </cell>
          <cell r="E11" t="str">
            <v>42.150.391/0017-38</v>
          </cell>
          <cell r="F11" t="str">
            <v>PVC-BA</v>
          </cell>
          <cell r="G11" t="str">
            <v>42.150.391/0017-38</v>
          </cell>
          <cell r="H11" t="str">
            <v>01.377.354 NO</v>
          </cell>
          <cell r="I11" t="str">
            <v>001324-6</v>
          </cell>
          <cell r="J11" t="str">
            <v>Rua Hidrogênio, 3.342 COPEC</v>
          </cell>
          <cell r="K11" t="str">
            <v>42810-280</v>
          </cell>
          <cell r="L11" t="str">
            <v>CAMAÇARI</v>
          </cell>
          <cell r="M11" t="str">
            <v>BA</v>
          </cell>
          <cell r="N11" t="str">
            <v>Cia 973</v>
          </cell>
        </row>
        <row r="12">
          <cell r="A12" t="str">
            <v>PVC - BA - PARADAS</v>
          </cell>
          <cell r="B12" t="str">
            <v>JOSE RICARDO BRITO PINTO</v>
          </cell>
          <cell r="C12">
            <v>0</v>
          </cell>
          <cell r="D12" t="str">
            <v>BA03</v>
          </cell>
          <cell r="E12" t="str">
            <v>42.150.391/0017-38</v>
          </cell>
          <cell r="F12" t="str">
            <v>PVC-BA</v>
          </cell>
          <cell r="G12" t="str">
            <v>42.150.391/0017-38</v>
          </cell>
          <cell r="H12" t="str">
            <v>01.377.354 NO</v>
          </cell>
          <cell r="I12" t="str">
            <v>001324-6</v>
          </cell>
          <cell r="J12" t="str">
            <v>Rua Hidrogênio, 3.342 COPEC</v>
          </cell>
          <cell r="K12" t="str">
            <v>42810-280</v>
          </cell>
          <cell r="L12" t="str">
            <v>CAMAÇARI</v>
          </cell>
          <cell r="M12" t="str">
            <v>BA</v>
          </cell>
          <cell r="N12" t="str">
            <v>Cia 973</v>
          </cell>
        </row>
        <row r="13">
          <cell r="A13" t="str">
            <v>UA - 3-CPL - MANUT. ROTINA</v>
          </cell>
          <cell r="B13">
            <v>0</v>
          </cell>
          <cell r="C13">
            <v>0</v>
          </cell>
          <cell r="D13" t="str">
            <v>BA15</v>
          </cell>
          <cell r="E13" t="str">
            <v>42.150.391/0034-39</v>
          </cell>
          <cell r="F13" t="str">
            <v xml:space="preserve">TEGAL </v>
          </cell>
          <cell r="G13" t="str">
            <v>42.150.391/0034-39</v>
          </cell>
          <cell r="H13" t="str">
            <v>75.139.766 NO</v>
          </cell>
          <cell r="I13" t="str">
            <v>705.519</v>
          </cell>
          <cell r="J13" t="str">
            <v>Via Matoin, s/nº Porto de Aratu</v>
          </cell>
          <cell r="K13" t="str">
            <v>43813-000</v>
          </cell>
          <cell r="L13" t="str">
            <v>CANDEIAS</v>
          </cell>
          <cell r="M13" t="str">
            <v>BA</v>
          </cell>
          <cell r="N13" t="str">
            <v>Cia 998 / BA06 - Cia 930 TEGAL</v>
          </cell>
        </row>
        <row r="14">
          <cell r="A14" t="str">
            <v>UNIB - BA - MANUT. ROTINA</v>
          </cell>
          <cell r="B14" t="str">
            <v>ANDRE ROSSINI</v>
          </cell>
          <cell r="C14">
            <v>0</v>
          </cell>
          <cell r="D14" t="str">
            <v>BA01</v>
          </cell>
          <cell r="E14" t="str">
            <v>42.150.391/0001-70</v>
          </cell>
          <cell r="F14" t="str">
            <v xml:space="preserve">UNIB-BA </v>
          </cell>
          <cell r="G14" t="str">
            <v>42.150.391/0001-70</v>
          </cell>
          <cell r="H14" t="str">
            <v>01.027.389 NO</v>
          </cell>
          <cell r="I14" t="str">
            <v>000.737-8</v>
          </cell>
          <cell r="J14" t="str">
            <v>Rua Eteno, 1.561 COPEC</v>
          </cell>
          <cell r="K14" t="str">
            <v>42810-000</v>
          </cell>
          <cell r="L14" t="str">
            <v>CAMAÇARI</v>
          </cell>
          <cell r="M14" t="str">
            <v>BA</v>
          </cell>
          <cell r="N14" t="str">
            <v>Cia 900</v>
          </cell>
        </row>
        <row r="15">
          <cell r="A15" t="str">
            <v>UNIB - BA - PARADAS</v>
          </cell>
          <cell r="B15" t="str">
            <v>ANDRE ROSSINI</v>
          </cell>
          <cell r="C15">
            <v>0</v>
          </cell>
          <cell r="D15" t="str">
            <v>BA01</v>
          </cell>
          <cell r="E15" t="str">
            <v>42.150.391/0001-70</v>
          </cell>
          <cell r="F15" t="str">
            <v xml:space="preserve">UNIB-BA </v>
          </cell>
          <cell r="G15" t="str">
            <v>42.150.391/0001-70</v>
          </cell>
          <cell r="H15" t="str">
            <v>01.027.389 NO</v>
          </cell>
          <cell r="I15" t="str">
            <v>000.737-8</v>
          </cell>
          <cell r="J15" t="str">
            <v>Rua Eteno, 1.561 COPEC</v>
          </cell>
          <cell r="K15" t="str">
            <v>42810-000</v>
          </cell>
          <cell r="L15" t="str">
            <v>CAMAÇARI</v>
          </cell>
          <cell r="M15" t="str">
            <v>BA</v>
          </cell>
          <cell r="N15" t="str">
            <v>Cia 900</v>
          </cell>
        </row>
      </sheetData>
      <sheetData sheetId="1"/>
      <sheetData sheetId="2"/>
      <sheetData sheetId="3"/>
      <sheetData sheetId="4">
        <row r="9">
          <cell r="P9">
            <v>42</v>
          </cell>
          <cell r="Q9">
            <v>0</v>
          </cell>
          <cell r="S9">
            <v>0</v>
          </cell>
          <cell r="T9">
            <v>0</v>
          </cell>
          <cell r="V9">
            <v>42248</v>
          </cell>
          <cell r="Y9">
            <v>0</v>
          </cell>
          <cell r="AA9" t="str">
            <v>MM</v>
          </cell>
          <cell r="AB9">
            <v>0</v>
          </cell>
          <cell r="AZ9">
            <v>0</v>
          </cell>
          <cell r="BA9">
            <v>0</v>
          </cell>
          <cell r="BE9">
            <v>12</v>
          </cell>
          <cell r="BH9">
            <v>0</v>
          </cell>
          <cell r="GT9" t="str">
            <v/>
          </cell>
          <cell r="GU9" t="str">
            <v/>
          </cell>
        </row>
        <row r="10">
          <cell r="P10">
            <v>101.5</v>
          </cell>
          <cell r="Q10">
            <v>0</v>
          </cell>
          <cell r="S10">
            <v>0</v>
          </cell>
          <cell r="T10">
            <v>0</v>
          </cell>
          <cell r="V10">
            <v>42249</v>
          </cell>
          <cell r="Y10">
            <v>0</v>
          </cell>
          <cell r="AA10" t="str">
            <v>MM</v>
          </cell>
          <cell r="AB10">
            <v>0</v>
          </cell>
          <cell r="AZ10">
            <v>0</v>
          </cell>
          <cell r="BA10">
            <v>0</v>
          </cell>
          <cell r="BE10">
            <v>12.899999999999999</v>
          </cell>
          <cell r="BH10">
            <v>0</v>
          </cell>
          <cell r="GT10" t="str">
            <v/>
          </cell>
          <cell r="GU10" t="str">
            <v/>
          </cell>
        </row>
        <row r="11">
          <cell r="P11">
            <v>61</v>
          </cell>
          <cell r="Q11">
            <v>0</v>
          </cell>
          <cell r="S11">
            <v>0</v>
          </cell>
          <cell r="T11">
            <v>0</v>
          </cell>
          <cell r="V11">
            <v>42250</v>
          </cell>
          <cell r="Y11">
            <v>0</v>
          </cell>
          <cell r="AA11" t="str">
            <v>MM</v>
          </cell>
          <cell r="AB11">
            <v>0</v>
          </cell>
          <cell r="AZ11">
            <v>0</v>
          </cell>
          <cell r="BA11">
            <v>0</v>
          </cell>
          <cell r="BE11">
            <v>12.54</v>
          </cell>
          <cell r="BH11">
            <v>0</v>
          </cell>
          <cell r="GT11" t="str">
            <v/>
          </cell>
          <cell r="GU11" t="str">
            <v/>
          </cell>
        </row>
        <row r="12">
          <cell r="P12">
            <v>45.75</v>
          </cell>
          <cell r="Q12">
            <v>0</v>
          </cell>
          <cell r="S12">
            <v>0</v>
          </cell>
          <cell r="T12">
            <v>0</v>
          </cell>
          <cell r="V12">
            <v>42250</v>
          </cell>
          <cell r="Y12">
            <v>0</v>
          </cell>
          <cell r="AA12" t="str">
            <v>MM</v>
          </cell>
          <cell r="AB12">
            <v>0</v>
          </cell>
          <cell r="AZ12">
            <v>0</v>
          </cell>
          <cell r="BA12">
            <v>0</v>
          </cell>
          <cell r="BE12">
            <v>6.8999999999999995</v>
          </cell>
          <cell r="BH12">
            <v>0</v>
          </cell>
          <cell r="GT12" t="str">
            <v/>
          </cell>
          <cell r="GU12" t="str">
            <v/>
          </cell>
        </row>
        <row r="13">
          <cell r="P13">
            <v>35.25</v>
          </cell>
          <cell r="Q13">
            <v>0</v>
          </cell>
          <cell r="S13">
            <v>0</v>
          </cell>
          <cell r="T13">
            <v>0</v>
          </cell>
          <cell r="V13">
            <v>42250</v>
          </cell>
          <cell r="Y13">
            <v>0</v>
          </cell>
          <cell r="AA13" t="str">
            <v>MM</v>
          </cell>
          <cell r="AB13">
            <v>0</v>
          </cell>
          <cell r="AZ13">
            <v>0</v>
          </cell>
          <cell r="BA13">
            <v>0</v>
          </cell>
          <cell r="BE13">
            <v>6</v>
          </cell>
          <cell r="BH13">
            <v>0</v>
          </cell>
          <cell r="GT13" t="str">
            <v/>
          </cell>
          <cell r="GU13" t="str">
            <v/>
          </cell>
        </row>
        <row r="14">
          <cell r="P14">
            <v>51.5</v>
          </cell>
          <cell r="Q14">
            <v>0</v>
          </cell>
          <cell r="S14">
            <v>0</v>
          </cell>
          <cell r="T14">
            <v>0</v>
          </cell>
          <cell r="V14">
            <v>42251</v>
          </cell>
          <cell r="Y14">
            <v>0</v>
          </cell>
          <cell r="AA14" t="str">
            <v>MM</v>
          </cell>
          <cell r="AB14">
            <v>0</v>
          </cell>
          <cell r="AZ14">
            <v>0</v>
          </cell>
          <cell r="BA14">
            <v>0</v>
          </cell>
          <cell r="BE14">
            <v>36.6</v>
          </cell>
          <cell r="BH14">
            <v>0</v>
          </cell>
          <cell r="GT14" t="str">
            <v/>
          </cell>
          <cell r="GU14" t="str">
            <v/>
          </cell>
        </row>
        <row r="15">
          <cell r="P15">
            <v>75.75</v>
          </cell>
          <cell r="Q15">
            <v>0</v>
          </cell>
          <cell r="S15">
            <v>0</v>
          </cell>
          <cell r="T15">
            <v>0</v>
          </cell>
          <cell r="V15">
            <v>42251</v>
          </cell>
          <cell r="Y15">
            <v>0</v>
          </cell>
          <cell r="AA15" t="str">
            <v>MM</v>
          </cell>
          <cell r="AB15">
            <v>0</v>
          </cell>
          <cell r="AZ15">
            <v>0</v>
          </cell>
          <cell r="BA15">
            <v>0</v>
          </cell>
          <cell r="BE15">
            <v>3</v>
          </cell>
          <cell r="BH15">
            <v>0</v>
          </cell>
          <cell r="GT15" t="str">
            <v/>
          </cell>
          <cell r="GU15" t="str">
            <v/>
          </cell>
        </row>
        <row r="16">
          <cell r="P16">
            <v>30.5</v>
          </cell>
          <cell r="Q16">
            <v>0</v>
          </cell>
          <cell r="S16">
            <v>0</v>
          </cell>
          <cell r="T16">
            <v>0</v>
          </cell>
          <cell r="V16">
            <v>42251</v>
          </cell>
          <cell r="Y16">
            <v>0</v>
          </cell>
          <cell r="AA16" t="str">
            <v>MM</v>
          </cell>
          <cell r="AB16">
            <v>0</v>
          </cell>
          <cell r="AZ16">
            <v>0</v>
          </cell>
          <cell r="BA16">
            <v>0</v>
          </cell>
          <cell r="BE16">
            <v>6</v>
          </cell>
          <cell r="BH16">
            <v>0</v>
          </cell>
          <cell r="GT16" t="str">
            <v/>
          </cell>
          <cell r="GU16" t="str">
            <v/>
          </cell>
        </row>
        <row r="17">
          <cell r="P17">
            <v>34.25</v>
          </cell>
          <cell r="Q17">
            <v>0</v>
          </cell>
          <cell r="S17">
            <v>0</v>
          </cell>
          <cell r="T17">
            <v>0</v>
          </cell>
          <cell r="V17">
            <v>42256</v>
          </cell>
          <cell r="Y17">
            <v>0</v>
          </cell>
          <cell r="AA17" t="str">
            <v>MM</v>
          </cell>
          <cell r="AB17">
            <v>0</v>
          </cell>
          <cell r="AZ17">
            <v>0</v>
          </cell>
          <cell r="BA17">
            <v>0</v>
          </cell>
          <cell r="BE17">
            <v>15</v>
          </cell>
          <cell r="BH17">
            <v>0</v>
          </cell>
          <cell r="GT17" t="str">
            <v/>
          </cell>
          <cell r="GU17" t="str">
            <v/>
          </cell>
        </row>
        <row r="18">
          <cell r="P18">
            <v>65.5</v>
          </cell>
          <cell r="Q18">
            <v>0</v>
          </cell>
          <cell r="S18">
            <v>0</v>
          </cell>
          <cell r="T18">
            <v>0</v>
          </cell>
          <cell r="V18">
            <v>42258</v>
          </cell>
          <cell r="Y18">
            <v>0</v>
          </cell>
          <cell r="AA18" t="str">
            <v>MM</v>
          </cell>
          <cell r="AB18">
            <v>0</v>
          </cell>
          <cell r="AZ18">
            <v>0</v>
          </cell>
          <cell r="BA18">
            <v>0</v>
          </cell>
          <cell r="BE18">
            <v>36.6</v>
          </cell>
          <cell r="BH18">
            <v>0</v>
          </cell>
          <cell r="GT18" t="str">
            <v/>
          </cell>
          <cell r="GU18" t="str">
            <v/>
          </cell>
        </row>
        <row r="19">
          <cell r="P19">
            <v>11.75</v>
          </cell>
          <cell r="Q19">
            <v>0</v>
          </cell>
          <cell r="S19">
            <v>0</v>
          </cell>
          <cell r="T19">
            <v>0</v>
          </cell>
          <cell r="V19">
            <v>42261</v>
          </cell>
          <cell r="Y19">
            <v>0</v>
          </cell>
          <cell r="AA19" t="str">
            <v>MM</v>
          </cell>
          <cell r="AB19">
            <v>0</v>
          </cell>
          <cell r="AZ19">
            <v>0</v>
          </cell>
          <cell r="BA19">
            <v>0</v>
          </cell>
          <cell r="BE19">
            <v>20</v>
          </cell>
          <cell r="BH19">
            <v>0</v>
          </cell>
          <cell r="GT19" t="str">
            <v/>
          </cell>
          <cell r="GU19" t="str">
            <v/>
          </cell>
        </row>
        <row r="20">
          <cell r="P20">
            <v>33.5</v>
          </cell>
          <cell r="Q20">
            <v>0</v>
          </cell>
          <cell r="S20">
            <v>0</v>
          </cell>
          <cell r="T20">
            <v>0</v>
          </cell>
          <cell r="V20">
            <v>42264</v>
          </cell>
          <cell r="Y20">
            <v>0</v>
          </cell>
          <cell r="AA20" t="str">
            <v>MM</v>
          </cell>
          <cell r="AB20">
            <v>0</v>
          </cell>
          <cell r="AZ20">
            <v>0</v>
          </cell>
          <cell r="BA20">
            <v>0</v>
          </cell>
          <cell r="BE20">
            <v>18</v>
          </cell>
          <cell r="BH20">
            <v>0</v>
          </cell>
          <cell r="GT20" t="str">
            <v/>
          </cell>
          <cell r="GU20" t="str">
            <v/>
          </cell>
        </row>
        <row r="21">
          <cell r="P21">
            <v>22.75</v>
          </cell>
          <cell r="Q21">
            <v>0</v>
          </cell>
          <cell r="S21">
            <v>0</v>
          </cell>
          <cell r="T21">
            <v>0</v>
          </cell>
          <cell r="V21">
            <v>42268</v>
          </cell>
          <cell r="Y21">
            <v>0</v>
          </cell>
          <cell r="AA21" t="str">
            <v>MM</v>
          </cell>
          <cell r="AB21">
            <v>0</v>
          </cell>
          <cell r="AZ21">
            <v>0</v>
          </cell>
          <cell r="BA21">
            <v>0</v>
          </cell>
          <cell r="BE21">
            <v>15</v>
          </cell>
          <cell r="BH21">
            <v>0</v>
          </cell>
          <cell r="GT21" t="str">
            <v/>
          </cell>
          <cell r="GU21" t="str">
            <v/>
          </cell>
        </row>
        <row r="22">
          <cell r="P22">
            <v>41.75</v>
          </cell>
          <cell r="Q22">
            <v>0</v>
          </cell>
          <cell r="S22">
            <v>0</v>
          </cell>
          <cell r="T22">
            <v>0</v>
          </cell>
          <cell r="V22">
            <v>42271</v>
          </cell>
          <cell r="Y22">
            <v>0</v>
          </cell>
          <cell r="AA22" t="str">
            <v>MM</v>
          </cell>
          <cell r="AB22">
            <v>0</v>
          </cell>
          <cell r="AZ22">
            <v>0</v>
          </cell>
          <cell r="BA22">
            <v>0</v>
          </cell>
          <cell r="BE22">
            <v>10.9</v>
          </cell>
          <cell r="BH22">
            <v>0</v>
          </cell>
          <cell r="GT22" t="str">
            <v/>
          </cell>
          <cell r="GU22" t="str">
            <v/>
          </cell>
        </row>
        <row r="23">
          <cell r="P23">
            <v>139</v>
          </cell>
          <cell r="Q23">
            <v>144</v>
          </cell>
          <cell r="S23">
            <v>0</v>
          </cell>
          <cell r="T23">
            <v>0</v>
          </cell>
          <cell r="V23">
            <v>42274</v>
          </cell>
          <cell r="Y23">
            <v>0</v>
          </cell>
          <cell r="AA23" t="str">
            <v>MM</v>
          </cell>
          <cell r="AB23">
            <v>0</v>
          </cell>
          <cell r="AZ23">
            <v>0</v>
          </cell>
          <cell r="BA23">
            <v>0</v>
          </cell>
          <cell r="BE23">
            <v>49.6</v>
          </cell>
          <cell r="BH23">
            <v>0</v>
          </cell>
          <cell r="GT23" t="str">
            <v/>
          </cell>
          <cell r="GU23" t="str">
            <v/>
          </cell>
        </row>
        <row r="24">
          <cell r="P24">
            <v>21.25</v>
          </cell>
          <cell r="Q24">
            <v>0</v>
          </cell>
          <cell r="S24">
            <v>0</v>
          </cell>
          <cell r="T24">
            <v>0</v>
          </cell>
          <cell r="V24">
            <v>42276</v>
          </cell>
          <cell r="Y24">
            <v>0</v>
          </cell>
          <cell r="AA24" t="str">
            <v>MM</v>
          </cell>
          <cell r="AB24">
            <v>0</v>
          </cell>
          <cell r="AZ24">
            <v>0</v>
          </cell>
          <cell r="BA24">
            <v>0</v>
          </cell>
          <cell r="BE24">
            <v>9.8999999999999986</v>
          </cell>
          <cell r="BH24">
            <v>0</v>
          </cell>
          <cell r="GT24" t="str">
            <v/>
          </cell>
          <cell r="GU24" t="str">
            <v/>
          </cell>
        </row>
        <row r="25">
          <cell r="P25">
            <v>28</v>
          </cell>
          <cell r="Q25">
            <v>0</v>
          </cell>
          <cell r="S25">
            <v>0</v>
          </cell>
          <cell r="T25">
            <v>0</v>
          </cell>
          <cell r="V25">
            <v>42276</v>
          </cell>
          <cell r="Y25">
            <v>0</v>
          </cell>
          <cell r="AA25" t="str">
            <v>MM</v>
          </cell>
          <cell r="AB25">
            <v>0</v>
          </cell>
          <cell r="AZ25">
            <v>0</v>
          </cell>
          <cell r="BA25">
            <v>0</v>
          </cell>
          <cell r="BE25">
            <v>15</v>
          </cell>
          <cell r="BH25">
            <v>0</v>
          </cell>
          <cell r="GT25" t="str">
            <v/>
          </cell>
          <cell r="GU25" t="str">
            <v/>
          </cell>
        </row>
        <row r="26">
          <cell r="P26">
            <v>29</v>
          </cell>
          <cell r="Q26">
            <v>0</v>
          </cell>
          <cell r="S26">
            <v>0</v>
          </cell>
          <cell r="T26">
            <v>0</v>
          </cell>
          <cell r="V26">
            <v>42276</v>
          </cell>
          <cell r="Y26">
            <v>0</v>
          </cell>
          <cell r="AA26" t="str">
            <v>MM</v>
          </cell>
          <cell r="AB26">
            <v>0</v>
          </cell>
          <cell r="AZ26">
            <v>0</v>
          </cell>
          <cell r="BA26">
            <v>0</v>
          </cell>
          <cell r="BE26">
            <v>9.8999999999999986</v>
          </cell>
          <cell r="BH26">
            <v>0</v>
          </cell>
          <cell r="GT26" t="str">
            <v/>
          </cell>
          <cell r="GU26" t="str">
            <v/>
          </cell>
        </row>
        <row r="27">
          <cell r="P27">
            <v>14.75</v>
          </cell>
          <cell r="Q27">
            <v>0</v>
          </cell>
          <cell r="S27">
            <v>0</v>
          </cell>
          <cell r="T27">
            <v>0</v>
          </cell>
          <cell r="V27">
            <v>42277</v>
          </cell>
          <cell r="Y27">
            <v>0</v>
          </cell>
          <cell r="AA27" t="str">
            <v>MM</v>
          </cell>
          <cell r="AB27">
            <v>0</v>
          </cell>
          <cell r="AZ27">
            <v>0</v>
          </cell>
          <cell r="BA27">
            <v>0</v>
          </cell>
          <cell r="BE27">
            <v>0</v>
          </cell>
          <cell r="BH27">
            <v>0</v>
          </cell>
          <cell r="GT27" t="str">
            <v/>
          </cell>
          <cell r="GU27" t="str">
            <v/>
          </cell>
        </row>
        <row r="28">
          <cell r="P28">
            <v>126</v>
          </cell>
          <cell r="Q28">
            <v>0</v>
          </cell>
          <cell r="S28">
            <v>126</v>
          </cell>
          <cell r="T28">
            <v>0</v>
          </cell>
          <cell r="V28">
            <v>42277</v>
          </cell>
          <cell r="Y28">
            <v>42548</v>
          </cell>
          <cell r="AA28" t="str">
            <v>MM</v>
          </cell>
          <cell r="AB28" t="str">
            <v>HH</v>
          </cell>
          <cell r="AZ28">
            <v>0</v>
          </cell>
          <cell r="BA28">
            <v>0</v>
          </cell>
          <cell r="BE28">
            <v>17.2</v>
          </cell>
          <cell r="BH28">
            <v>0</v>
          </cell>
          <cell r="GT28" t="str">
            <v/>
          </cell>
          <cell r="GU28" t="str">
            <v/>
          </cell>
        </row>
        <row r="29">
          <cell r="P29">
            <v>70.75</v>
          </cell>
          <cell r="Q29">
            <v>0</v>
          </cell>
          <cell r="S29">
            <v>0</v>
          </cell>
          <cell r="T29">
            <v>0</v>
          </cell>
          <cell r="V29">
            <v>42277</v>
          </cell>
          <cell r="Y29">
            <v>0</v>
          </cell>
          <cell r="AA29" t="str">
            <v>MM</v>
          </cell>
          <cell r="AB29">
            <v>0</v>
          </cell>
          <cell r="AZ29">
            <v>0</v>
          </cell>
          <cell r="BA29">
            <v>0</v>
          </cell>
          <cell r="BE29">
            <v>0</v>
          </cell>
          <cell r="BH29">
            <v>16.600000000000001</v>
          </cell>
          <cell r="GT29" t="str">
            <v/>
          </cell>
          <cell r="GU29" t="str">
            <v/>
          </cell>
        </row>
        <row r="30">
          <cell r="P30">
            <v>73</v>
          </cell>
          <cell r="Q30">
            <v>0</v>
          </cell>
          <cell r="S30">
            <v>0</v>
          </cell>
          <cell r="T30">
            <v>0</v>
          </cell>
          <cell r="V30">
            <v>42278</v>
          </cell>
          <cell r="Y30">
            <v>0</v>
          </cell>
          <cell r="AA30" t="str">
            <v>MM</v>
          </cell>
          <cell r="AB30">
            <v>0</v>
          </cell>
          <cell r="AZ30">
            <v>0</v>
          </cell>
          <cell r="BA30">
            <v>0</v>
          </cell>
          <cell r="BE30">
            <v>27.450000000000003</v>
          </cell>
          <cell r="BH30">
            <v>0</v>
          </cell>
          <cell r="GT30" t="str">
            <v/>
          </cell>
          <cell r="GU30" t="str">
            <v/>
          </cell>
        </row>
        <row r="31">
          <cell r="P31">
            <v>49.25</v>
          </cell>
          <cell r="Q31">
            <v>0</v>
          </cell>
          <cell r="S31">
            <v>0</v>
          </cell>
          <cell r="T31">
            <v>0</v>
          </cell>
          <cell r="V31">
            <v>42279</v>
          </cell>
          <cell r="Y31">
            <v>0</v>
          </cell>
          <cell r="AA31" t="str">
            <v>MM</v>
          </cell>
          <cell r="AB31">
            <v>0</v>
          </cell>
          <cell r="AZ31">
            <v>0</v>
          </cell>
          <cell r="BA31">
            <v>0</v>
          </cell>
          <cell r="BE31">
            <v>27.450000000000003</v>
          </cell>
          <cell r="BH31">
            <v>0</v>
          </cell>
          <cell r="GT31" t="str">
            <v/>
          </cell>
          <cell r="GU31" t="str">
            <v/>
          </cell>
        </row>
        <row r="32">
          <cell r="P32">
            <v>58.25</v>
          </cell>
          <cell r="Q32">
            <v>0</v>
          </cell>
          <cell r="S32">
            <v>0</v>
          </cell>
          <cell r="T32">
            <v>0</v>
          </cell>
          <cell r="V32">
            <v>42280</v>
          </cell>
          <cell r="Y32">
            <v>0</v>
          </cell>
          <cell r="AA32" t="str">
            <v>MM</v>
          </cell>
          <cell r="AB32">
            <v>0</v>
          </cell>
          <cell r="AZ32">
            <v>0</v>
          </cell>
          <cell r="BA32">
            <v>0</v>
          </cell>
          <cell r="BE32">
            <v>27.450000000000003</v>
          </cell>
          <cell r="BH32">
            <v>0</v>
          </cell>
          <cell r="GT32" t="str">
            <v/>
          </cell>
          <cell r="GU32" t="str">
            <v/>
          </cell>
        </row>
        <row r="33">
          <cell r="P33">
            <v>45.5</v>
          </cell>
          <cell r="Q33">
            <v>0</v>
          </cell>
          <cell r="S33">
            <v>0</v>
          </cell>
          <cell r="T33">
            <v>0</v>
          </cell>
          <cell r="V33">
            <v>42282</v>
          </cell>
          <cell r="Y33">
            <v>0</v>
          </cell>
          <cell r="AA33" t="str">
            <v>MM</v>
          </cell>
          <cell r="AB33">
            <v>0</v>
          </cell>
          <cell r="AZ33">
            <v>0</v>
          </cell>
          <cell r="BA33">
            <v>0</v>
          </cell>
          <cell r="BE33">
            <v>18</v>
          </cell>
          <cell r="BH33">
            <v>0</v>
          </cell>
          <cell r="GT33" t="str">
            <v/>
          </cell>
          <cell r="GU33" t="str">
            <v/>
          </cell>
        </row>
        <row r="34">
          <cell r="P34">
            <v>40.25</v>
          </cell>
          <cell r="Q34">
            <v>0</v>
          </cell>
          <cell r="S34">
            <v>0</v>
          </cell>
          <cell r="T34">
            <v>0</v>
          </cell>
          <cell r="V34">
            <v>42283</v>
          </cell>
          <cell r="Y34">
            <v>0</v>
          </cell>
          <cell r="AA34" t="str">
            <v>MM</v>
          </cell>
          <cell r="AB34">
            <v>0</v>
          </cell>
          <cell r="AZ34">
            <v>0</v>
          </cell>
          <cell r="BA34">
            <v>0</v>
          </cell>
          <cell r="BE34">
            <v>3.5999999999999996</v>
          </cell>
          <cell r="BH34">
            <v>0</v>
          </cell>
          <cell r="GT34" t="str">
            <v/>
          </cell>
          <cell r="GU34" t="str">
            <v/>
          </cell>
        </row>
        <row r="35">
          <cell r="P35">
            <v>34</v>
          </cell>
          <cell r="Q35">
            <v>0</v>
          </cell>
          <cell r="S35">
            <v>0</v>
          </cell>
          <cell r="T35">
            <v>0</v>
          </cell>
          <cell r="V35">
            <v>42284</v>
          </cell>
          <cell r="Y35">
            <v>0</v>
          </cell>
          <cell r="AA35" t="str">
            <v>MM</v>
          </cell>
          <cell r="AB35">
            <v>0</v>
          </cell>
          <cell r="AZ35">
            <v>0</v>
          </cell>
          <cell r="BA35">
            <v>0</v>
          </cell>
          <cell r="BE35">
            <v>15.299999999999999</v>
          </cell>
          <cell r="BH35">
            <v>0</v>
          </cell>
          <cell r="GT35" t="str">
            <v/>
          </cell>
          <cell r="GU35" t="str">
            <v/>
          </cell>
        </row>
        <row r="36">
          <cell r="P36">
            <v>51.5</v>
          </cell>
          <cell r="Q36">
            <v>0</v>
          </cell>
          <cell r="S36">
            <v>0</v>
          </cell>
          <cell r="T36">
            <v>0</v>
          </cell>
          <cell r="V36">
            <v>42285</v>
          </cell>
          <cell r="Y36">
            <v>0</v>
          </cell>
          <cell r="AA36" t="str">
            <v>MM</v>
          </cell>
          <cell r="AB36">
            <v>0</v>
          </cell>
          <cell r="AZ36">
            <v>0</v>
          </cell>
          <cell r="BA36">
            <v>0</v>
          </cell>
          <cell r="BE36">
            <v>18.3</v>
          </cell>
          <cell r="BH36">
            <v>0</v>
          </cell>
          <cell r="GT36" t="str">
            <v/>
          </cell>
          <cell r="GU36" t="str">
            <v/>
          </cell>
        </row>
        <row r="37">
          <cell r="P37">
            <v>50</v>
          </cell>
          <cell r="Q37">
            <v>0</v>
          </cell>
          <cell r="S37">
            <v>0</v>
          </cell>
          <cell r="T37">
            <v>0</v>
          </cell>
          <cell r="V37">
            <v>42297</v>
          </cell>
          <cell r="Y37">
            <v>0</v>
          </cell>
          <cell r="AA37" t="str">
            <v>MM</v>
          </cell>
          <cell r="AB37">
            <v>0</v>
          </cell>
          <cell r="AZ37">
            <v>0</v>
          </cell>
          <cell r="BA37">
            <v>0</v>
          </cell>
          <cell r="BE37">
            <v>27.450000000000003</v>
          </cell>
          <cell r="BH37">
            <v>0</v>
          </cell>
          <cell r="GT37" t="str">
            <v/>
          </cell>
          <cell r="GU37" t="str">
            <v/>
          </cell>
        </row>
        <row r="38">
          <cell r="P38">
            <v>35.25</v>
          </cell>
          <cell r="Q38">
            <v>0</v>
          </cell>
          <cell r="S38">
            <v>0</v>
          </cell>
          <cell r="T38">
            <v>0</v>
          </cell>
          <cell r="V38">
            <v>42298</v>
          </cell>
          <cell r="Y38">
            <v>0</v>
          </cell>
          <cell r="AA38" t="str">
            <v>MM</v>
          </cell>
          <cell r="AB38">
            <v>0</v>
          </cell>
          <cell r="AZ38">
            <v>0</v>
          </cell>
          <cell r="BA38">
            <v>0</v>
          </cell>
          <cell r="BE38">
            <v>27.450000000000003</v>
          </cell>
          <cell r="BH38">
            <v>0</v>
          </cell>
          <cell r="GT38" t="str">
            <v/>
          </cell>
          <cell r="GU38" t="str">
            <v/>
          </cell>
        </row>
        <row r="39">
          <cell r="P39">
            <v>55.5</v>
          </cell>
          <cell r="Q39">
            <v>0</v>
          </cell>
          <cell r="S39">
            <v>0</v>
          </cell>
          <cell r="T39">
            <v>0</v>
          </cell>
          <cell r="V39">
            <v>42299</v>
          </cell>
          <cell r="Y39">
            <v>0</v>
          </cell>
          <cell r="AA39" t="str">
            <v>MM</v>
          </cell>
          <cell r="AB39">
            <v>0</v>
          </cell>
          <cell r="AZ39">
            <v>0</v>
          </cell>
          <cell r="BA39">
            <v>0</v>
          </cell>
          <cell r="BE39">
            <v>32.549999999999997</v>
          </cell>
          <cell r="BH39">
            <v>0</v>
          </cell>
          <cell r="GT39" t="str">
            <v/>
          </cell>
          <cell r="GU39" t="str">
            <v/>
          </cell>
        </row>
        <row r="40">
          <cell r="P40">
            <v>2.25</v>
          </cell>
          <cell r="Q40">
            <v>12.4</v>
          </cell>
          <cell r="S40">
            <v>0</v>
          </cell>
          <cell r="T40">
            <v>0</v>
          </cell>
          <cell r="V40">
            <v>42307</v>
          </cell>
          <cell r="Y40">
            <v>0</v>
          </cell>
          <cell r="AA40" t="str">
            <v>MM</v>
          </cell>
          <cell r="AB40">
            <v>0</v>
          </cell>
          <cell r="AZ40">
            <v>0</v>
          </cell>
          <cell r="BA40">
            <v>0</v>
          </cell>
          <cell r="BE40">
            <v>6.8999999999999995</v>
          </cell>
          <cell r="BH40">
            <v>0</v>
          </cell>
          <cell r="GT40" t="str">
            <v/>
          </cell>
          <cell r="GU40" t="str">
            <v/>
          </cell>
        </row>
        <row r="41">
          <cell r="P41">
            <v>158.25</v>
          </cell>
          <cell r="Q41">
            <v>0</v>
          </cell>
          <cell r="S41">
            <v>0</v>
          </cell>
          <cell r="T41">
            <v>0</v>
          </cell>
          <cell r="V41">
            <v>42317</v>
          </cell>
          <cell r="Y41">
            <v>0</v>
          </cell>
          <cell r="AA41" t="str">
            <v>MM</v>
          </cell>
          <cell r="AB41">
            <v>0</v>
          </cell>
          <cell r="AZ41">
            <v>0</v>
          </cell>
          <cell r="BA41">
            <v>0</v>
          </cell>
          <cell r="BE41">
            <v>27.450000000000003</v>
          </cell>
          <cell r="BH41">
            <v>0</v>
          </cell>
          <cell r="GT41" t="str">
            <v/>
          </cell>
          <cell r="GU41" t="str">
            <v/>
          </cell>
        </row>
        <row r="42">
          <cell r="P42">
            <v>263.25</v>
          </cell>
          <cell r="Q42">
            <v>0</v>
          </cell>
          <cell r="S42">
            <v>263.25</v>
          </cell>
          <cell r="T42">
            <v>0</v>
          </cell>
          <cell r="V42">
            <v>42326</v>
          </cell>
          <cell r="Y42">
            <v>42548</v>
          </cell>
          <cell r="AA42" t="str">
            <v>MM</v>
          </cell>
          <cell r="AB42" t="str">
            <v>HH</v>
          </cell>
          <cell r="AZ42">
            <v>0</v>
          </cell>
          <cell r="BA42">
            <v>0</v>
          </cell>
          <cell r="BE42">
            <v>27.450000000000003</v>
          </cell>
          <cell r="BH42">
            <v>0</v>
          </cell>
          <cell r="GT42" t="str">
            <v/>
          </cell>
          <cell r="GU42" t="str">
            <v/>
          </cell>
        </row>
        <row r="43">
          <cell r="P43">
            <v>90.75</v>
          </cell>
          <cell r="Q43">
            <v>0</v>
          </cell>
          <cell r="S43">
            <v>0</v>
          </cell>
          <cell r="T43">
            <v>0</v>
          </cell>
          <cell r="V43">
            <v>42341</v>
          </cell>
          <cell r="Y43">
            <v>0</v>
          </cell>
          <cell r="AA43" t="str">
            <v>MM</v>
          </cell>
          <cell r="AB43">
            <v>0</v>
          </cell>
          <cell r="AZ43">
            <v>0</v>
          </cell>
          <cell r="BA43">
            <v>0</v>
          </cell>
          <cell r="BE43">
            <v>26</v>
          </cell>
          <cell r="BH43">
            <v>0</v>
          </cell>
          <cell r="GT43" t="str">
            <v/>
          </cell>
          <cell r="GU43" t="str">
            <v/>
          </cell>
        </row>
        <row r="44">
          <cell r="P44">
            <v>104.75</v>
          </cell>
          <cell r="Q44">
            <v>0</v>
          </cell>
          <cell r="S44">
            <v>0</v>
          </cell>
          <cell r="T44">
            <v>0</v>
          </cell>
          <cell r="V44">
            <v>42342</v>
          </cell>
          <cell r="Y44">
            <v>0</v>
          </cell>
          <cell r="AA44" t="str">
            <v>MM</v>
          </cell>
          <cell r="AB44">
            <v>0</v>
          </cell>
          <cell r="AZ44">
            <v>0</v>
          </cell>
          <cell r="BA44">
            <v>0</v>
          </cell>
          <cell r="BE44">
            <v>45.75</v>
          </cell>
          <cell r="BH44">
            <v>0</v>
          </cell>
          <cell r="GT44" t="str">
            <v/>
          </cell>
          <cell r="GU44" t="str">
            <v/>
          </cell>
        </row>
        <row r="45">
          <cell r="P45">
            <v>96.5</v>
          </cell>
          <cell r="Q45">
            <v>77.2</v>
          </cell>
          <cell r="S45">
            <v>0</v>
          </cell>
          <cell r="T45">
            <v>0</v>
          </cell>
          <cell r="V45">
            <v>42348</v>
          </cell>
          <cell r="Y45">
            <v>0</v>
          </cell>
          <cell r="AA45" t="str">
            <v>MM</v>
          </cell>
          <cell r="AB45">
            <v>0</v>
          </cell>
          <cell r="AZ45">
            <v>0</v>
          </cell>
          <cell r="BA45">
            <v>0</v>
          </cell>
          <cell r="BE45">
            <v>27.450000000000003</v>
          </cell>
          <cell r="BH45">
            <v>0</v>
          </cell>
          <cell r="GT45" t="str">
            <v/>
          </cell>
          <cell r="GU45" t="str">
            <v/>
          </cell>
        </row>
        <row r="46">
          <cell r="P46">
            <v>96.25</v>
          </cell>
          <cell r="Q46">
            <v>113.4</v>
          </cell>
          <cell r="S46">
            <v>96.25</v>
          </cell>
          <cell r="T46">
            <v>113.4</v>
          </cell>
          <cell r="V46">
            <v>42355</v>
          </cell>
          <cell r="Y46">
            <v>42543</v>
          </cell>
          <cell r="AA46" t="str">
            <v>MM</v>
          </cell>
          <cell r="AB46" t="str">
            <v>HH</v>
          </cell>
          <cell r="AZ46">
            <v>0</v>
          </cell>
          <cell r="BA46">
            <v>0</v>
          </cell>
          <cell r="BE46">
            <v>0</v>
          </cell>
          <cell r="BH46">
            <v>11</v>
          </cell>
          <cell r="GT46" t="str">
            <v/>
          </cell>
          <cell r="GU46" t="str">
            <v/>
          </cell>
        </row>
        <row r="47">
          <cell r="P47">
            <v>39</v>
          </cell>
          <cell r="Q47">
            <v>0</v>
          </cell>
          <cell r="S47">
            <v>0</v>
          </cell>
          <cell r="T47">
            <v>0</v>
          </cell>
          <cell r="V47">
            <v>42366</v>
          </cell>
          <cell r="Y47">
            <v>0</v>
          </cell>
          <cell r="AA47" t="str">
            <v>MM</v>
          </cell>
          <cell r="AB47">
            <v>0</v>
          </cell>
          <cell r="AZ47">
            <v>0</v>
          </cell>
          <cell r="BA47">
            <v>0</v>
          </cell>
          <cell r="BE47">
            <v>12.899999999999999</v>
          </cell>
          <cell r="BH47">
            <v>0</v>
          </cell>
          <cell r="GT47" t="str">
            <v/>
          </cell>
          <cell r="GU47" t="str">
            <v/>
          </cell>
        </row>
        <row r="48">
          <cell r="P48">
            <v>103.5</v>
          </cell>
          <cell r="Q48">
            <v>0</v>
          </cell>
          <cell r="S48">
            <v>0</v>
          </cell>
          <cell r="T48">
            <v>0</v>
          </cell>
          <cell r="V48">
            <v>42377</v>
          </cell>
          <cell r="Y48">
            <v>0</v>
          </cell>
          <cell r="AA48" t="str">
            <v>MM</v>
          </cell>
          <cell r="AB48">
            <v>0</v>
          </cell>
          <cell r="AZ48">
            <v>0</v>
          </cell>
          <cell r="BA48">
            <v>0</v>
          </cell>
          <cell r="BE48">
            <v>36.6</v>
          </cell>
          <cell r="BH48">
            <v>0</v>
          </cell>
          <cell r="GT48" t="str">
            <v/>
          </cell>
          <cell r="GU48" t="str">
            <v/>
          </cell>
        </row>
        <row r="49">
          <cell r="P49">
            <v>153.25</v>
          </cell>
          <cell r="Q49">
            <v>0</v>
          </cell>
          <cell r="S49">
            <v>0</v>
          </cell>
          <cell r="T49">
            <v>0</v>
          </cell>
          <cell r="V49">
            <v>42377</v>
          </cell>
          <cell r="Y49">
            <v>0</v>
          </cell>
          <cell r="AA49" t="str">
            <v>MM</v>
          </cell>
          <cell r="AB49">
            <v>0</v>
          </cell>
          <cell r="AZ49">
            <v>0</v>
          </cell>
          <cell r="BA49">
            <v>0</v>
          </cell>
          <cell r="BE49">
            <v>91.5</v>
          </cell>
          <cell r="BH49">
            <v>0</v>
          </cell>
          <cell r="GT49" t="str">
            <v/>
          </cell>
          <cell r="GU49" t="str">
            <v/>
          </cell>
        </row>
        <row r="50">
          <cell r="P50">
            <v>476.75</v>
          </cell>
          <cell r="Q50">
            <v>0</v>
          </cell>
          <cell r="S50">
            <v>0</v>
          </cell>
          <cell r="T50">
            <v>0</v>
          </cell>
          <cell r="V50">
            <v>42375</v>
          </cell>
          <cell r="Y50">
            <v>0</v>
          </cell>
          <cell r="AA50" t="str">
            <v>MM</v>
          </cell>
          <cell r="AB50">
            <v>0</v>
          </cell>
          <cell r="AZ50">
            <v>0</v>
          </cell>
          <cell r="BA50">
            <v>0</v>
          </cell>
          <cell r="BE50">
            <v>82.350000000000009</v>
          </cell>
          <cell r="BH50">
            <v>0</v>
          </cell>
          <cell r="GT50" t="str">
            <v/>
          </cell>
          <cell r="GU50" t="str">
            <v/>
          </cell>
        </row>
        <row r="51">
          <cell r="P51">
            <v>55.5</v>
          </cell>
          <cell r="Q51">
            <v>0</v>
          </cell>
          <cell r="S51">
            <v>0</v>
          </cell>
          <cell r="T51">
            <v>0</v>
          </cell>
          <cell r="V51">
            <v>42381</v>
          </cell>
          <cell r="Y51">
            <v>0</v>
          </cell>
          <cell r="AA51" t="str">
            <v>MM</v>
          </cell>
          <cell r="AB51">
            <v>0</v>
          </cell>
          <cell r="AZ51">
            <v>0</v>
          </cell>
          <cell r="BA51">
            <v>0</v>
          </cell>
          <cell r="BE51">
            <v>16</v>
          </cell>
          <cell r="BH51">
            <v>0</v>
          </cell>
          <cell r="GT51" t="str">
            <v/>
          </cell>
          <cell r="GU51" t="str">
            <v/>
          </cell>
        </row>
        <row r="52">
          <cell r="P52">
            <v>127.25</v>
          </cell>
          <cell r="Q52">
            <v>0</v>
          </cell>
          <cell r="S52">
            <v>0</v>
          </cell>
          <cell r="T52">
            <v>0</v>
          </cell>
          <cell r="V52">
            <v>42381</v>
          </cell>
          <cell r="Y52">
            <v>0</v>
          </cell>
          <cell r="AA52" t="str">
            <v>MM</v>
          </cell>
          <cell r="AB52">
            <v>0</v>
          </cell>
          <cell r="AZ52">
            <v>0</v>
          </cell>
          <cell r="BA52">
            <v>0</v>
          </cell>
          <cell r="BE52">
            <v>91.5</v>
          </cell>
          <cell r="BH52">
            <v>0</v>
          </cell>
          <cell r="GT52" t="str">
            <v/>
          </cell>
          <cell r="GU52" t="str">
            <v/>
          </cell>
        </row>
        <row r="53">
          <cell r="P53">
            <v>35.75</v>
          </cell>
          <cell r="Q53">
            <v>0</v>
          </cell>
          <cell r="S53">
            <v>0</v>
          </cell>
          <cell r="T53">
            <v>0</v>
          </cell>
          <cell r="V53">
            <v>42381</v>
          </cell>
          <cell r="Y53">
            <v>0</v>
          </cell>
          <cell r="AA53" t="str">
            <v>MM</v>
          </cell>
          <cell r="AB53">
            <v>0</v>
          </cell>
          <cell r="AZ53">
            <v>0</v>
          </cell>
          <cell r="BA53">
            <v>0</v>
          </cell>
          <cell r="BE53">
            <v>16</v>
          </cell>
          <cell r="BH53">
            <v>0</v>
          </cell>
          <cell r="GT53" t="str">
            <v/>
          </cell>
          <cell r="GU53" t="str">
            <v/>
          </cell>
        </row>
        <row r="54">
          <cell r="P54">
            <v>161.5</v>
          </cell>
          <cell r="Q54">
            <v>0</v>
          </cell>
          <cell r="S54">
            <v>0</v>
          </cell>
          <cell r="T54">
            <v>0</v>
          </cell>
          <cell r="V54">
            <v>42380</v>
          </cell>
          <cell r="Y54">
            <v>0</v>
          </cell>
          <cell r="AA54" t="str">
            <v>MM</v>
          </cell>
          <cell r="AB54">
            <v>0</v>
          </cell>
          <cell r="AZ54">
            <v>0</v>
          </cell>
          <cell r="BA54">
            <v>0</v>
          </cell>
          <cell r="BE54">
            <v>91.5</v>
          </cell>
          <cell r="BH54">
            <v>0</v>
          </cell>
          <cell r="GT54" t="str">
            <v/>
          </cell>
          <cell r="GU54" t="str">
            <v/>
          </cell>
        </row>
        <row r="55">
          <cell r="P55">
            <v>56.5</v>
          </cell>
          <cell r="Q55">
            <v>0</v>
          </cell>
          <cell r="S55">
            <v>0</v>
          </cell>
          <cell r="T55">
            <v>0</v>
          </cell>
          <cell r="V55">
            <v>42380</v>
          </cell>
          <cell r="Y55">
            <v>0</v>
          </cell>
          <cell r="AA55" t="str">
            <v>MM</v>
          </cell>
          <cell r="AB55">
            <v>0</v>
          </cell>
          <cell r="AZ55">
            <v>0</v>
          </cell>
          <cell r="BA55">
            <v>0</v>
          </cell>
          <cell r="BE55">
            <v>36.6</v>
          </cell>
          <cell r="BH55">
            <v>0</v>
          </cell>
          <cell r="GT55" t="str">
            <v/>
          </cell>
          <cell r="GU55" t="str">
            <v/>
          </cell>
        </row>
        <row r="56">
          <cell r="P56">
            <v>32</v>
          </cell>
          <cell r="Q56">
            <v>44.8</v>
          </cell>
          <cell r="S56">
            <v>0</v>
          </cell>
          <cell r="T56">
            <v>0</v>
          </cell>
          <cell r="V56">
            <v>42381</v>
          </cell>
          <cell r="Y56">
            <v>0</v>
          </cell>
          <cell r="AA56" t="str">
            <v>MM</v>
          </cell>
          <cell r="AB56">
            <v>0</v>
          </cell>
          <cell r="AZ56">
            <v>0</v>
          </cell>
          <cell r="BA56">
            <v>0</v>
          </cell>
          <cell r="BE56">
            <v>8</v>
          </cell>
          <cell r="BH56">
            <v>0</v>
          </cell>
          <cell r="GT56" t="str">
            <v/>
          </cell>
          <cell r="GU56" t="str">
            <v/>
          </cell>
        </row>
        <row r="57">
          <cell r="P57">
            <v>81</v>
          </cell>
          <cell r="Q57">
            <v>0</v>
          </cell>
          <cell r="S57">
            <v>0</v>
          </cell>
          <cell r="T57">
            <v>0</v>
          </cell>
          <cell r="V57">
            <v>42382</v>
          </cell>
          <cell r="Y57">
            <v>0</v>
          </cell>
          <cell r="AA57" t="str">
            <v>MM</v>
          </cell>
          <cell r="AB57">
            <v>0</v>
          </cell>
          <cell r="AZ57">
            <v>0</v>
          </cell>
          <cell r="BA57">
            <v>0</v>
          </cell>
          <cell r="BE57">
            <v>36.6</v>
          </cell>
          <cell r="BH57">
            <v>0</v>
          </cell>
          <cell r="GT57" t="str">
            <v/>
          </cell>
          <cell r="GU57" t="str">
            <v/>
          </cell>
        </row>
        <row r="58">
          <cell r="P58">
            <v>33.5</v>
          </cell>
          <cell r="Q58">
            <v>0</v>
          </cell>
          <cell r="S58">
            <v>0</v>
          </cell>
          <cell r="T58">
            <v>0</v>
          </cell>
          <cell r="V58">
            <v>42382</v>
          </cell>
          <cell r="Y58">
            <v>0</v>
          </cell>
          <cell r="AA58" t="str">
            <v>MM</v>
          </cell>
          <cell r="AB58">
            <v>0</v>
          </cell>
          <cell r="AZ58">
            <v>0</v>
          </cell>
          <cell r="BA58">
            <v>0</v>
          </cell>
          <cell r="BE58">
            <v>54.900000000000006</v>
          </cell>
          <cell r="BH58">
            <v>0</v>
          </cell>
          <cell r="GT58" t="str">
            <v/>
          </cell>
          <cell r="GU58" t="str">
            <v/>
          </cell>
        </row>
        <row r="59">
          <cell r="P59">
            <v>30.5</v>
          </cell>
          <cell r="Q59">
            <v>76.8</v>
          </cell>
          <cell r="S59">
            <v>0</v>
          </cell>
          <cell r="T59">
            <v>0</v>
          </cell>
          <cell r="V59">
            <v>42382</v>
          </cell>
          <cell r="Y59">
            <v>0</v>
          </cell>
          <cell r="AA59" t="str">
            <v>MM</v>
          </cell>
          <cell r="AB59">
            <v>0</v>
          </cell>
          <cell r="AZ59">
            <v>0</v>
          </cell>
          <cell r="BA59">
            <v>0</v>
          </cell>
          <cell r="BE59">
            <v>18.75</v>
          </cell>
          <cell r="BH59">
            <v>0</v>
          </cell>
          <cell r="GT59" t="str">
            <v/>
          </cell>
          <cell r="GU59" t="str">
            <v/>
          </cell>
        </row>
        <row r="60">
          <cell r="P60">
            <v>86.5</v>
          </cell>
          <cell r="Q60">
            <v>0</v>
          </cell>
          <cell r="S60">
            <v>0</v>
          </cell>
          <cell r="T60">
            <v>0</v>
          </cell>
          <cell r="V60">
            <v>42383</v>
          </cell>
          <cell r="Y60">
            <v>0</v>
          </cell>
          <cell r="AA60" t="str">
            <v>MM</v>
          </cell>
          <cell r="AB60">
            <v>0</v>
          </cell>
          <cell r="AZ60">
            <v>0</v>
          </cell>
          <cell r="BA60">
            <v>0</v>
          </cell>
          <cell r="BE60">
            <v>54.900000000000006</v>
          </cell>
          <cell r="BH60">
            <v>0</v>
          </cell>
          <cell r="GT60" t="str">
            <v/>
          </cell>
          <cell r="GU60" t="str">
            <v/>
          </cell>
        </row>
        <row r="61">
          <cell r="P61">
            <v>90.5</v>
          </cell>
          <cell r="Q61">
            <v>0</v>
          </cell>
          <cell r="S61">
            <v>0</v>
          </cell>
          <cell r="T61">
            <v>0</v>
          </cell>
          <cell r="V61">
            <v>42383</v>
          </cell>
          <cell r="Y61">
            <v>0</v>
          </cell>
          <cell r="AA61" t="str">
            <v>MM</v>
          </cell>
          <cell r="AB61">
            <v>0</v>
          </cell>
          <cell r="AZ61">
            <v>0</v>
          </cell>
          <cell r="BA61">
            <v>0</v>
          </cell>
          <cell r="BE61">
            <v>36.6</v>
          </cell>
          <cell r="BH61">
            <v>0</v>
          </cell>
          <cell r="GT61" t="str">
            <v/>
          </cell>
          <cell r="GU61" t="str">
            <v/>
          </cell>
        </row>
        <row r="62">
          <cell r="P62">
            <v>197.5</v>
          </cell>
          <cell r="Q62">
            <v>0</v>
          </cell>
          <cell r="S62">
            <v>0</v>
          </cell>
          <cell r="T62">
            <v>0</v>
          </cell>
          <cell r="V62">
            <v>42383</v>
          </cell>
          <cell r="Y62">
            <v>0</v>
          </cell>
          <cell r="AA62" t="str">
            <v>MM</v>
          </cell>
          <cell r="AB62">
            <v>0</v>
          </cell>
          <cell r="AZ62">
            <v>0</v>
          </cell>
          <cell r="BA62">
            <v>0</v>
          </cell>
          <cell r="BE62">
            <v>0</v>
          </cell>
          <cell r="BH62">
            <v>24</v>
          </cell>
          <cell r="GT62" t="str">
            <v/>
          </cell>
          <cell r="GU62" t="str">
            <v/>
          </cell>
        </row>
        <row r="63">
          <cell r="P63">
            <v>119</v>
          </cell>
          <cell r="Q63">
            <v>92.8</v>
          </cell>
          <cell r="S63">
            <v>0</v>
          </cell>
          <cell r="T63">
            <v>0</v>
          </cell>
          <cell r="V63">
            <v>42383</v>
          </cell>
          <cell r="Y63">
            <v>0</v>
          </cell>
          <cell r="AA63" t="str">
            <v>MM</v>
          </cell>
          <cell r="AB63">
            <v>0</v>
          </cell>
          <cell r="AZ63">
            <v>0</v>
          </cell>
          <cell r="BA63">
            <v>0</v>
          </cell>
          <cell r="BE63">
            <v>36.6</v>
          </cell>
          <cell r="BH63">
            <v>0</v>
          </cell>
          <cell r="GT63" t="str">
            <v/>
          </cell>
          <cell r="GU63" t="str">
            <v/>
          </cell>
        </row>
        <row r="64">
          <cell r="P64">
            <v>90.75</v>
          </cell>
          <cell r="Q64">
            <v>49.6</v>
          </cell>
          <cell r="S64">
            <v>0</v>
          </cell>
          <cell r="T64">
            <v>0</v>
          </cell>
          <cell r="V64">
            <v>42384</v>
          </cell>
          <cell r="Y64">
            <v>0</v>
          </cell>
          <cell r="AA64" t="str">
            <v>MM</v>
          </cell>
          <cell r="AB64">
            <v>0</v>
          </cell>
          <cell r="AZ64">
            <v>0</v>
          </cell>
          <cell r="BA64">
            <v>0</v>
          </cell>
          <cell r="BE64">
            <v>36.6</v>
          </cell>
          <cell r="BH64">
            <v>0</v>
          </cell>
          <cell r="GT64" t="str">
            <v/>
          </cell>
          <cell r="GU64" t="str">
            <v/>
          </cell>
        </row>
        <row r="65">
          <cell r="P65">
            <v>52.5</v>
          </cell>
          <cell r="Q65">
            <v>0</v>
          </cell>
          <cell r="S65">
            <v>0</v>
          </cell>
          <cell r="T65">
            <v>0</v>
          </cell>
          <cell r="V65">
            <v>42387</v>
          </cell>
          <cell r="Y65">
            <v>0</v>
          </cell>
          <cell r="AA65" t="str">
            <v>MM</v>
          </cell>
          <cell r="AB65">
            <v>0</v>
          </cell>
          <cell r="AZ65">
            <v>0</v>
          </cell>
          <cell r="BA65">
            <v>0</v>
          </cell>
          <cell r="BE65">
            <v>24</v>
          </cell>
          <cell r="BH65">
            <v>0</v>
          </cell>
          <cell r="GT65" t="str">
            <v/>
          </cell>
          <cell r="GU65" t="str">
            <v/>
          </cell>
        </row>
        <row r="66">
          <cell r="P66">
            <v>35</v>
          </cell>
          <cell r="Q66">
            <v>0</v>
          </cell>
          <cell r="S66">
            <v>0</v>
          </cell>
          <cell r="T66">
            <v>0</v>
          </cell>
          <cell r="V66">
            <v>42384</v>
          </cell>
          <cell r="Y66">
            <v>0</v>
          </cell>
          <cell r="AA66" t="str">
            <v>MM</v>
          </cell>
          <cell r="AB66">
            <v>0</v>
          </cell>
          <cell r="AZ66">
            <v>0</v>
          </cell>
          <cell r="BA66">
            <v>0</v>
          </cell>
          <cell r="BE66">
            <v>36.6</v>
          </cell>
          <cell r="BH66">
            <v>0</v>
          </cell>
          <cell r="GT66" t="str">
            <v/>
          </cell>
          <cell r="GU66" t="str">
            <v/>
          </cell>
        </row>
        <row r="67">
          <cell r="P67">
            <v>87</v>
          </cell>
          <cell r="Q67">
            <v>0</v>
          </cell>
          <cell r="S67">
            <v>0</v>
          </cell>
          <cell r="T67">
            <v>0</v>
          </cell>
          <cell r="V67">
            <v>42384</v>
          </cell>
          <cell r="Y67">
            <v>0</v>
          </cell>
          <cell r="AA67" t="str">
            <v>MM</v>
          </cell>
          <cell r="AB67">
            <v>0</v>
          </cell>
          <cell r="AZ67">
            <v>0</v>
          </cell>
          <cell r="BA67">
            <v>0</v>
          </cell>
          <cell r="BE67">
            <v>27.450000000000003</v>
          </cell>
          <cell r="BH67">
            <v>0</v>
          </cell>
          <cell r="GT67" t="str">
            <v/>
          </cell>
          <cell r="GU67" t="str">
            <v/>
          </cell>
        </row>
        <row r="68">
          <cell r="P68">
            <v>107</v>
          </cell>
          <cell r="Q68">
            <v>0</v>
          </cell>
          <cell r="S68">
            <v>0</v>
          </cell>
          <cell r="T68">
            <v>0</v>
          </cell>
          <cell r="V68">
            <v>42384</v>
          </cell>
          <cell r="Y68">
            <v>0</v>
          </cell>
          <cell r="AA68" t="str">
            <v>MM</v>
          </cell>
          <cell r="AB68">
            <v>0</v>
          </cell>
          <cell r="AZ68">
            <v>0</v>
          </cell>
          <cell r="BA68">
            <v>0</v>
          </cell>
          <cell r="BE68">
            <v>27.450000000000003</v>
          </cell>
          <cell r="BH68">
            <v>0</v>
          </cell>
          <cell r="GT68" t="str">
            <v/>
          </cell>
          <cell r="GU68" t="str">
            <v/>
          </cell>
        </row>
        <row r="69">
          <cell r="P69">
            <v>109.25</v>
          </cell>
          <cell r="Q69">
            <v>0</v>
          </cell>
          <cell r="S69">
            <v>0</v>
          </cell>
          <cell r="T69">
            <v>0</v>
          </cell>
          <cell r="V69">
            <v>42384</v>
          </cell>
          <cell r="Y69">
            <v>0</v>
          </cell>
          <cell r="AA69" t="str">
            <v>MM</v>
          </cell>
          <cell r="AB69">
            <v>0</v>
          </cell>
          <cell r="AZ69">
            <v>0</v>
          </cell>
          <cell r="BA69">
            <v>0</v>
          </cell>
          <cell r="BE69">
            <v>27.450000000000003</v>
          </cell>
          <cell r="BH69">
            <v>0</v>
          </cell>
          <cell r="GT69" t="str">
            <v/>
          </cell>
          <cell r="GU69" t="str">
            <v/>
          </cell>
        </row>
        <row r="70">
          <cell r="P70">
            <v>173</v>
          </cell>
          <cell r="Q70">
            <v>0</v>
          </cell>
          <cell r="S70">
            <v>0</v>
          </cell>
          <cell r="T70">
            <v>0</v>
          </cell>
          <cell r="V70">
            <v>42387</v>
          </cell>
          <cell r="Y70">
            <v>0</v>
          </cell>
          <cell r="AA70" t="str">
            <v>MM</v>
          </cell>
          <cell r="AB70">
            <v>0</v>
          </cell>
          <cell r="AZ70">
            <v>0</v>
          </cell>
          <cell r="BA70">
            <v>0</v>
          </cell>
          <cell r="BE70">
            <v>36.6</v>
          </cell>
          <cell r="BH70">
            <v>0</v>
          </cell>
          <cell r="GT70" t="str">
            <v/>
          </cell>
          <cell r="GU70" t="str">
            <v/>
          </cell>
        </row>
        <row r="71">
          <cell r="P71">
            <v>61.25</v>
          </cell>
          <cell r="Q71">
            <v>0</v>
          </cell>
          <cell r="S71">
            <v>0</v>
          </cell>
          <cell r="T71">
            <v>0</v>
          </cell>
          <cell r="V71">
            <v>42387</v>
          </cell>
          <cell r="Y71">
            <v>0</v>
          </cell>
          <cell r="AA71" t="str">
            <v>MM</v>
          </cell>
          <cell r="AB71">
            <v>0</v>
          </cell>
          <cell r="AZ71">
            <v>0</v>
          </cell>
          <cell r="BA71">
            <v>0</v>
          </cell>
          <cell r="BE71">
            <v>27.450000000000003</v>
          </cell>
          <cell r="BH71">
            <v>0</v>
          </cell>
          <cell r="GT71" t="str">
            <v/>
          </cell>
          <cell r="GU71" t="str">
            <v/>
          </cell>
        </row>
        <row r="72">
          <cell r="P72">
            <v>6.5</v>
          </cell>
          <cell r="Q72">
            <v>0</v>
          </cell>
          <cell r="S72">
            <v>0</v>
          </cell>
          <cell r="T72">
            <v>0</v>
          </cell>
          <cell r="V72">
            <v>42387</v>
          </cell>
          <cell r="Y72">
            <v>0</v>
          </cell>
          <cell r="AA72" t="str">
            <v>MM</v>
          </cell>
          <cell r="AB72">
            <v>0</v>
          </cell>
          <cell r="AZ72">
            <v>0</v>
          </cell>
          <cell r="BA72">
            <v>0</v>
          </cell>
          <cell r="BE72">
            <v>8</v>
          </cell>
          <cell r="BH72">
            <v>0</v>
          </cell>
          <cell r="GT72" t="str">
            <v/>
          </cell>
          <cell r="GU72" t="str">
            <v/>
          </cell>
        </row>
        <row r="73">
          <cell r="P73">
            <v>9.5</v>
          </cell>
          <cell r="Q73">
            <v>0</v>
          </cell>
          <cell r="S73">
            <v>0</v>
          </cell>
          <cell r="T73">
            <v>0</v>
          </cell>
          <cell r="V73">
            <v>42387</v>
          </cell>
          <cell r="Y73">
            <v>0</v>
          </cell>
          <cell r="AA73" t="str">
            <v>MM</v>
          </cell>
          <cell r="AB73">
            <v>0</v>
          </cell>
          <cell r="AZ73">
            <v>0</v>
          </cell>
          <cell r="BA73">
            <v>0</v>
          </cell>
          <cell r="BE73">
            <v>8</v>
          </cell>
          <cell r="BH73">
            <v>0</v>
          </cell>
          <cell r="GT73" t="str">
            <v/>
          </cell>
          <cell r="GU73" t="str">
            <v/>
          </cell>
        </row>
        <row r="74">
          <cell r="P74">
            <v>39.25</v>
          </cell>
          <cell r="Q74">
            <v>0</v>
          </cell>
          <cell r="S74">
            <v>0</v>
          </cell>
          <cell r="T74">
            <v>0</v>
          </cell>
          <cell r="V74">
            <v>42387</v>
          </cell>
          <cell r="Y74">
            <v>0</v>
          </cell>
          <cell r="AA74" t="str">
            <v>MM</v>
          </cell>
          <cell r="AB74">
            <v>0</v>
          </cell>
          <cell r="AZ74">
            <v>0</v>
          </cell>
          <cell r="BA74">
            <v>0</v>
          </cell>
          <cell r="BE74">
            <v>16.8</v>
          </cell>
          <cell r="BH74">
            <v>0</v>
          </cell>
          <cell r="GT74" t="str">
            <v/>
          </cell>
          <cell r="GU74" t="str">
            <v/>
          </cell>
        </row>
        <row r="75">
          <cell r="P75">
            <v>117</v>
          </cell>
          <cell r="Q75">
            <v>0</v>
          </cell>
          <cell r="S75">
            <v>0</v>
          </cell>
          <cell r="T75">
            <v>0</v>
          </cell>
          <cell r="V75">
            <v>42387</v>
          </cell>
          <cell r="Y75">
            <v>0</v>
          </cell>
          <cell r="AA75" t="str">
            <v>MM</v>
          </cell>
          <cell r="AB75">
            <v>0</v>
          </cell>
          <cell r="AZ75">
            <v>0</v>
          </cell>
          <cell r="BA75">
            <v>0</v>
          </cell>
          <cell r="BE75">
            <v>27.450000000000003</v>
          </cell>
          <cell r="BH75">
            <v>0</v>
          </cell>
          <cell r="GT75" t="str">
            <v/>
          </cell>
          <cell r="GU75" t="str">
            <v/>
          </cell>
        </row>
        <row r="76">
          <cell r="P76">
            <v>108.5</v>
          </cell>
          <cell r="Q76">
            <v>0</v>
          </cell>
          <cell r="S76">
            <v>0</v>
          </cell>
          <cell r="T76">
            <v>0</v>
          </cell>
          <cell r="V76">
            <v>42388</v>
          </cell>
          <cell r="Y76">
            <v>0</v>
          </cell>
          <cell r="AA76" t="str">
            <v>MM</v>
          </cell>
          <cell r="AB76">
            <v>0</v>
          </cell>
          <cell r="AZ76">
            <v>0</v>
          </cell>
          <cell r="BA76">
            <v>0</v>
          </cell>
          <cell r="BE76">
            <v>17.2</v>
          </cell>
          <cell r="BH76">
            <v>0</v>
          </cell>
          <cell r="GT76" t="str">
            <v/>
          </cell>
          <cell r="GU76" t="str">
            <v/>
          </cell>
        </row>
        <row r="77">
          <cell r="P77">
            <v>121</v>
          </cell>
          <cell r="Q77">
            <v>0</v>
          </cell>
          <cell r="S77">
            <v>0</v>
          </cell>
          <cell r="T77">
            <v>0</v>
          </cell>
          <cell r="V77">
            <v>42388</v>
          </cell>
          <cell r="Y77">
            <v>0</v>
          </cell>
          <cell r="AA77" t="str">
            <v>MM</v>
          </cell>
          <cell r="AB77">
            <v>0</v>
          </cell>
          <cell r="AZ77">
            <v>0</v>
          </cell>
          <cell r="BA77">
            <v>0</v>
          </cell>
          <cell r="BE77">
            <v>27.450000000000003</v>
          </cell>
          <cell r="BH77">
            <v>0</v>
          </cell>
          <cell r="GT77" t="str">
            <v/>
          </cell>
          <cell r="GU77" t="str">
            <v/>
          </cell>
        </row>
        <row r="78">
          <cell r="P78">
            <v>88.5</v>
          </cell>
          <cell r="Q78">
            <v>0</v>
          </cell>
          <cell r="S78">
            <v>0</v>
          </cell>
          <cell r="T78">
            <v>0</v>
          </cell>
          <cell r="V78">
            <v>42388</v>
          </cell>
          <cell r="Y78">
            <v>0</v>
          </cell>
          <cell r="AA78" t="str">
            <v>MM</v>
          </cell>
          <cell r="AB78">
            <v>0</v>
          </cell>
          <cell r="AZ78">
            <v>0</v>
          </cell>
          <cell r="BA78">
            <v>0</v>
          </cell>
          <cell r="BE78">
            <v>27.450000000000003</v>
          </cell>
          <cell r="BH78">
            <v>0</v>
          </cell>
          <cell r="GT78" t="str">
            <v/>
          </cell>
          <cell r="GU78" t="str">
            <v/>
          </cell>
        </row>
        <row r="79">
          <cell r="P79">
            <v>138</v>
          </cell>
          <cell r="Q79">
            <v>0</v>
          </cell>
          <cell r="S79">
            <v>0</v>
          </cell>
          <cell r="T79">
            <v>0</v>
          </cell>
          <cell r="V79">
            <v>42388</v>
          </cell>
          <cell r="Y79">
            <v>0</v>
          </cell>
          <cell r="AA79" t="str">
            <v>MM</v>
          </cell>
          <cell r="AB79">
            <v>0</v>
          </cell>
          <cell r="AZ79">
            <v>0</v>
          </cell>
          <cell r="BA79">
            <v>0</v>
          </cell>
          <cell r="BE79">
            <v>36.6</v>
          </cell>
          <cell r="BH79">
            <v>0</v>
          </cell>
          <cell r="GT79" t="str">
            <v/>
          </cell>
          <cell r="GU79" t="str">
            <v/>
          </cell>
        </row>
        <row r="80">
          <cell r="P80">
            <v>17.5</v>
          </cell>
          <cell r="Q80">
            <v>37.200000000000003</v>
          </cell>
          <cell r="S80">
            <v>0</v>
          </cell>
          <cell r="T80">
            <v>0</v>
          </cell>
          <cell r="V80">
            <v>42389</v>
          </cell>
          <cell r="Y80">
            <v>0</v>
          </cell>
          <cell r="AA80" t="str">
            <v>MM</v>
          </cell>
          <cell r="AB80">
            <v>0</v>
          </cell>
          <cell r="AZ80">
            <v>0</v>
          </cell>
          <cell r="BA80">
            <v>0</v>
          </cell>
          <cell r="BE80">
            <v>12</v>
          </cell>
          <cell r="BH80">
            <v>0</v>
          </cell>
          <cell r="GT80" t="str">
            <v/>
          </cell>
          <cell r="GU80" t="str">
            <v/>
          </cell>
        </row>
        <row r="81">
          <cell r="P81">
            <v>40.75</v>
          </cell>
          <cell r="Q81">
            <v>0</v>
          </cell>
          <cell r="S81">
            <v>0</v>
          </cell>
          <cell r="T81">
            <v>0</v>
          </cell>
          <cell r="V81">
            <v>42389</v>
          </cell>
          <cell r="Y81">
            <v>0</v>
          </cell>
          <cell r="AA81" t="str">
            <v>MM</v>
          </cell>
          <cell r="AB81">
            <v>0</v>
          </cell>
          <cell r="AZ81">
            <v>0</v>
          </cell>
          <cell r="BA81">
            <v>0</v>
          </cell>
          <cell r="BE81">
            <v>27.450000000000003</v>
          </cell>
          <cell r="BH81">
            <v>0</v>
          </cell>
          <cell r="GT81" t="str">
            <v/>
          </cell>
          <cell r="GU81" t="str">
            <v/>
          </cell>
        </row>
        <row r="82">
          <cell r="P82">
            <v>95</v>
          </cell>
          <cell r="Q82">
            <v>0</v>
          </cell>
          <cell r="S82">
            <v>0</v>
          </cell>
          <cell r="T82">
            <v>0</v>
          </cell>
          <cell r="V82">
            <v>42389</v>
          </cell>
          <cell r="Y82">
            <v>0</v>
          </cell>
          <cell r="AA82" t="str">
            <v>MM</v>
          </cell>
          <cell r="AB82">
            <v>0</v>
          </cell>
          <cell r="AZ82">
            <v>0</v>
          </cell>
          <cell r="BA82">
            <v>0</v>
          </cell>
          <cell r="BE82">
            <v>27.450000000000003</v>
          </cell>
          <cell r="BH82">
            <v>0</v>
          </cell>
          <cell r="GT82" t="str">
            <v/>
          </cell>
          <cell r="GU82" t="str">
            <v/>
          </cell>
        </row>
        <row r="83">
          <cell r="P83">
            <v>61.75</v>
          </cell>
          <cell r="Q83">
            <v>0</v>
          </cell>
          <cell r="S83">
            <v>0</v>
          </cell>
          <cell r="T83">
            <v>0</v>
          </cell>
          <cell r="V83">
            <v>42389</v>
          </cell>
          <cell r="Y83">
            <v>0</v>
          </cell>
          <cell r="AA83" t="str">
            <v>MM</v>
          </cell>
          <cell r="AB83">
            <v>0</v>
          </cell>
          <cell r="AZ83">
            <v>0</v>
          </cell>
          <cell r="BA83">
            <v>0</v>
          </cell>
          <cell r="BE83">
            <v>27.450000000000003</v>
          </cell>
          <cell r="BH83">
            <v>0</v>
          </cell>
          <cell r="GT83" t="str">
            <v/>
          </cell>
          <cell r="GU83" t="str">
            <v/>
          </cell>
        </row>
        <row r="84">
          <cell r="P84">
            <v>83</v>
          </cell>
          <cell r="Q84">
            <v>0</v>
          </cell>
          <cell r="S84">
            <v>0</v>
          </cell>
          <cell r="T84">
            <v>0</v>
          </cell>
          <cell r="V84">
            <v>42389</v>
          </cell>
          <cell r="Y84">
            <v>0</v>
          </cell>
          <cell r="AA84" t="str">
            <v>MM</v>
          </cell>
          <cell r="AB84">
            <v>0</v>
          </cell>
          <cell r="AZ84">
            <v>0</v>
          </cell>
          <cell r="BA84">
            <v>0</v>
          </cell>
          <cell r="BE84">
            <v>36.6</v>
          </cell>
          <cell r="BH84">
            <v>0</v>
          </cell>
          <cell r="GT84" t="str">
            <v/>
          </cell>
          <cell r="GU84" t="str">
            <v/>
          </cell>
        </row>
        <row r="85">
          <cell r="P85">
            <v>38.5</v>
          </cell>
          <cell r="Q85">
            <v>0</v>
          </cell>
          <cell r="S85">
            <v>0</v>
          </cell>
          <cell r="T85">
            <v>0</v>
          </cell>
          <cell r="V85">
            <v>42390</v>
          </cell>
          <cell r="Y85">
            <v>0</v>
          </cell>
          <cell r="AA85" t="str">
            <v>MM</v>
          </cell>
          <cell r="AB85">
            <v>0</v>
          </cell>
          <cell r="AZ85">
            <v>0</v>
          </cell>
          <cell r="BA85">
            <v>0</v>
          </cell>
          <cell r="BE85">
            <v>9</v>
          </cell>
          <cell r="BH85">
            <v>9</v>
          </cell>
          <cell r="GT85" t="str">
            <v/>
          </cell>
          <cell r="GU85" t="str">
            <v/>
          </cell>
        </row>
        <row r="86">
          <cell r="P86">
            <v>71.5</v>
          </cell>
          <cell r="Q86">
            <v>0</v>
          </cell>
          <cell r="S86">
            <v>0</v>
          </cell>
          <cell r="T86">
            <v>0</v>
          </cell>
          <cell r="V86">
            <v>42390</v>
          </cell>
          <cell r="Y86">
            <v>0</v>
          </cell>
          <cell r="AA86" t="str">
            <v>MM</v>
          </cell>
          <cell r="AB86">
            <v>0</v>
          </cell>
          <cell r="AZ86">
            <v>0</v>
          </cell>
          <cell r="BA86">
            <v>0</v>
          </cell>
          <cell r="BE86">
            <v>27.450000000000003</v>
          </cell>
          <cell r="BH86">
            <v>0</v>
          </cell>
          <cell r="GT86" t="str">
            <v/>
          </cell>
          <cell r="GU86" t="str">
            <v/>
          </cell>
        </row>
        <row r="87">
          <cell r="P87">
            <v>93.25</v>
          </cell>
          <cell r="Q87">
            <v>0</v>
          </cell>
          <cell r="S87">
            <v>0</v>
          </cell>
          <cell r="T87">
            <v>0</v>
          </cell>
          <cell r="V87">
            <v>42390</v>
          </cell>
          <cell r="Y87">
            <v>0</v>
          </cell>
          <cell r="AA87" t="str">
            <v>MM</v>
          </cell>
          <cell r="AB87">
            <v>0</v>
          </cell>
          <cell r="AZ87">
            <v>0</v>
          </cell>
          <cell r="BA87">
            <v>0</v>
          </cell>
          <cell r="BE87">
            <v>27.450000000000003</v>
          </cell>
          <cell r="BH87">
            <v>0</v>
          </cell>
          <cell r="GT87" t="str">
            <v/>
          </cell>
          <cell r="GU87" t="str">
            <v/>
          </cell>
        </row>
        <row r="88">
          <cell r="P88">
            <v>114.5</v>
          </cell>
          <cell r="Q88">
            <v>0</v>
          </cell>
          <cell r="S88">
            <v>0</v>
          </cell>
          <cell r="T88">
            <v>0</v>
          </cell>
          <cell r="V88">
            <v>42390</v>
          </cell>
          <cell r="Y88">
            <v>0</v>
          </cell>
          <cell r="AA88" t="str">
            <v>MM</v>
          </cell>
          <cell r="AB88">
            <v>0</v>
          </cell>
          <cell r="AZ88">
            <v>0</v>
          </cell>
          <cell r="BA88">
            <v>0</v>
          </cell>
          <cell r="BE88">
            <v>36.6</v>
          </cell>
          <cell r="BH88">
            <v>0</v>
          </cell>
          <cell r="GT88" t="str">
            <v/>
          </cell>
          <cell r="GU88" t="str">
            <v/>
          </cell>
        </row>
        <row r="89">
          <cell r="P89">
            <v>113.75</v>
          </cell>
          <cell r="Q89">
            <v>0</v>
          </cell>
          <cell r="S89">
            <v>0</v>
          </cell>
          <cell r="T89">
            <v>0</v>
          </cell>
          <cell r="V89">
            <v>42391</v>
          </cell>
          <cell r="Y89">
            <v>0</v>
          </cell>
          <cell r="AA89" t="str">
            <v>MM</v>
          </cell>
          <cell r="AB89">
            <v>0</v>
          </cell>
          <cell r="AZ89">
            <v>0</v>
          </cell>
          <cell r="BA89">
            <v>0</v>
          </cell>
          <cell r="BE89">
            <v>36.6</v>
          </cell>
          <cell r="BH89">
            <v>0</v>
          </cell>
          <cell r="GT89" t="str">
            <v/>
          </cell>
          <cell r="GU89" t="str">
            <v/>
          </cell>
        </row>
        <row r="90">
          <cell r="P90">
            <v>117</v>
          </cell>
          <cell r="Q90">
            <v>0</v>
          </cell>
          <cell r="S90">
            <v>0</v>
          </cell>
          <cell r="T90">
            <v>0</v>
          </cell>
          <cell r="V90">
            <v>42391</v>
          </cell>
          <cell r="Y90">
            <v>0</v>
          </cell>
          <cell r="AA90" t="str">
            <v>MM</v>
          </cell>
          <cell r="AB90">
            <v>0</v>
          </cell>
          <cell r="AZ90">
            <v>0</v>
          </cell>
          <cell r="BA90">
            <v>0</v>
          </cell>
          <cell r="BE90">
            <v>27.450000000000003</v>
          </cell>
          <cell r="BH90">
            <v>0</v>
          </cell>
          <cell r="GT90" t="str">
            <v/>
          </cell>
          <cell r="GU90" t="str">
            <v/>
          </cell>
        </row>
        <row r="91">
          <cell r="P91">
            <v>52.25</v>
          </cell>
          <cell r="Q91">
            <v>0</v>
          </cell>
          <cell r="S91">
            <v>0</v>
          </cell>
          <cell r="T91">
            <v>0</v>
          </cell>
          <cell r="V91">
            <v>42391</v>
          </cell>
          <cell r="Y91">
            <v>0</v>
          </cell>
          <cell r="AA91" t="str">
            <v>MM</v>
          </cell>
          <cell r="AB91">
            <v>0</v>
          </cell>
          <cell r="AZ91">
            <v>0</v>
          </cell>
          <cell r="BA91">
            <v>0</v>
          </cell>
          <cell r="BE91">
            <v>36.6</v>
          </cell>
          <cell r="BH91">
            <v>0</v>
          </cell>
          <cell r="GT91" t="str">
            <v/>
          </cell>
          <cell r="GU91" t="str">
            <v/>
          </cell>
        </row>
        <row r="92">
          <cell r="P92">
            <v>105</v>
          </cell>
          <cell r="Q92">
            <v>0</v>
          </cell>
          <cell r="S92">
            <v>0</v>
          </cell>
          <cell r="T92">
            <v>0</v>
          </cell>
          <cell r="V92">
            <v>42391</v>
          </cell>
          <cell r="Y92">
            <v>0</v>
          </cell>
          <cell r="AA92" t="str">
            <v>MM</v>
          </cell>
          <cell r="AB92">
            <v>0</v>
          </cell>
          <cell r="AZ92">
            <v>0</v>
          </cell>
          <cell r="BA92">
            <v>0</v>
          </cell>
          <cell r="BE92">
            <v>27.450000000000003</v>
          </cell>
          <cell r="BH92">
            <v>0</v>
          </cell>
          <cell r="GT92" t="str">
            <v/>
          </cell>
          <cell r="GU92" t="str">
            <v/>
          </cell>
        </row>
        <row r="93">
          <cell r="P93">
            <v>100.5</v>
          </cell>
          <cell r="Q93">
            <v>0</v>
          </cell>
          <cell r="S93">
            <v>0</v>
          </cell>
          <cell r="T93">
            <v>0</v>
          </cell>
          <cell r="V93">
            <v>42394</v>
          </cell>
          <cell r="Y93">
            <v>0</v>
          </cell>
          <cell r="AA93" t="str">
            <v>MM</v>
          </cell>
          <cell r="AB93">
            <v>0</v>
          </cell>
          <cell r="AZ93">
            <v>0</v>
          </cell>
          <cell r="BA93">
            <v>0</v>
          </cell>
          <cell r="BE93">
            <v>27.450000000000003</v>
          </cell>
          <cell r="BH93">
            <v>0</v>
          </cell>
          <cell r="GT93" t="str">
            <v/>
          </cell>
          <cell r="GU93" t="str">
            <v/>
          </cell>
        </row>
        <row r="94">
          <cell r="P94">
            <v>104</v>
          </cell>
          <cell r="Q94">
            <v>0</v>
          </cell>
          <cell r="S94">
            <v>0</v>
          </cell>
          <cell r="T94">
            <v>0</v>
          </cell>
          <cell r="V94">
            <v>42394</v>
          </cell>
          <cell r="Y94">
            <v>0</v>
          </cell>
          <cell r="AA94" t="str">
            <v>MM</v>
          </cell>
          <cell r="AB94">
            <v>0</v>
          </cell>
          <cell r="AZ94">
            <v>0</v>
          </cell>
          <cell r="BA94">
            <v>0</v>
          </cell>
          <cell r="BE94">
            <v>36.6</v>
          </cell>
          <cell r="BH94">
            <v>0</v>
          </cell>
          <cell r="GT94" t="str">
            <v/>
          </cell>
          <cell r="GU94" t="str">
            <v/>
          </cell>
        </row>
        <row r="95">
          <cell r="P95">
            <v>71.75</v>
          </cell>
          <cell r="Q95">
            <v>0</v>
          </cell>
          <cell r="S95">
            <v>0</v>
          </cell>
          <cell r="T95">
            <v>0</v>
          </cell>
          <cell r="V95">
            <v>42394</v>
          </cell>
          <cell r="Y95">
            <v>0</v>
          </cell>
          <cell r="AA95" t="str">
            <v>MM</v>
          </cell>
          <cell r="AB95">
            <v>0</v>
          </cell>
          <cell r="AZ95">
            <v>0</v>
          </cell>
          <cell r="BA95">
            <v>0</v>
          </cell>
          <cell r="BE95">
            <v>27.450000000000003</v>
          </cell>
          <cell r="BH95">
            <v>0</v>
          </cell>
          <cell r="GT95" t="str">
            <v/>
          </cell>
          <cell r="GU95" t="str">
            <v/>
          </cell>
        </row>
        <row r="96">
          <cell r="P96">
            <v>99.75</v>
          </cell>
          <cell r="Q96">
            <v>0</v>
          </cell>
          <cell r="S96">
            <v>0</v>
          </cell>
          <cell r="T96">
            <v>0</v>
          </cell>
          <cell r="V96">
            <v>42395</v>
          </cell>
          <cell r="Y96">
            <v>0</v>
          </cell>
          <cell r="AA96" t="str">
            <v>MM</v>
          </cell>
          <cell r="AB96">
            <v>0</v>
          </cell>
          <cell r="AZ96">
            <v>0</v>
          </cell>
          <cell r="BA96">
            <v>0</v>
          </cell>
          <cell r="BE96">
            <v>36.6</v>
          </cell>
          <cell r="BH96">
            <v>0</v>
          </cell>
          <cell r="GT96" t="str">
            <v/>
          </cell>
          <cell r="GU96" t="str">
            <v/>
          </cell>
        </row>
        <row r="97">
          <cell r="P97">
            <v>123.75</v>
          </cell>
          <cell r="Q97">
            <v>0</v>
          </cell>
          <cell r="S97">
            <v>0</v>
          </cell>
          <cell r="T97">
            <v>0</v>
          </cell>
          <cell r="V97">
            <v>42395</v>
          </cell>
          <cell r="Y97">
            <v>0</v>
          </cell>
          <cell r="AA97" t="str">
            <v>MM</v>
          </cell>
          <cell r="AB97">
            <v>0</v>
          </cell>
          <cell r="AZ97">
            <v>0</v>
          </cell>
          <cell r="BA97">
            <v>0</v>
          </cell>
          <cell r="BE97">
            <v>27.450000000000003</v>
          </cell>
          <cell r="BH97">
            <v>0</v>
          </cell>
          <cell r="GT97" t="str">
            <v/>
          </cell>
          <cell r="GU97" t="str">
            <v/>
          </cell>
        </row>
        <row r="98">
          <cell r="P98">
            <v>35.5</v>
          </cell>
          <cell r="Q98">
            <v>0</v>
          </cell>
          <cell r="S98">
            <v>0</v>
          </cell>
          <cell r="T98">
            <v>0</v>
          </cell>
          <cell r="V98">
            <v>42396</v>
          </cell>
          <cell r="Y98">
            <v>0</v>
          </cell>
          <cell r="AA98" t="str">
            <v>MM</v>
          </cell>
          <cell r="AB98">
            <v>0</v>
          </cell>
          <cell r="AZ98">
            <v>0</v>
          </cell>
          <cell r="BA98">
            <v>0</v>
          </cell>
          <cell r="BE98">
            <v>3</v>
          </cell>
          <cell r="BH98">
            <v>9</v>
          </cell>
          <cell r="GT98" t="str">
            <v/>
          </cell>
          <cell r="GU98" t="str">
            <v/>
          </cell>
        </row>
        <row r="99">
          <cell r="P99">
            <v>44.25</v>
          </cell>
          <cell r="Q99">
            <v>0</v>
          </cell>
          <cell r="S99">
            <v>0</v>
          </cell>
          <cell r="T99">
            <v>0</v>
          </cell>
          <cell r="V99">
            <v>42396</v>
          </cell>
          <cell r="Y99">
            <v>0</v>
          </cell>
          <cell r="AA99" t="str">
            <v>MM</v>
          </cell>
          <cell r="AB99">
            <v>0</v>
          </cell>
          <cell r="AZ99">
            <v>0</v>
          </cell>
          <cell r="BA99">
            <v>0</v>
          </cell>
          <cell r="BE99">
            <v>9</v>
          </cell>
          <cell r="BH99">
            <v>0</v>
          </cell>
          <cell r="GT99" t="str">
            <v/>
          </cell>
          <cell r="GU99" t="str">
            <v/>
          </cell>
        </row>
        <row r="100">
          <cell r="P100">
            <v>43.5</v>
          </cell>
          <cell r="Q100">
            <v>0</v>
          </cell>
          <cell r="S100">
            <v>0</v>
          </cell>
          <cell r="T100">
            <v>0</v>
          </cell>
          <cell r="V100">
            <v>42396</v>
          </cell>
          <cell r="Y100">
            <v>0</v>
          </cell>
          <cell r="AA100" t="str">
            <v>MM</v>
          </cell>
          <cell r="AB100">
            <v>0</v>
          </cell>
          <cell r="AZ100">
            <v>0</v>
          </cell>
          <cell r="BA100">
            <v>0</v>
          </cell>
          <cell r="BE100">
            <v>36.6</v>
          </cell>
          <cell r="BH100">
            <v>0</v>
          </cell>
          <cell r="GT100" t="str">
            <v/>
          </cell>
          <cell r="GU100" t="str">
            <v/>
          </cell>
        </row>
        <row r="101">
          <cell r="P101">
            <v>67.25</v>
          </cell>
          <cell r="Q101">
            <v>0</v>
          </cell>
          <cell r="S101">
            <v>0</v>
          </cell>
          <cell r="T101">
            <v>0</v>
          </cell>
          <cell r="V101">
            <v>42396</v>
          </cell>
          <cell r="Y101">
            <v>0</v>
          </cell>
          <cell r="AA101" t="str">
            <v>MM</v>
          </cell>
          <cell r="AB101">
            <v>0</v>
          </cell>
          <cell r="AZ101">
            <v>0</v>
          </cell>
          <cell r="BA101">
            <v>0</v>
          </cell>
          <cell r="BE101">
            <v>27.450000000000003</v>
          </cell>
          <cell r="BH101">
            <v>0</v>
          </cell>
          <cell r="GT101" t="str">
            <v/>
          </cell>
          <cell r="GU101" t="str">
            <v/>
          </cell>
        </row>
        <row r="102">
          <cell r="P102">
            <v>61</v>
          </cell>
          <cell r="Q102">
            <v>0</v>
          </cell>
          <cell r="S102">
            <v>0</v>
          </cell>
          <cell r="T102">
            <v>0</v>
          </cell>
          <cell r="V102">
            <v>42396</v>
          </cell>
          <cell r="Y102">
            <v>0</v>
          </cell>
          <cell r="AA102" t="str">
            <v>MM</v>
          </cell>
          <cell r="AB102">
            <v>0</v>
          </cell>
          <cell r="AZ102">
            <v>0</v>
          </cell>
          <cell r="BA102">
            <v>0</v>
          </cell>
          <cell r="BE102">
            <v>27.450000000000003</v>
          </cell>
          <cell r="BH102">
            <v>0</v>
          </cell>
          <cell r="GT102" t="str">
            <v/>
          </cell>
          <cell r="GU102" t="str">
            <v/>
          </cell>
        </row>
        <row r="103">
          <cell r="P103">
            <v>68</v>
          </cell>
          <cell r="Q103">
            <v>0</v>
          </cell>
          <cell r="S103">
            <v>0</v>
          </cell>
          <cell r="T103">
            <v>0</v>
          </cell>
          <cell r="V103">
            <v>42396</v>
          </cell>
          <cell r="Y103">
            <v>0</v>
          </cell>
          <cell r="AA103" t="str">
            <v>MM</v>
          </cell>
          <cell r="AB103">
            <v>0</v>
          </cell>
          <cell r="AZ103">
            <v>0</v>
          </cell>
          <cell r="BA103">
            <v>0</v>
          </cell>
          <cell r="BE103">
            <v>27.450000000000003</v>
          </cell>
          <cell r="BH103">
            <v>0</v>
          </cell>
          <cell r="GT103" t="str">
            <v/>
          </cell>
          <cell r="GU103" t="str">
            <v/>
          </cell>
        </row>
        <row r="104">
          <cell r="P104">
            <v>92.25</v>
          </cell>
          <cell r="Q104">
            <v>0</v>
          </cell>
          <cell r="S104">
            <v>0</v>
          </cell>
          <cell r="T104">
            <v>0</v>
          </cell>
          <cell r="V104">
            <v>42396</v>
          </cell>
          <cell r="Y104">
            <v>0</v>
          </cell>
          <cell r="AA104" t="str">
            <v>MM</v>
          </cell>
          <cell r="AB104">
            <v>0</v>
          </cell>
          <cell r="AZ104">
            <v>0</v>
          </cell>
          <cell r="BA104">
            <v>0</v>
          </cell>
          <cell r="BE104">
            <v>27.450000000000003</v>
          </cell>
          <cell r="BH104">
            <v>0</v>
          </cell>
          <cell r="GT104" t="str">
            <v/>
          </cell>
          <cell r="GU104" t="str">
            <v/>
          </cell>
        </row>
        <row r="105">
          <cell r="P105">
            <v>38</v>
          </cell>
          <cell r="Q105">
            <v>0</v>
          </cell>
          <cell r="S105">
            <v>0</v>
          </cell>
          <cell r="T105">
            <v>0</v>
          </cell>
          <cell r="V105">
            <v>42397</v>
          </cell>
          <cell r="Y105">
            <v>0</v>
          </cell>
          <cell r="AA105" t="str">
            <v>MM</v>
          </cell>
          <cell r="AB105">
            <v>0</v>
          </cell>
          <cell r="AZ105">
            <v>0</v>
          </cell>
          <cell r="BA105">
            <v>0</v>
          </cell>
          <cell r="BE105">
            <v>27.450000000000003</v>
          </cell>
          <cell r="BH105">
            <v>0</v>
          </cell>
          <cell r="GT105" t="str">
            <v/>
          </cell>
          <cell r="GU105" t="str">
            <v/>
          </cell>
        </row>
        <row r="106">
          <cell r="P106">
            <v>111.75</v>
          </cell>
          <cell r="Q106">
            <v>0</v>
          </cell>
          <cell r="S106">
            <v>0</v>
          </cell>
          <cell r="T106">
            <v>0</v>
          </cell>
          <cell r="V106">
            <v>42397</v>
          </cell>
          <cell r="Y106">
            <v>0</v>
          </cell>
          <cell r="AA106" t="str">
            <v>MM</v>
          </cell>
          <cell r="AB106">
            <v>0</v>
          </cell>
          <cell r="AZ106">
            <v>0</v>
          </cell>
          <cell r="BA106">
            <v>0</v>
          </cell>
          <cell r="BE106">
            <v>36.6</v>
          </cell>
          <cell r="BH106">
            <v>0</v>
          </cell>
          <cell r="GT106" t="str">
            <v/>
          </cell>
          <cell r="GU106" t="str">
            <v/>
          </cell>
        </row>
        <row r="107">
          <cell r="P107">
            <v>41.25</v>
          </cell>
          <cell r="Q107">
            <v>0</v>
          </cell>
          <cell r="S107">
            <v>0</v>
          </cell>
          <cell r="T107">
            <v>0</v>
          </cell>
          <cell r="V107">
            <v>42397</v>
          </cell>
          <cell r="Y107">
            <v>0</v>
          </cell>
          <cell r="AA107" t="str">
            <v>MM</v>
          </cell>
          <cell r="AB107">
            <v>0</v>
          </cell>
          <cell r="AZ107">
            <v>0</v>
          </cell>
          <cell r="BA107">
            <v>0</v>
          </cell>
          <cell r="BE107">
            <v>27.450000000000003</v>
          </cell>
          <cell r="BH107">
            <v>0</v>
          </cell>
          <cell r="GT107" t="str">
            <v/>
          </cell>
          <cell r="GU107" t="str">
            <v/>
          </cell>
        </row>
        <row r="108">
          <cell r="P108">
            <v>25.5</v>
          </cell>
          <cell r="Q108">
            <v>0</v>
          </cell>
          <cell r="S108">
            <v>0</v>
          </cell>
          <cell r="T108">
            <v>0</v>
          </cell>
          <cell r="V108">
            <v>42397</v>
          </cell>
          <cell r="Y108">
            <v>0</v>
          </cell>
          <cell r="AA108" t="str">
            <v>MM</v>
          </cell>
          <cell r="AB108">
            <v>0</v>
          </cell>
          <cell r="AZ108">
            <v>0</v>
          </cell>
          <cell r="BA108">
            <v>0</v>
          </cell>
          <cell r="BE108">
            <v>27.450000000000003</v>
          </cell>
          <cell r="BH108">
            <v>0</v>
          </cell>
          <cell r="GT108" t="str">
            <v/>
          </cell>
          <cell r="GU108" t="str">
            <v/>
          </cell>
        </row>
        <row r="109">
          <cell r="P109">
            <v>111.5</v>
          </cell>
          <cell r="Q109">
            <v>0</v>
          </cell>
          <cell r="S109">
            <v>0</v>
          </cell>
          <cell r="T109">
            <v>0</v>
          </cell>
          <cell r="V109">
            <v>42398</v>
          </cell>
          <cell r="Y109">
            <v>0</v>
          </cell>
          <cell r="AA109" t="str">
            <v>MM</v>
          </cell>
          <cell r="AB109">
            <v>0</v>
          </cell>
          <cell r="AZ109">
            <v>0</v>
          </cell>
          <cell r="BA109">
            <v>0</v>
          </cell>
          <cell r="BE109">
            <v>36.6</v>
          </cell>
          <cell r="BH109">
            <v>0</v>
          </cell>
          <cell r="GT109" t="str">
            <v/>
          </cell>
          <cell r="GU109" t="str">
            <v/>
          </cell>
        </row>
        <row r="110">
          <cell r="P110">
            <v>18.5</v>
          </cell>
          <cell r="Q110">
            <v>0</v>
          </cell>
          <cell r="S110">
            <v>0</v>
          </cell>
          <cell r="T110">
            <v>0</v>
          </cell>
          <cell r="V110">
            <v>42398</v>
          </cell>
          <cell r="Y110">
            <v>0</v>
          </cell>
          <cell r="AA110" t="str">
            <v>MM</v>
          </cell>
          <cell r="AB110">
            <v>0</v>
          </cell>
          <cell r="AZ110">
            <v>0</v>
          </cell>
          <cell r="BA110">
            <v>0</v>
          </cell>
          <cell r="BE110">
            <v>27.450000000000003</v>
          </cell>
          <cell r="BH110">
            <v>0</v>
          </cell>
          <cell r="GT110" t="str">
            <v/>
          </cell>
          <cell r="GU110" t="str">
            <v/>
          </cell>
        </row>
        <row r="111">
          <cell r="P111">
            <v>63.75</v>
          </cell>
          <cell r="Q111">
            <v>0</v>
          </cell>
          <cell r="S111">
            <v>0</v>
          </cell>
          <cell r="T111">
            <v>0</v>
          </cell>
          <cell r="V111">
            <v>42402</v>
          </cell>
          <cell r="Y111">
            <v>0</v>
          </cell>
          <cell r="AA111" t="str">
            <v>MM</v>
          </cell>
          <cell r="AB111">
            <v>0</v>
          </cell>
          <cell r="AZ111">
            <v>0</v>
          </cell>
          <cell r="BA111">
            <v>0</v>
          </cell>
          <cell r="BE111">
            <v>27.450000000000003</v>
          </cell>
          <cell r="BH111">
            <v>0</v>
          </cell>
          <cell r="GT111" t="str">
            <v/>
          </cell>
          <cell r="GU111" t="str">
            <v/>
          </cell>
        </row>
        <row r="112">
          <cell r="P112">
            <v>81.75</v>
          </cell>
          <cell r="Q112">
            <v>0</v>
          </cell>
          <cell r="S112">
            <v>0</v>
          </cell>
          <cell r="T112">
            <v>0</v>
          </cell>
          <cell r="V112">
            <v>42401</v>
          </cell>
          <cell r="Y112">
            <v>0</v>
          </cell>
          <cell r="AA112" t="str">
            <v>MM</v>
          </cell>
          <cell r="AB112">
            <v>0</v>
          </cell>
          <cell r="AZ112">
            <v>0</v>
          </cell>
          <cell r="BA112">
            <v>0</v>
          </cell>
          <cell r="BE112">
            <v>27.450000000000003</v>
          </cell>
          <cell r="BH112">
            <v>0</v>
          </cell>
          <cell r="GT112" t="str">
            <v/>
          </cell>
          <cell r="GU112" t="str">
            <v/>
          </cell>
        </row>
        <row r="113">
          <cell r="P113">
            <v>10.75</v>
          </cell>
          <cell r="Q113">
            <v>0</v>
          </cell>
          <cell r="S113">
            <v>0</v>
          </cell>
          <cell r="T113">
            <v>0</v>
          </cell>
          <cell r="V113">
            <v>42401</v>
          </cell>
          <cell r="Y113">
            <v>0</v>
          </cell>
          <cell r="AA113" t="str">
            <v>MM</v>
          </cell>
          <cell r="AB113">
            <v>0</v>
          </cell>
          <cell r="AZ113">
            <v>0</v>
          </cell>
          <cell r="BA113">
            <v>0</v>
          </cell>
          <cell r="BE113">
            <v>27.450000000000003</v>
          </cell>
          <cell r="BH113">
            <v>0</v>
          </cell>
          <cell r="GT113" t="str">
            <v/>
          </cell>
          <cell r="GU113" t="str">
            <v/>
          </cell>
        </row>
        <row r="114">
          <cell r="P114">
            <v>9.5</v>
          </cell>
          <cell r="Q114">
            <v>0</v>
          </cell>
          <cell r="S114">
            <v>0</v>
          </cell>
          <cell r="T114">
            <v>0</v>
          </cell>
          <cell r="V114">
            <v>42401</v>
          </cell>
          <cell r="Y114">
            <v>0</v>
          </cell>
          <cell r="AA114" t="str">
            <v>MM</v>
          </cell>
          <cell r="AB114">
            <v>0</v>
          </cell>
          <cell r="AZ114">
            <v>0</v>
          </cell>
          <cell r="BA114">
            <v>0</v>
          </cell>
          <cell r="BE114">
            <v>27.450000000000003</v>
          </cell>
          <cell r="BH114">
            <v>0</v>
          </cell>
          <cell r="GT114" t="str">
            <v/>
          </cell>
          <cell r="GU114" t="str">
            <v/>
          </cell>
        </row>
        <row r="115">
          <cell r="P115">
            <v>13.5</v>
          </cell>
          <cell r="Q115">
            <v>0</v>
          </cell>
          <cell r="S115">
            <v>0</v>
          </cell>
          <cell r="T115">
            <v>0</v>
          </cell>
          <cell r="V115">
            <v>42402</v>
          </cell>
          <cell r="Y115">
            <v>0</v>
          </cell>
          <cell r="AA115" t="str">
            <v>MM</v>
          </cell>
          <cell r="AB115">
            <v>0</v>
          </cell>
          <cell r="AZ115">
            <v>0</v>
          </cell>
          <cell r="BA115">
            <v>0</v>
          </cell>
          <cell r="BE115">
            <v>27.450000000000003</v>
          </cell>
          <cell r="BH115">
            <v>0</v>
          </cell>
          <cell r="GT115" t="str">
            <v/>
          </cell>
          <cell r="GU115" t="str">
            <v/>
          </cell>
        </row>
        <row r="116">
          <cell r="P116">
            <v>108.75</v>
          </cell>
          <cell r="Q116">
            <v>0</v>
          </cell>
          <cell r="S116">
            <v>0</v>
          </cell>
          <cell r="T116">
            <v>0</v>
          </cell>
          <cell r="V116">
            <v>42402</v>
          </cell>
          <cell r="Y116">
            <v>0</v>
          </cell>
          <cell r="AA116" t="str">
            <v>MM</v>
          </cell>
          <cell r="AB116">
            <v>0</v>
          </cell>
          <cell r="AZ116">
            <v>0</v>
          </cell>
          <cell r="BA116">
            <v>0</v>
          </cell>
          <cell r="BE116">
            <v>18.3</v>
          </cell>
          <cell r="BH116">
            <v>0</v>
          </cell>
          <cell r="GT116" t="str">
            <v/>
          </cell>
          <cell r="GU116" t="str">
            <v/>
          </cell>
        </row>
        <row r="117">
          <cell r="P117">
            <v>67</v>
          </cell>
          <cell r="Q117">
            <v>0</v>
          </cell>
          <cell r="S117">
            <v>0</v>
          </cell>
          <cell r="T117">
            <v>0</v>
          </cell>
          <cell r="V117">
            <v>42402</v>
          </cell>
          <cell r="Y117">
            <v>0</v>
          </cell>
          <cell r="AA117" t="str">
            <v>MM</v>
          </cell>
          <cell r="AB117">
            <v>0</v>
          </cell>
          <cell r="AZ117">
            <v>0</v>
          </cell>
          <cell r="BA117">
            <v>0</v>
          </cell>
          <cell r="BE117">
            <v>36.6</v>
          </cell>
          <cell r="BH117">
            <v>0</v>
          </cell>
          <cell r="GT117" t="str">
            <v/>
          </cell>
          <cell r="GU117" t="str">
            <v/>
          </cell>
        </row>
        <row r="118">
          <cell r="P118">
            <v>104.25</v>
          </cell>
          <cell r="Q118">
            <v>0</v>
          </cell>
          <cell r="S118">
            <v>0</v>
          </cell>
          <cell r="T118">
            <v>0</v>
          </cell>
          <cell r="V118">
            <v>42403</v>
          </cell>
          <cell r="Y118">
            <v>0</v>
          </cell>
          <cell r="AA118" t="str">
            <v>MM</v>
          </cell>
          <cell r="AB118">
            <v>0</v>
          </cell>
          <cell r="AZ118">
            <v>0</v>
          </cell>
          <cell r="BA118">
            <v>0</v>
          </cell>
          <cell r="BE118">
            <v>14.399999999999999</v>
          </cell>
          <cell r="BH118">
            <v>0</v>
          </cell>
          <cell r="GT118" t="str">
            <v/>
          </cell>
          <cell r="GU118" t="str">
            <v/>
          </cell>
        </row>
        <row r="119">
          <cell r="P119">
            <v>93.75</v>
          </cell>
          <cell r="Q119">
            <v>0</v>
          </cell>
          <cell r="S119">
            <v>0</v>
          </cell>
          <cell r="T119">
            <v>0</v>
          </cell>
          <cell r="V119">
            <v>42403</v>
          </cell>
          <cell r="Y119">
            <v>0</v>
          </cell>
          <cell r="AA119" t="str">
            <v>MM</v>
          </cell>
          <cell r="AB119">
            <v>0</v>
          </cell>
          <cell r="AZ119">
            <v>0</v>
          </cell>
          <cell r="BA119">
            <v>0</v>
          </cell>
          <cell r="BE119">
            <v>12</v>
          </cell>
          <cell r="BH119">
            <v>0</v>
          </cell>
          <cell r="GT119" t="str">
            <v/>
          </cell>
          <cell r="GU119" t="str">
            <v/>
          </cell>
        </row>
        <row r="120">
          <cell r="P120">
            <v>176</v>
          </cell>
          <cell r="Q120">
            <v>0</v>
          </cell>
          <cell r="S120">
            <v>0</v>
          </cell>
          <cell r="T120">
            <v>0</v>
          </cell>
          <cell r="V120">
            <v>42403</v>
          </cell>
          <cell r="Y120">
            <v>0</v>
          </cell>
          <cell r="AA120" t="str">
            <v>MM</v>
          </cell>
          <cell r="AB120">
            <v>0</v>
          </cell>
          <cell r="AZ120">
            <v>0</v>
          </cell>
          <cell r="BA120">
            <v>0</v>
          </cell>
          <cell r="BE120">
            <v>36.6</v>
          </cell>
          <cell r="BH120">
            <v>0</v>
          </cell>
          <cell r="GT120" t="str">
            <v/>
          </cell>
          <cell r="GU120" t="str">
            <v/>
          </cell>
        </row>
        <row r="121">
          <cell r="P121">
            <v>129.75</v>
          </cell>
          <cell r="Q121">
            <v>0</v>
          </cell>
          <cell r="S121">
            <v>0</v>
          </cell>
          <cell r="T121">
            <v>0</v>
          </cell>
          <cell r="V121">
            <v>42403</v>
          </cell>
          <cell r="Y121">
            <v>0</v>
          </cell>
          <cell r="AA121" t="str">
            <v>MM</v>
          </cell>
          <cell r="AB121">
            <v>0</v>
          </cell>
          <cell r="AZ121">
            <v>0</v>
          </cell>
          <cell r="BA121">
            <v>0</v>
          </cell>
          <cell r="BE121">
            <v>27.450000000000003</v>
          </cell>
          <cell r="BH121">
            <v>0</v>
          </cell>
          <cell r="GT121" t="str">
            <v/>
          </cell>
          <cell r="GU121" t="str">
            <v/>
          </cell>
        </row>
        <row r="122">
          <cell r="P122">
            <v>74.5</v>
          </cell>
          <cell r="Q122">
            <v>0</v>
          </cell>
          <cell r="S122">
            <v>0</v>
          </cell>
          <cell r="T122">
            <v>0</v>
          </cell>
          <cell r="V122">
            <v>42403</v>
          </cell>
          <cell r="Y122">
            <v>0</v>
          </cell>
          <cell r="AA122" t="str">
            <v>MM</v>
          </cell>
          <cell r="AB122">
            <v>0</v>
          </cell>
          <cell r="AZ122">
            <v>0</v>
          </cell>
          <cell r="BA122">
            <v>0</v>
          </cell>
          <cell r="BE122">
            <v>27.450000000000003</v>
          </cell>
          <cell r="BH122">
            <v>0</v>
          </cell>
          <cell r="GT122" t="str">
            <v/>
          </cell>
          <cell r="GU122" t="str">
            <v/>
          </cell>
        </row>
        <row r="123">
          <cell r="P123">
            <v>53.75</v>
          </cell>
          <cell r="Q123">
            <v>62.1</v>
          </cell>
          <cell r="S123">
            <v>0</v>
          </cell>
          <cell r="T123">
            <v>0</v>
          </cell>
          <cell r="V123">
            <v>42405</v>
          </cell>
          <cell r="Y123">
            <v>0</v>
          </cell>
          <cell r="AA123" t="str">
            <v>MM</v>
          </cell>
          <cell r="AB123">
            <v>0</v>
          </cell>
          <cell r="AZ123">
            <v>0</v>
          </cell>
          <cell r="BA123">
            <v>0</v>
          </cell>
          <cell r="BE123">
            <v>19.200000000000003</v>
          </cell>
          <cell r="BH123">
            <v>0</v>
          </cell>
          <cell r="GT123" t="str">
            <v/>
          </cell>
          <cell r="GU123" t="str">
            <v/>
          </cell>
        </row>
        <row r="124">
          <cell r="P124">
            <v>27.75</v>
          </cell>
          <cell r="Q124">
            <v>0</v>
          </cell>
          <cell r="S124">
            <v>0</v>
          </cell>
          <cell r="T124">
            <v>0</v>
          </cell>
          <cell r="V124">
            <v>42405</v>
          </cell>
          <cell r="Y124">
            <v>0</v>
          </cell>
          <cell r="AA124" t="str">
            <v>MM</v>
          </cell>
          <cell r="AB124">
            <v>0</v>
          </cell>
          <cell r="AZ124">
            <v>0</v>
          </cell>
          <cell r="BA124">
            <v>0</v>
          </cell>
          <cell r="BE124">
            <v>27.450000000000003</v>
          </cell>
          <cell r="BH124">
            <v>0</v>
          </cell>
          <cell r="GT124" t="str">
            <v/>
          </cell>
          <cell r="GU124" t="str">
            <v/>
          </cell>
        </row>
        <row r="125">
          <cell r="P125">
            <v>132.75</v>
          </cell>
          <cell r="Q125">
            <v>0</v>
          </cell>
          <cell r="S125">
            <v>0</v>
          </cell>
          <cell r="T125">
            <v>0</v>
          </cell>
          <cell r="V125">
            <v>42405</v>
          </cell>
          <cell r="Y125">
            <v>0</v>
          </cell>
          <cell r="AA125" t="str">
            <v>MM</v>
          </cell>
          <cell r="AB125">
            <v>0</v>
          </cell>
          <cell r="AZ125">
            <v>0</v>
          </cell>
          <cell r="BA125">
            <v>0</v>
          </cell>
          <cell r="BE125">
            <v>27.450000000000003</v>
          </cell>
          <cell r="BH125">
            <v>0</v>
          </cell>
          <cell r="GT125" t="str">
            <v/>
          </cell>
          <cell r="GU125" t="str">
            <v/>
          </cell>
        </row>
        <row r="126">
          <cell r="P126">
            <v>43.25</v>
          </cell>
          <cell r="Q126">
            <v>0</v>
          </cell>
          <cell r="S126">
            <v>0</v>
          </cell>
          <cell r="T126">
            <v>0</v>
          </cell>
          <cell r="V126">
            <v>42404</v>
          </cell>
          <cell r="Y126">
            <v>0</v>
          </cell>
          <cell r="AA126" t="str">
            <v>MM</v>
          </cell>
          <cell r="AB126">
            <v>0</v>
          </cell>
          <cell r="AZ126">
            <v>0</v>
          </cell>
          <cell r="BA126">
            <v>0</v>
          </cell>
          <cell r="BE126">
            <v>27.450000000000003</v>
          </cell>
          <cell r="BH126">
            <v>0</v>
          </cell>
          <cell r="GT126" t="str">
            <v/>
          </cell>
          <cell r="GU126" t="str">
            <v/>
          </cell>
        </row>
        <row r="127">
          <cell r="P127">
            <v>75</v>
          </cell>
          <cell r="Q127">
            <v>0</v>
          </cell>
          <cell r="S127">
            <v>0</v>
          </cell>
          <cell r="T127">
            <v>0</v>
          </cell>
          <cell r="V127">
            <v>42405</v>
          </cell>
          <cell r="Y127">
            <v>0</v>
          </cell>
          <cell r="AA127" t="str">
            <v>MM</v>
          </cell>
          <cell r="AB127">
            <v>0</v>
          </cell>
          <cell r="AZ127">
            <v>0</v>
          </cell>
          <cell r="BA127">
            <v>0</v>
          </cell>
          <cell r="BE127">
            <v>36.6</v>
          </cell>
          <cell r="BH127">
            <v>0</v>
          </cell>
          <cell r="GT127" t="str">
            <v/>
          </cell>
          <cell r="GU127" t="str">
            <v/>
          </cell>
        </row>
        <row r="128">
          <cell r="P128">
            <v>110.75</v>
          </cell>
          <cell r="Q128">
            <v>0</v>
          </cell>
          <cell r="S128">
            <v>0</v>
          </cell>
          <cell r="T128">
            <v>0</v>
          </cell>
          <cell r="V128">
            <v>42404</v>
          </cell>
          <cell r="Y128">
            <v>0</v>
          </cell>
          <cell r="AA128" t="str">
            <v>MM</v>
          </cell>
          <cell r="AB128">
            <v>0</v>
          </cell>
          <cell r="AZ128">
            <v>0</v>
          </cell>
          <cell r="BA128">
            <v>0</v>
          </cell>
          <cell r="BE128">
            <v>36.6</v>
          </cell>
          <cell r="BH128">
            <v>0</v>
          </cell>
          <cell r="GT128" t="str">
            <v/>
          </cell>
          <cell r="GU128" t="str">
            <v/>
          </cell>
        </row>
        <row r="129">
          <cell r="P129">
            <v>17.75</v>
          </cell>
          <cell r="Q129">
            <v>0</v>
          </cell>
          <cell r="S129">
            <v>0</v>
          </cell>
          <cell r="T129">
            <v>0</v>
          </cell>
          <cell r="V129">
            <v>42411</v>
          </cell>
          <cell r="Y129">
            <v>0</v>
          </cell>
          <cell r="AA129" t="str">
            <v>MM</v>
          </cell>
          <cell r="AB129">
            <v>0</v>
          </cell>
          <cell r="AZ129">
            <v>0</v>
          </cell>
          <cell r="BA129">
            <v>0</v>
          </cell>
          <cell r="BE129">
            <v>16</v>
          </cell>
          <cell r="BH129">
            <v>0</v>
          </cell>
          <cell r="GT129" t="str">
            <v/>
          </cell>
          <cell r="GU129" t="str">
            <v/>
          </cell>
        </row>
        <row r="130">
          <cell r="P130">
            <v>64.75</v>
          </cell>
          <cell r="Q130">
            <v>0</v>
          </cell>
          <cell r="S130">
            <v>0</v>
          </cell>
          <cell r="T130">
            <v>0</v>
          </cell>
          <cell r="V130">
            <v>42411</v>
          </cell>
          <cell r="Y130">
            <v>0</v>
          </cell>
          <cell r="AA130" t="str">
            <v>MM</v>
          </cell>
          <cell r="AB130">
            <v>0</v>
          </cell>
          <cell r="AZ130">
            <v>0</v>
          </cell>
          <cell r="BA130">
            <v>0</v>
          </cell>
          <cell r="BE130">
            <v>16</v>
          </cell>
          <cell r="BH130">
            <v>0</v>
          </cell>
          <cell r="GT130" t="str">
            <v/>
          </cell>
          <cell r="GU130" t="str">
            <v/>
          </cell>
        </row>
        <row r="131">
          <cell r="P131">
            <v>159.5</v>
          </cell>
          <cell r="Q131">
            <v>0</v>
          </cell>
          <cell r="S131">
            <v>0</v>
          </cell>
          <cell r="T131">
            <v>0</v>
          </cell>
          <cell r="V131">
            <v>42411</v>
          </cell>
          <cell r="Y131">
            <v>0</v>
          </cell>
          <cell r="AA131" t="str">
            <v>MM</v>
          </cell>
          <cell r="AB131">
            <v>0</v>
          </cell>
          <cell r="AZ131">
            <v>0</v>
          </cell>
          <cell r="BA131">
            <v>0</v>
          </cell>
          <cell r="BE131">
            <v>27.450000000000003</v>
          </cell>
          <cell r="BH131">
            <v>0</v>
          </cell>
          <cell r="GT131" t="str">
            <v/>
          </cell>
          <cell r="GU131" t="str">
            <v/>
          </cell>
        </row>
        <row r="132">
          <cell r="P132">
            <v>180.5</v>
          </cell>
          <cell r="Q132">
            <v>0</v>
          </cell>
          <cell r="S132">
            <v>0</v>
          </cell>
          <cell r="T132">
            <v>0</v>
          </cell>
          <cell r="V132">
            <v>42411</v>
          </cell>
          <cell r="Y132">
            <v>0</v>
          </cell>
          <cell r="AA132" t="str">
            <v>MM</v>
          </cell>
          <cell r="AB132">
            <v>0</v>
          </cell>
          <cell r="AZ132">
            <v>0</v>
          </cell>
          <cell r="BA132">
            <v>0</v>
          </cell>
          <cell r="BE132">
            <v>27.450000000000003</v>
          </cell>
          <cell r="BH132">
            <v>0</v>
          </cell>
          <cell r="GT132" t="str">
            <v/>
          </cell>
          <cell r="GU132" t="str">
            <v/>
          </cell>
        </row>
        <row r="133">
          <cell r="P133">
            <v>31.75</v>
          </cell>
          <cell r="Q133">
            <v>0</v>
          </cell>
          <cell r="S133">
            <v>0</v>
          </cell>
          <cell r="T133">
            <v>0</v>
          </cell>
          <cell r="V133">
            <v>42404</v>
          </cell>
          <cell r="Y133">
            <v>0</v>
          </cell>
          <cell r="AA133" t="str">
            <v>MM</v>
          </cell>
          <cell r="AB133">
            <v>0</v>
          </cell>
          <cell r="AZ133">
            <v>0</v>
          </cell>
          <cell r="BA133">
            <v>0</v>
          </cell>
          <cell r="BE133">
            <v>27.450000000000003</v>
          </cell>
          <cell r="BH133">
            <v>0</v>
          </cell>
          <cell r="GT133" t="str">
            <v/>
          </cell>
          <cell r="GU133" t="str">
            <v/>
          </cell>
        </row>
        <row r="134">
          <cell r="P134">
            <v>205.75</v>
          </cell>
          <cell r="Q134">
            <v>0</v>
          </cell>
          <cell r="S134">
            <v>0</v>
          </cell>
          <cell r="T134">
            <v>0</v>
          </cell>
          <cell r="V134">
            <v>42412</v>
          </cell>
          <cell r="Y134">
            <v>0</v>
          </cell>
          <cell r="AA134" t="str">
            <v>MM</v>
          </cell>
          <cell r="AB134">
            <v>0</v>
          </cell>
          <cell r="AZ134">
            <v>0</v>
          </cell>
          <cell r="BA134">
            <v>0</v>
          </cell>
          <cell r="BE134">
            <v>36.6</v>
          </cell>
          <cell r="BH134">
            <v>0</v>
          </cell>
          <cell r="GT134" t="str">
            <v/>
          </cell>
          <cell r="GU134" t="str">
            <v/>
          </cell>
        </row>
        <row r="135">
          <cell r="P135">
            <v>200</v>
          </cell>
          <cell r="Q135">
            <v>0</v>
          </cell>
          <cell r="S135">
            <v>0</v>
          </cell>
          <cell r="T135">
            <v>0</v>
          </cell>
          <cell r="V135">
            <v>42412</v>
          </cell>
          <cell r="Y135">
            <v>0</v>
          </cell>
          <cell r="AA135" t="str">
            <v>MM</v>
          </cell>
          <cell r="AB135">
            <v>0</v>
          </cell>
          <cell r="AZ135">
            <v>0</v>
          </cell>
          <cell r="BA135">
            <v>0</v>
          </cell>
          <cell r="BE135">
            <v>27.450000000000003</v>
          </cell>
          <cell r="BH135">
            <v>0</v>
          </cell>
          <cell r="GT135" t="str">
            <v/>
          </cell>
          <cell r="GU135" t="str">
            <v/>
          </cell>
        </row>
        <row r="136">
          <cell r="P136">
            <v>164</v>
          </cell>
          <cell r="Q136">
            <v>0</v>
          </cell>
          <cell r="S136">
            <v>0</v>
          </cell>
          <cell r="T136">
            <v>0</v>
          </cell>
          <cell r="V136">
            <v>42412</v>
          </cell>
          <cell r="Y136">
            <v>0</v>
          </cell>
          <cell r="AA136" t="str">
            <v>MM</v>
          </cell>
          <cell r="AB136">
            <v>0</v>
          </cell>
          <cell r="AZ136">
            <v>0</v>
          </cell>
          <cell r="BA136">
            <v>0</v>
          </cell>
          <cell r="BE136">
            <v>27.450000000000003</v>
          </cell>
          <cell r="BH136">
            <v>0</v>
          </cell>
          <cell r="GT136" t="str">
            <v/>
          </cell>
          <cell r="GU136" t="str">
            <v/>
          </cell>
        </row>
        <row r="137">
          <cell r="P137">
            <v>10.5</v>
          </cell>
          <cell r="Q137">
            <v>309.83</v>
          </cell>
          <cell r="S137">
            <v>0</v>
          </cell>
          <cell r="T137">
            <v>0</v>
          </cell>
          <cell r="V137">
            <v>42415</v>
          </cell>
          <cell r="Y137">
            <v>0</v>
          </cell>
          <cell r="AA137" t="str">
            <v>MM</v>
          </cell>
          <cell r="AB137">
            <v>0</v>
          </cell>
          <cell r="AZ137">
            <v>0</v>
          </cell>
          <cell r="BA137">
            <v>0</v>
          </cell>
          <cell r="BE137">
            <v>36.6</v>
          </cell>
          <cell r="BH137">
            <v>0</v>
          </cell>
          <cell r="GT137" t="str">
            <v/>
          </cell>
          <cell r="GU137" t="str">
            <v/>
          </cell>
        </row>
        <row r="138">
          <cell r="P138">
            <v>171.75</v>
          </cell>
          <cell r="Q138">
            <v>0</v>
          </cell>
          <cell r="S138">
            <v>0</v>
          </cell>
          <cell r="T138">
            <v>0</v>
          </cell>
          <cell r="V138">
            <v>42415</v>
          </cell>
          <cell r="Y138">
            <v>0</v>
          </cell>
          <cell r="AA138" t="str">
            <v>MM</v>
          </cell>
          <cell r="AB138">
            <v>0</v>
          </cell>
          <cell r="AZ138">
            <v>0</v>
          </cell>
          <cell r="BA138">
            <v>0</v>
          </cell>
          <cell r="BE138">
            <v>27.450000000000003</v>
          </cell>
          <cell r="BH138">
            <v>0</v>
          </cell>
          <cell r="GT138" t="str">
            <v/>
          </cell>
          <cell r="GU138" t="str">
            <v/>
          </cell>
        </row>
        <row r="139">
          <cell r="P139">
            <v>111.75</v>
          </cell>
          <cell r="Q139">
            <v>0</v>
          </cell>
          <cell r="S139">
            <v>0</v>
          </cell>
          <cell r="T139">
            <v>0</v>
          </cell>
          <cell r="V139">
            <v>42415</v>
          </cell>
          <cell r="Y139">
            <v>0</v>
          </cell>
          <cell r="AA139" t="str">
            <v>MM</v>
          </cell>
          <cell r="AB139">
            <v>0</v>
          </cell>
          <cell r="AZ139">
            <v>0</v>
          </cell>
          <cell r="BA139">
            <v>0</v>
          </cell>
          <cell r="BE139">
            <v>27.450000000000003</v>
          </cell>
          <cell r="BH139">
            <v>0</v>
          </cell>
          <cell r="GT139" t="str">
            <v/>
          </cell>
          <cell r="GU139" t="str">
            <v/>
          </cell>
        </row>
        <row r="140">
          <cell r="P140">
            <v>107.5</v>
          </cell>
          <cell r="Q140">
            <v>0</v>
          </cell>
          <cell r="S140">
            <v>0</v>
          </cell>
          <cell r="T140">
            <v>0</v>
          </cell>
          <cell r="V140">
            <v>42416</v>
          </cell>
          <cell r="Y140">
            <v>0</v>
          </cell>
          <cell r="AA140" t="str">
            <v>MM</v>
          </cell>
          <cell r="AB140">
            <v>0</v>
          </cell>
          <cell r="AZ140">
            <v>0</v>
          </cell>
          <cell r="BA140">
            <v>0</v>
          </cell>
          <cell r="BE140">
            <v>36.6</v>
          </cell>
          <cell r="BH140">
            <v>0</v>
          </cell>
          <cell r="GT140" t="str">
            <v/>
          </cell>
          <cell r="GU140" t="str">
            <v/>
          </cell>
        </row>
        <row r="141">
          <cell r="P141">
            <v>138.25</v>
          </cell>
          <cell r="Q141">
            <v>48.099999999999994</v>
          </cell>
          <cell r="S141">
            <v>0</v>
          </cell>
          <cell r="T141">
            <v>0</v>
          </cell>
          <cell r="V141">
            <v>42416</v>
          </cell>
          <cell r="Y141">
            <v>0</v>
          </cell>
          <cell r="AA141" t="str">
            <v>MM</v>
          </cell>
          <cell r="AB141">
            <v>0</v>
          </cell>
          <cell r="AZ141">
            <v>0</v>
          </cell>
          <cell r="BA141">
            <v>0</v>
          </cell>
          <cell r="BE141">
            <v>36.6</v>
          </cell>
          <cell r="BH141">
            <v>0</v>
          </cell>
          <cell r="GT141" t="str">
            <v/>
          </cell>
          <cell r="GU141" t="str">
            <v/>
          </cell>
        </row>
        <row r="142">
          <cell r="P142">
            <v>34</v>
          </cell>
          <cell r="Q142">
            <v>0</v>
          </cell>
          <cell r="S142">
            <v>0</v>
          </cell>
          <cell r="T142">
            <v>0</v>
          </cell>
          <cell r="V142">
            <v>42417</v>
          </cell>
          <cell r="Y142">
            <v>0</v>
          </cell>
          <cell r="AA142" t="str">
            <v>MM</v>
          </cell>
          <cell r="AB142">
            <v>0</v>
          </cell>
          <cell r="AZ142">
            <v>0</v>
          </cell>
          <cell r="BA142">
            <v>0</v>
          </cell>
          <cell r="BE142">
            <v>27.450000000000003</v>
          </cell>
          <cell r="BH142">
            <v>0</v>
          </cell>
          <cell r="GT142" t="str">
            <v/>
          </cell>
          <cell r="GU142" t="str">
            <v/>
          </cell>
        </row>
        <row r="143">
          <cell r="P143">
            <v>128.25</v>
          </cell>
          <cell r="Q143">
            <v>165.35000000000002</v>
          </cell>
          <cell r="S143">
            <v>0</v>
          </cell>
          <cell r="T143">
            <v>0</v>
          </cell>
          <cell r="V143">
            <v>42417</v>
          </cell>
          <cell r="Y143">
            <v>0</v>
          </cell>
          <cell r="AA143" t="str">
            <v>MM</v>
          </cell>
          <cell r="AB143">
            <v>0</v>
          </cell>
          <cell r="AZ143">
            <v>0</v>
          </cell>
          <cell r="BA143">
            <v>0</v>
          </cell>
          <cell r="BE143">
            <v>64.05</v>
          </cell>
          <cell r="BH143">
            <v>0</v>
          </cell>
          <cell r="GT143" t="str">
            <v/>
          </cell>
          <cell r="GU143" t="str">
            <v/>
          </cell>
        </row>
        <row r="144">
          <cell r="P144">
            <v>28.5</v>
          </cell>
          <cell r="Q144">
            <v>0</v>
          </cell>
          <cell r="S144">
            <v>0</v>
          </cell>
          <cell r="T144">
            <v>0</v>
          </cell>
          <cell r="V144">
            <v>42418</v>
          </cell>
          <cell r="Y144">
            <v>0</v>
          </cell>
          <cell r="AA144" t="str">
            <v>MM</v>
          </cell>
          <cell r="AB144">
            <v>0</v>
          </cell>
          <cell r="AZ144">
            <v>0</v>
          </cell>
          <cell r="BA144">
            <v>0</v>
          </cell>
          <cell r="BE144">
            <v>27.450000000000003</v>
          </cell>
          <cell r="BH144">
            <v>0</v>
          </cell>
          <cell r="GT144" t="str">
            <v/>
          </cell>
          <cell r="GU144" t="str">
            <v/>
          </cell>
        </row>
        <row r="145">
          <cell r="P145">
            <v>39.5</v>
          </cell>
          <cell r="Q145">
            <v>212.96</v>
          </cell>
          <cell r="S145">
            <v>0</v>
          </cell>
          <cell r="T145">
            <v>0</v>
          </cell>
          <cell r="V145">
            <v>42418</v>
          </cell>
          <cell r="Y145">
            <v>0</v>
          </cell>
          <cell r="AA145" t="str">
            <v>MM</v>
          </cell>
          <cell r="AB145">
            <v>0</v>
          </cell>
          <cell r="AZ145">
            <v>0</v>
          </cell>
          <cell r="BA145">
            <v>0</v>
          </cell>
          <cell r="BE145">
            <v>64.05</v>
          </cell>
          <cell r="BH145">
            <v>0</v>
          </cell>
          <cell r="GT145" t="str">
            <v/>
          </cell>
          <cell r="GU145" t="str">
            <v/>
          </cell>
        </row>
        <row r="146">
          <cell r="P146">
            <v>32.5</v>
          </cell>
          <cell r="Q146">
            <v>99.36</v>
          </cell>
          <cell r="S146">
            <v>0</v>
          </cell>
          <cell r="T146">
            <v>0</v>
          </cell>
          <cell r="V146">
            <v>42419</v>
          </cell>
          <cell r="Y146">
            <v>0</v>
          </cell>
          <cell r="AA146" t="str">
            <v>MM</v>
          </cell>
          <cell r="AB146">
            <v>0</v>
          </cell>
          <cell r="AZ146">
            <v>0</v>
          </cell>
          <cell r="BA146">
            <v>0</v>
          </cell>
          <cell r="BE146">
            <v>64.05</v>
          </cell>
          <cell r="BH146">
            <v>0</v>
          </cell>
          <cell r="GT146" t="str">
            <v/>
          </cell>
          <cell r="GU146" t="str">
            <v/>
          </cell>
        </row>
        <row r="147">
          <cell r="P147">
            <v>105</v>
          </cell>
          <cell r="Q147">
            <v>0</v>
          </cell>
          <cell r="S147">
            <v>0</v>
          </cell>
          <cell r="T147">
            <v>0</v>
          </cell>
          <cell r="V147">
            <v>42423</v>
          </cell>
          <cell r="Y147">
            <v>0</v>
          </cell>
          <cell r="AA147" t="str">
            <v>MM</v>
          </cell>
          <cell r="AB147">
            <v>0</v>
          </cell>
          <cell r="AZ147">
            <v>0</v>
          </cell>
          <cell r="BA147">
            <v>0</v>
          </cell>
          <cell r="BE147">
            <v>27.450000000000003</v>
          </cell>
          <cell r="BH147">
            <v>0</v>
          </cell>
          <cell r="GT147" t="str">
            <v/>
          </cell>
          <cell r="GU147" t="str">
            <v/>
          </cell>
        </row>
        <row r="148">
          <cell r="P148">
            <v>206</v>
          </cell>
          <cell r="Q148">
            <v>120.89000000000001</v>
          </cell>
          <cell r="S148">
            <v>0</v>
          </cell>
          <cell r="T148">
            <v>0</v>
          </cell>
          <cell r="V148">
            <v>42423</v>
          </cell>
          <cell r="Y148">
            <v>0</v>
          </cell>
          <cell r="AA148" t="str">
            <v>MM</v>
          </cell>
          <cell r="AB148">
            <v>0</v>
          </cell>
          <cell r="AZ148">
            <v>0</v>
          </cell>
          <cell r="BA148">
            <v>0</v>
          </cell>
          <cell r="BE148">
            <v>64.05</v>
          </cell>
          <cell r="BH148">
            <v>0</v>
          </cell>
          <cell r="GT148" t="str">
            <v/>
          </cell>
          <cell r="GU148" t="str">
            <v/>
          </cell>
        </row>
        <row r="149">
          <cell r="P149">
            <v>89</v>
          </cell>
          <cell r="Q149">
            <v>118.65</v>
          </cell>
          <cell r="S149">
            <v>0</v>
          </cell>
          <cell r="T149">
            <v>0</v>
          </cell>
          <cell r="V149">
            <v>42424</v>
          </cell>
          <cell r="Y149">
            <v>0</v>
          </cell>
          <cell r="AA149" t="str">
            <v>MM</v>
          </cell>
          <cell r="AB149">
            <v>0</v>
          </cell>
          <cell r="AZ149">
            <v>0</v>
          </cell>
          <cell r="BA149">
            <v>0</v>
          </cell>
          <cell r="BE149">
            <v>64.05</v>
          </cell>
          <cell r="BH149">
            <v>0</v>
          </cell>
          <cell r="GT149" t="str">
            <v/>
          </cell>
          <cell r="GU149" t="str">
            <v/>
          </cell>
        </row>
        <row r="150">
          <cell r="P150">
            <v>115.5</v>
          </cell>
          <cell r="Q150">
            <v>0</v>
          </cell>
          <cell r="S150">
            <v>0</v>
          </cell>
          <cell r="T150">
            <v>0</v>
          </cell>
          <cell r="V150">
            <v>42424</v>
          </cell>
          <cell r="Y150">
            <v>0</v>
          </cell>
          <cell r="AA150" t="str">
            <v>MM</v>
          </cell>
          <cell r="AB150">
            <v>0</v>
          </cell>
          <cell r="AZ150">
            <v>0</v>
          </cell>
          <cell r="BA150">
            <v>0</v>
          </cell>
          <cell r="BE150">
            <v>64.05</v>
          </cell>
          <cell r="BH150">
            <v>0</v>
          </cell>
          <cell r="GT150" t="str">
            <v/>
          </cell>
          <cell r="GU150" t="str">
            <v/>
          </cell>
        </row>
        <row r="151">
          <cell r="P151">
            <v>218.75</v>
          </cell>
          <cell r="Q151">
            <v>51.3</v>
          </cell>
          <cell r="S151">
            <v>0</v>
          </cell>
          <cell r="T151">
            <v>0</v>
          </cell>
          <cell r="V151">
            <v>42425</v>
          </cell>
          <cell r="Y151">
            <v>0</v>
          </cell>
          <cell r="AA151" t="str">
            <v>MM</v>
          </cell>
          <cell r="AB151">
            <v>0</v>
          </cell>
          <cell r="AZ151">
            <v>0</v>
          </cell>
          <cell r="BA151">
            <v>0</v>
          </cell>
          <cell r="BE151">
            <v>64.05</v>
          </cell>
          <cell r="BH151">
            <v>0</v>
          </cell>
          <cell r="GT151" t="str">
            <v/>
          </cell>
          <cell r="GU151" t="str">
            <v/>
          </cell>
        </row>
        <row r="152">
          <cell r="P152">
            <v>148.5</v>
          </cell>
          <cell r="Q152">
            <v>0</v>
          </cell>
          <cell r="S152">
            <v>0</v>
          </cell>
          <cell r="T152">
            <v>0</v>
          </cell>
          <cell r="V152">
            <v>42425</v>
          </cell>
          <cell r="Y152">
            <v>0</v>
          </cell>
          <cell r="AA152" t="str">
            <v>MM</v>
          </cell>
          <cell r="AB152">
            <v>0</v>
          </cell>
          <cell r="AZ152">
            <v>0</v>
          </cell>
          <cell r="BA152">
            <v>0</v>
          </cell>
          <cell r="BE152">
            <v>64.05</v>
          </cell>
          <cell r="BH152">
            <v>0</v>
          </cell>
          <cell r="GT152" t="str">
            <v/>
          </cell>
          <cell r="GU152" t="str">
            <v/>
          </cell>
        </row>
        <row r="153">
          <cell r="P153">
            <v>70.25</v>
          </cell>
          <cell r="Q153">
            <v>0</v>
          </cell>
          <cell r="S153">
            <v>0</v>
          </cell>
          <cell r="T153">
            <v>0</v>
          </cell>
          <cell r="V153">
            <v>42425</v>
          </cell>
          <cell r="Y153">
            <v>0</v>
          </cell>
          <cell r="AA153" t="str">
            <v>MM</v>
          </cell>
          <cell r="AB153">
            <v>0</v>
          </cell>
          <cell r="AZ153">
            <v>0</v>
          </cell>
          <cell r="BA153">
            <v>0</v>
          </cell>
          <cell r="BE153">
            <v>6.8999999999999995</v>
          </cell>
          <cell r="BH153">
            <v>0</v>
          </cell>
          <cell r="GT153" t="str">
            <v/>
          </cell>
          <cell r="GU153" t="str">
            <v/>
          </cell>
        </row>
        <row r="154">
          <cell r="P154">
            <v>329.75</v>
          </cell>
          <cell r="Q154">
            <v>52.04</v>
          </cell>
          <cell r="S154">
            <v>0</v>
          </cell>
          <cell r="T154">
            <v>0</v>
          </cell>
          <cell r="V154">
            <v>42426</v>
          </cell>
          <cell r="Y154">
            <v>0</v>
          </cell>
          <cell r="AA154" t="str">
            <v>MM</v>
          </cell>
          <cell r="AB154">
            <v>0</v>
          </cell>
          <cell r="AZ154">
            <v>0</v>
          </cell>
          <cell r="BA154">
            <v>0</v>
          </cell>
          <cell r="BE154">
            <v>82.350000000000009</v>
          </cell>
          <cell r="BH154">
            <v>0</v>
          </cell>
          <cell r="GT154" t="str">
            <v/>
          </cell>
          <cell r="GU154" t="str">
            <v/>
          </cell>
        </row>
        <row r="155">
          <cell r="P155">
            <v>26</v>
          </cell>
          <cell r="Q155">
            <v>0</v>
          </cell>
          <cell r="S155">
            <v>0</v>
          </cell>
          <cell r="T155">
            <v>0</v>
          </cell>
          <cell r="V155">
            <v>42426</v>
          </cell>
          <cell r="Y155">
            <v>0</v>
          </cell>
          <cell r="AA155" t="str">
            <v>MM</v>
          </cell>
          <cell r="AB155">
            <v>0</v>
          </cell>
          <cell r="AZ155">
            <v>0</v>
          </cell>
          <cell r="BA155">
            <v>0</v>
          </cell>
          <cell r="BE155">
            <v>27.450000000000003</v>
          </cell>
          <cell r="BH155">
            <v>0</v>
          </cell>
          <cell r="GT155" t="str">
            <v/>
          </cell>
          <cell r="GU155" t="str">
            <v/>
          </cell>
        </row>
        <row r="156">
          <cell r="P156">
            <v>9</v>
          </cell>
          <cell r="Q156">
            <v>233.67000000000002</v>
          </cell>
          <cell r="S156">
            <v>0</v>
          </cell>
          <cell r="T156">
            <v>0</v>
          </cell>
          <cell r="V156">
            <v>42426</v>
          </cell>
          <cell r="Y156">
            <v>0</v>
          </cell>
          <cell r="AA156" t="str">
            <v>MM</v>
          </cell>
          <cell r="AB156">
            <v>0</v>
          </cell>
          <cell r="AZ156">
            <v>0</v>
          </cell>
          <cell r="BA156">
            <v>0</v>
          </cell>
          <cell r="BE156">
            <v>27.450000000000003</v>
          </cell>
          <cell r="BH156">
            <v>0</v>
          </cell>
          <cell r="GT156" t="str">
            <v/>
          </cell>
          <cell r="GU156" t="str">
            <v/>
          </cell>
        </row>
        <row r="157">
          <cell r="P157">
            <v>73.75</v>
          </cell>
          <cell r="Q157">
            <v>0</v>
          </cell>
          <cell r="S157">
            <v>0</v>
          </cell>
          <cell r="T157">
            <v>0</v>
          </cell>
          <cell r="V157">
            <v>42426</v>
          </cell>
          <cell r="Y157">
            <v>0</v>
          </cell>
          <cell r="AA157" t="str">
            <v>MM</v>
          </cell>
          <cell r="AB157">
            <v>0</v>
          </cell>
          <cell r="AZ157">
            <v>0</v>
          </cell>
          <cell r="BA157">
            <v>0</v>
          </cell>
          <cell r="BE157">
            <v>27.450000000000003</v>
          </cell>
          <cell r="BH157">
            <v>0</v>
          </cell>
          <cell r="GT157" t="str">
            <v/>
          </cell>
          <cell r="GU157" t="str">
            <v/>
          </cell>
        </row>
        <row r="158">
          <cell r="P158">
            <v>133</v>
          </cell>
          <cell r="Q158">
            <v>0</v>
          </cell>
          <cell r="S158">
            <v>0</v>
          </cell>
          <cell r="T158">
            <v>0</v>
          </cell>
          <cell r="V158">
            <v>42429</v>
          </cell>
          <cell r="Y158">
            <v>0</v>
          </cell>
          <cell r="AA158" t="str">
            <v>MM</v>
          </cell>
          <cell r="AB158">
            <v>0</v>
          </cell>
          <cell r="AZ158">
            <v>0</v>
          </cell>
          <cell r="BA158">
            <v>0</v>
          </cell>
          <cell r="BE158">
            <v>27.450000000000003</v>
          </cell>
          <cell r="BH158">
            <v>0</v>
          </cell>
          <cell r="GT158" t="str">
            <v/>
          </cell>
          <cell r="GU158" t="str">
            <v/>
          </cell>
        </row>
        <row r="159">
          <cell r="P159">
            <v>28.5</v>
          </cell>
          <cell r="Q159">
            <v>136.15</v>
          </cell>
          <cell r="S159">
            <v>0</v>
          </cell>
          <cell r="T159">
            <v>0</v>
          </cell>
          <cell r="V159">
            <v>42429</v>
          </cell>
          <cell r="Y159">
            <v>0</v>
          </cell>
          <cell r="AA159" t="str">
            <v>MM</v>
          </cell>
          <cell r="AB159">
            <v>0</v>
          </cell>
          <cell r="AZ159">
            <v>0</v>
          </cell>
          <cell r="BA159">
            <v>0</v>
          </cell>
          <cell r="BE159">
            <v>36.6</v>
          </cell>
          <cell r="BH159">
            <v>0</v>
          </cell>
          <cell r="GT159" t="str">
            <v/>
          </cell>
          <cell r="GU159" t="str">
            <v/>
          </cell>
        </row>
        <row r="160">
          <cell r="P160">
            <v>169.25</v>
          </cell>
          <cell r="Q160">
            <v>96.9</v>
          </cell>
          <cell r="S160">
            <v>0</v>
          </cell>
          <cell r="T160">
            <v>0</v>
          </cell>
          <cell r="V160">
            <v>42429</v>
          </cell>
          <cell r="Y160">
            <v>0</v>
          </cell>
          <cell r="AA160" t="str">
            <v>MM</v>
          </cell>
          <cell r="AB160">
            <v>0</v>
          </cell>
          <cell r="AZ160">
            <v>0</v>
          </cell>
          <cell r="BA160">
            <v>0</v>
          </cell>
          <cell r="BE160">
            <v>82.350000000000009</v>
          </cell>
          <cell r="BH160">
            <v>0</v>
          </cell>
          <cell r="GT160" t="str">
            <v/>
          </cell>
          <cell r="GU160" t="str">
            <v/>
          </cell>
        </row>
        <row r="161">
          <cell r="P161">
            <v>154</v>
          </cell>
          <cell r="Q161">
            <v>0</v>
          </cell>
          <cell r="S161">
            <v>0</v>
          </cell>
          <cell r="T161">
            <v>0</v>
          </cell>
          <cell r="V161">
            <v>42429</v>
          </cell>
          <cell r="Y161">
            <v>0</v>
          </cell>
          <cell r="AA161" t="str">
            <v>MM</v>
          </cell>
          <cell r="AB161">
            <v>0</v>
          </cell>
          <cell r="AZ161">
            <v>0</v>
          </cell>
          <cell r="BA161">
            <v>0</v>
          </cell>
          <cell r="BE161">
            <v>27.450000000000003</v>
          </cell>
          <cell r="BH161">
            <v>0</v>
          </cell>
          <cell r="GT161" t="str">
            <v/>
          </cell>
          <cell r="GU161" t="str">
            <v/>
          </cell>
        </row>
        <row r="162">
          <cell r="P162">
            <v>116.25</v>
          </cell>
          <cell r="Q162">
            <v>171.65</v>
          </cell>
          <cell r="S162">
            <v>0</v>
          </cell>
          <cell r="T162">
            <v>0</v>
          </cell>
          <cell r="V162">
            <v>42430</v>
          </cell>
          <cell r="Y162">
            <v>0</v>
          </cell>
          <cell r="AA162" t="str">
            <v>MM</v>
          </cell>
          <cell r="AB162">
            <v>0</v>
          </cell>
          <cell r="AZ162">
            <v>0</v>
          </cell>
          <cell r="BA162">
            <v>0</v>
          </cell>
          <cell r="BE162">
            <v>82.350000000000009</v>
          </cell>
          <cell r="BH162">
            <v>0</v>
          </cell>
          <cell r="GT162" t="str">
            <v/>
          </cell>
          <cell r="GU162" t="str">
            <v/>
          </cell>
        </row>
        <row r="163">
          <cell r="P163">
            <v>145.75</v>
          </cell>
          <cell r="Q163">
            <v>0</v>
          </cell>
          <cell r="S163">
            <v>0</v>
          </cell>
          <cell r="T163">
            <v>0</v>
          </cell>
          <cell r="V163">
            <v>42430</v>
          </cell>
          <cell r="Y163">
            <v>0</v>
          </cell>
          <cell r="AA163" t="str">
            <v>MM</v>
          </cell>
          <cell r="AB163">
            <v>0</v>
          </cell>
          <cell r="AZ163">
            <v>0</v>
          </cell>
          <cell r="BA163">
            <v>0</v>
          </cell>
          <cell r="BE163">
            <v>27.450000000000003</v>
          </cell>
          <cell r="BH163">
            <v>0</v>
          </cell>
          <cell r="GT163" t="str">
            <v/>
          </cell>
          <cell r="GU163" t="str">
            <v/>
          </cell>
        </row>
        <row r="164">
          <cell r="P164">
            <v>18.5</v>
          </cell>
          <cell r="Q164">
            <v>209.19</v>
          </cell>
          <cell r="S164">
            <v>0</v>
          </cell>
          <cell r="T164">
            <v>0</v>
          </cell>
          <cell r="V164">
            <v>42430</v>
          </cell>
          <cell r="Y164">
            <v>0</v>
          </cell>
          <cell r="AA164" t="str">
            <v>MM</v>
          </cell>
          <cell r="AB164">
            <v>0</v>
          </cell>
          <cell r="AZ164">
            <v>0</v>
          </cell>
          <cell r="BA164">
            <v>0</v>
          </cell>
          <cell r="BE164">
            <v>36.6</v>
          </cell>
          <cell r="BH164">
            <v>0</v>
          </cell>
          <cell r="GT164" t="str">
            <v/>
          </cell>
          <cell r="GU164" t="str">
            <v/>
          </cell>
        </row>
        <row r="165">
          <cell r="P165">
            <v>111.5</v>
          </cell>
          <cell r="Q165">
            <v>81.350000000000009</v>
          </cell>
          <cell r="S165">
            <v>0</v>
          </cell>
          <cell r="T165">
            <v>0</v>
          </cell>
          <cell r="V165">
            <v>42431</v>
          </cell>
          <cell r="Y165">
            <v>0</v>
          </cell>
          <cell r="AA165" t="str">
            <v>MM</v>
          </cell>
          <cell r="AB165">
            <v>0</v>
          </cell>
          <cell r="AZ165">
            <v>0</v>
          </cell>
          <cell r="BA165">
            <v>0</v>
          </cell>
          <cell r="BE165">
            <v>36.6</v>
          </cell>
          <cell r="BH165">
            <v>0</v>
          </cell>
          <cell r="GT165" t="str">
            <v/>
          </cell>
          <cell r="GU165" t="str">
            <v/>
          </cell>
        </row>
        <row r="166">
          <cell r="P166">
            <v>34</v>
          </cell>
          <cell r="Q166">
            <v>242.51000000000002</v>
          </cell>
          <cell r="S166">
            <v>0</v>
          </cell>
          <cell r="T166">
            <v>0</v>
          </cell>
          <cell r="V166">
            <v>42431</v>
          </cell>
          <cell r="Y166">
            <v>0</v>
          </cell>
          <cell r="AA166" t="str">
            <v>MM</v>
          </cell>
          <cell r="AB166">
            <v>0</v>
          </cell>
          <cell r="AZ166">
            <v>0</v>
          </cell>
          <cell r="BA166">
            <v>0</v>
          </cell>
          <cell r="BE166">
            <v>64.05</v>
          </cell>
          <cell r="BH166">
            <v>0</v>
          </cell>
          <cell r="GT166" t="str">
            <v/>
          </cell>
          <cell r="GU166" t="str">
            <v/>
          </cell>
        </row>
        <row r="167">
          <cell r="P167">
            <v>136.5</v>
          </cell>
          <cell r="Q167">
            <v>0</v>
          </cell>
          <cell r="S167">
            <v>0</v>
          </cell>
          <cell r="T167">
            <v>0</v>
          </cell>
          <cell r="V167">
            <v>42431</v>
          </cell>
          <cell r="Y167">
            <v>0</v>
          </cell>
          <cell r="AA167" t="str">
            <v>MM</v>
          </cell>
          <cell r="AB167">
            <v>0</v>
          </cell>
          <cell r="AZ167">
            <v>0</v>
          </cell>
          <cell r="BA167">
            <v>0</v>
          </cell>
          <cell r="BE167">
            <v>27.450000000000003</v>
          </cell>
          <cell r="BH167">
            <v>0</v>
          </cell>
          <cell r="GT167" t="str">
            <v/>
          </cell>
          <cell r="GU167" t="str">
            <v/>
          </cell>
        </row>
        <row r="168">
          <cell r="P168">
            <v>144.5</v>
          </cell>
          <cell r="Q168">
            <v>0</v>
          </cell>
          <cell r="S168">
            <v>0</v>
          </cell>
          <cell r="T168">
            <v>0</v>
          </cell>
          <cell r="V168">
            <v>42431</v>
          </cell>
          <cell r="Y168">
            <v>0</v>
          </cell>
          <cell r="AA168" t="str">
            <v>MM</v>
          </cell>
          <cell r="AB168">
            <v>0</v>
          </cell>
          <cell r="AZ168">
            <v>0</v>
          </cell>
          <cell r="BA168">
            <v>0</v>
          </cell>
          <cell r="BE168">
            <v>27.450000000000003</v>
          </cell>
          <cell r="BH168">
            <v>0</v>
          </cell>
          <cell r="GT168" t="str">
            <v/>
          </cell>
          <cell r="GU168" t="str">
            <v/>
          </cell>
        </row>
        <row r="169">
          <cell r="P169">
            <v>33.75</v>
          </cell>
          <cell r="Q169">
            <v>0</v>
          </cell>
          <cell r="S169">
            <v>0</v>
          </cell>
          <cell r="T169">
            <v>0</v>
          </cell>
          <cell r="V169">
            <v>42422</v>
          </cell>
          <cell r="Y169">
            <v>0</v>
          </cell>
          <cell r="AA169" t="str">
            <v>MM</v>
          </cell>
          <cell r="AB169">
            <v>0</v>
          </cell>
          <cell r="AZ169">
            <v>0</v>
          </cell>
          <cell r="BA169">
            <v>0</v>
          </cell>
          <cell r="BE169">
            <v>27.450000000000003</v>
          </cell>
          <cell r="BH169">
            <v>0</v>
          </cell>
          <cell r="GT169" t="str">
            <v/>
          </cell>
          <cell r="GU169" t="str">
            <v/>
          </cell>
        </row>
        <row r="170">
          <cell r="P170">
            <v>129.75</v>
          </cell>
          <cell r="Q170">
            <v>71.7</v>
          </cell>
          <cell r="S170">
            <v>0</v>
          </cell>
          <cell r="T170">
            <v>0</v>
          </cell>
          <cell r="V170">
            <v>42422</v>
          </cell>
          <cell r="Y170">
            <v>0</v>
          </cell>
          <cell r="AA170" t="str">
            <v>MM</v>
          </cell>
          <cell r="AB170">
            <v>0</v>
          </cell>
          <cell r="AZ170">
            <v>0</v>
          </cell>
          <cell r="BA170">
            <v>0</v>
          </cell>
          <cell r="BE170">
            <v>64.05</v>
          </cell>
          <cell r="BH170">
            <v>0</v>
          </cell>
          <cell r="GT170" t="str">
            <v/>
          </cell>
          <cell r="GU170" t="str">
            <v/>
          </cell>
        </row>
        <row r="171">
          <cell r="P171">
            <v>31.75</v>
          </cell>
          <cell r="Q171">
            <v>58.2</v>
          </cell>
          <cell r="S171">
            <v>0</v>
          </cell>
          <cell r="T171">
            <v>0</v>
          </cell>
          <cell r="V171">
            <v>42432</v>
          </cell>
          <cell r="Y171">
            <v>0</v>
          </cell>
          <cell r="AA171" t="str">
            <v>MM</v>
          </cell>
          <cell r="AB171">
            <v>0</v>
          </cell>
          <cell r="AZ171">
            <v>0</v>
          </cell>
          <cell r="BA171">
            <v>0</v>
          </cell>
          <cell r="BE171">
            <v>18</v>
          </cell>
          <cell r="BH171">
            <v>0</v>
          </cell>
          <cell r="GT171" t="str">
            <v/>
          </cell>
          <cell r="GU171" t="str">
            <v/>
          </cell>
        </row>
        <row r="172">
          <cell r="P172">
            <v>196.75</v>
          </cell>
          <cell r="Q172">
            <v>39.15</v>
          </cell>
          <cell r="S172">
            <v>0</v>
          </cell>
          <cell r="T172">
            <v>0</v>
          </cell>
          <cell r="V172">
            <v>42432</v>
          </cell>
          <cell r="Y172">
            <v>0</v>
          </cell>
          <cell r="AA172" t="str">
            <v>MM</v>
          </cell>
          <cell r="AB172">
            <v>0</v>
          </cell>
          <cell r="AZ172">
            <v>0</v>
          </cell>
          <cell r="BA172">
            <v>0</v>
          </cell>
          <cell r="BE172">
            <v>36.6</v>
          </cell>
          <cell r="BH172">
            <v>0</v>
          </cell>
          <cell r="GT172" t="str">
            <v/>
          </cell>
          <cell r="GU172" t="str">
            <v/>
          </cell>
        </row>
        <row r="173">
          <cell r="P173">
            <v>177.75</v>
          </cell>
          <cell r="Q173">
            <v>0</v>
          </cell>
          <cell r="S173">
            <v>0</v>
          </cell>
          <cell r="T173">
            <v>0</v>
          </cell>
          <cell r="V173">
            <v>42432</v>
          </cell>
          <cell r="Y173">
            <v>0</v>
          </cell>
          <cell r="AA173" t="str">
            <v>MM</v>
          </cell>
          <cell r="AB173">
            <v>0</v>
          </cell>
          <cell r="AZ173">
            <v>0</v>
          </cell>
          <cell r="BA173">
            <v>0</v>
          </cell>
          <cell r="BE173">
            <v>27.450000000000003</v>
          </cell>
          <cell r="BH173">
            <v>0</v>
          </cell>
          <cell r="GT173" t="str">
            <v/>
          </cell>
          <cell r="GU173" t="str">
            <v/>
          </cell>
        </row>
        <row r="174">
          <cell r="P174">
            <v>96.75</v>
          </cell>
          <cell r="Q174">
            <v>50.2</v>
          </cell>
          <cell r="S174">
            <v>0</v>
          </cell>
          <cell r="T174">
            <v>0</v>
          </cell>
          <cell r="V174">
            <v>42432</v>
          </cell>
          <cell r="Y174">
            <v>0</v>
          </cell>
          <cell r="AA174" t="str">
            <v>MM</v>
          </cell>
          <cell r="AB174">
            <v>0</v>
          </cell>
          <cell r="AZ174">
            <v>0</v>
          </cell>
          <cell r="BA174">
            <v>0</v>
          </cell>
          <cell r="BE174">
            <v>64.05</v>
          </cell>
          <cell r="BH174">
            <v>0</v>
          </cell>
          <cell r="GT174" t="str">
            <v/>
          </cell>
          <cell r="GU174" t="str">
            <v/>
          </cell>
        </row>
        <row r="175">
          <cell r="P175">
            <v>181</v>
          </cell>
          <cell r="Q175">
            <v>32.4</v>
          </cell>
          <cell r="S175">
            <v>0</v>
          </cell>
          <cell r="T175">
            <v>0</v>
          </cell>
          <cell r="V175">
            <v>42433</v>
          </cell>
          <cell r="Y175">
            <v>0</v>
          </cell>
          <cell r="AA175" t="str">
            <v>MM</v>
          </cell>
          <cell r="AB175">
            <v>0</v>
          </cell>
          <cell r="AZ175">
            <v>0</v>
          </cell>
          <cell r="BA175">
            <v>0</v>
          </cell>
          <cell r="BE175">
            <v>36.6</v>
          </cell>
          <cell r="BH175">
            <v>0</v>
          </cell>
          <cell r="GT175" t="str">
            <v/>
          </cell>
          <cell r="GU175" t="str">
            <v/>
          </cell>
        </row>
        <row r="176">
          <cell r="P176">
            <v>122</v>
          </cell>
          <cell r="Q176">
            <v>0</v>
          </cell>
          <cell r="S176">
            <v>0</v>
          </cell>
          <cell r="T176">
            <v>0</v>
          </cell>
          <cell r="V176">
            <v>42433</v>
          </cell>
          <cell r="Y176">
            <v>0</v>
          </cell>
          <cell r="AA176" t="str">
            <v>MM</v>
          </cell>
          <cell r="AB176">
            <v>0</v>
          </cell>
          <cell r="AZ176">
            <v>0</v>
          </cell>
          <cell r="BA176">
            <v>0</v>
          </cell>
          <cell r="BE176">
            <v>27.450000000000003</v>
          </cell>
          <cell r="BH176">
            <v>0</v>
          </cell>
          <cell r="GT176" t="str">
            <v/>
          </cell>
          <cell r="GU176" t="str">
            <v/>
          </cell>
        </row>
        <row r="177">
          <cell r="P177">
            <v>207.75</v>
          </cell>
          <cell r="Q177">
            <v>0</v>
          </cell>
          <cell r="S177">
            <v>0</v>
          </cell>
          <cell r="T177">
            <v>0</v>
          </cell>
          <cell r="V177">
            <v>42433</v>
          </cell>
          <cell r="Y177">
            <v>0</v>
          </cell>
          <cell r="AA177" t="str">
            <v>MM</v>
          </cell>
          <cell r="AB177">
            <v>0</v>
          </cell>
          <cell r="AZ177">
            <v>0</v>
          </cell>
          <cell r="BA177">
            <v>0</v>
          </cell>
          <cell r="BE177">
            <v>27.450000000000003</v>
          </cell>
          <cell r="BH177">
            <v>0</v>
          </cell>
          <cell r="GT177" t="str">
            <v/>
          </cell>
          <cell r="GU177" t="str">
            <v/>
          </cell>
        </row>
        <row r="178">
          <cell r="P178">
            <v>55.25</v>
          </cell>
          <cell r="Q178">
            <v>0</v>
          </cell>
          <cell r="S178">
            <v>0</v>
          </cell>
          <cell r="T178">
            <v>0</v>
          </cell>
          <cell r="V178">
            <v>42436</v>
          </cell>
          <cell r="Y178">
            <v>0</v>
          </cell>
          <cell r="AA178" t="str">
            <v>MM</v>
          </cell>
          <cell r="AB178">
            <v>0</v>
          </cell>
          <cell r="AZ178">
            <v>0</v>
          </cell>
          <cell r="BA178">
            <v>0</v>
          </cell>
          <cell r="BE178">
            <v>12</v>
          </cell>
          <cell r="BH178">
            <v>0</v>
          </cell>
          <cell r="GT178" t="str">
            <v/>
          </cell>
          <cell r="GU178" t="str">
            <v/>
          </cell>
        </row>
        <row r="179">
          <cell r="P179">
            <v>124.75</v>
          </cell>
          <cell r="Q179">
            <v>0</v>
          </cell>
          <cell r="S179">
            <v>0</v>
          </cell>
          <cell r="T179">
            <v>0</v>
          </cell>
          <cell r="V179">
            <v>42436</v>
          </cell>
          <cell r="Y179">
            <v>0</v>
          </cell>
          <cell r="AA179" t="str">
            <v>MM</v>
          </cell>
          <cell r="AB179">
            <v>0</v>
          </cell>
          <cell r="AZ179">
            <v>0</v>
          </cell>
          <cell r="BA179">
            <v>0</v>
          </cell>
          <cell r="BE179">
            <v>20</v>
          </cell>
          <cell r="BH179">
            <v>0</v>
          </cell>
          <cell r="GT179" t="str">
            <v/>
          </cell>
          <cell r="GU179" t="str">
            <v/>
          </cell>
        </row>
        <row r="180">
          <cell r="P180">
            <v>63</v>
          </cell>
          <cell r="Q180">
            <v>10.8</v>
          </cell>
          <cell r="S180">
            <v>0</v>
          </cell>
          <cell r="T180">
            <v>0</v>
          </cell>
          <cell r="V180">
            <v>42436</v>
          </cell>
          <cell r="Y180">
            <v>0</v>
          </cell>
          <cell r="AA180" t="str">
            <v>MM</v>
          </cell>
          <cell r="AB180">
            <v>0</v>
          </cell>
          <cell r="AZ180">
            <v>0</v>
          </cell>
          <cell r="BA180">
            <v>0</v>
          </cell>
          <cell r="BE180">
            <v>24</v>
          </cell>
          <cell r="BH180">
            <v>0</v>
          </cell>
          <cell r="GT180" t="str">
            <v/>
          </cell>
          <cell r="GU180" t="str">
            <v/>
          </cell>
        </row>
        <row r="181">
          <cell r="P181">
            <v>74.5</v>
          </cell>
          <cell r="Q181">
            <v>0</v>
          </cell>
          <cell r="S181">
            <v>0</v>
          </cell>
          <cell r="T181">
            <v>0</v>
          </cell>
          <cell r="V181">
            <v>42436</v>
          </cell>
          <cell r="Y181">
            <v>0</v>
          </cell>
          <cell r="AA181" t="str">
            <v>MM</v>
          </cell>
          <cell r="AB181">
            <v>0</v>
          </cell>
          <cell r="AZ181">
            <v>0</v>
          </cell>
          <cell r="BA181">
            <v>0</v>
          </cell>
          <cell r="BE181">
            <v>36.6</v>
          </cell>
          <cell r="BH181">
            <v>0</v>
          </cell>
          <cell r="GT181" t="str">
            <v/>
          </cell>
          <cell r="GU181" t="str">
            <v/>
          </cell>
        </row>
        <row r="182">
          <cell r="P182">
            <v>217.25</v>
          </cell>
          <cell r="Q182">
            <v>0</v>
          </cell>
          <cell r="S182">
            <v>0</v>
          </cell>
          <cell r="T182">
            <v>0</v>
          </cell>
          <cell r="V182">
            <v>42436</v>
          </cell>
          <cell r="Y182">
            <v>0</v>
          </cell>
          <cell r="AA182" t="str">
            <v>MM</v>
          </cell>
          <cell r="AB182">
            <v>0</v>
          </cell>
          <cell r="AZ182">
            <v>0</v>
          </cell>
          <cell r="BA182">
            <v>0</v>
          </cell>
          <cell r="BE182">
            <v>64.05</v>
          </cell>
          <cell r="BH182">
            <v>0</v>
          </cell>
          <cell r="GT182" t="str">
            <v/>
          </cell>
          <cell r="GU182" t="str">
            <v/>
          </cell>
        </row>
        <row r="183">
          <cell r="P183">
            <v>68.5</v>
          </cell>
          <cell r="Q183">
            <v>0</v>
          </cell>
          <cell r="S183">
            <v>0</v>
          </cell>
          <cell r="T183">
            <v>0</v>
          </cell>
          <cell r="V183">
            <v>42437</v>
          </cell>
          <cell r="Y183">
            <v>0</v>
          </cell>
          <cell r="AA183" t="str">
            <v>MM</v>
          </cell>
          <cell r="AB183">
            <v>0</v>
          </cell>
          <cell r="AZ183">
            <v>0</v>
          </cell>
          <cell r="BA183">
            <v>0</v>
          </cell>
          <cell r="BE183">
            <v>27.450000000000003</v>
          </cell>
          <cell r="BH183">
            <v>0</v>
          </cell>
          <cell r="GT183" t="str">
            <v/>
          </cell>
          <cell r="GU183" t="str">
            <v/>
          </cell>
        </row>
        <row r="184">
          <cell r="P184">
            <v>226.25</v>
          </cell>
          <cell r="Q184">
            <v>0</v>
          </cell>
          <cell r="S184">
            <v>0</v>
          </cell>
          <cell r="T184">
            <v>0</v>
          </cell>
          <cell r="V184">
            <v>42437</v>
          </cell>
          <cell r="Y184">
            <v>0</v>
          </cell>
          <cell r="AA184" t="str">
            <v>MM</v>
          </cell>
          <cell r="AB184">
            <v>0</v>
          </cell>
          <cell r="AZ184">
            <v>0</v>
          </cell>
          <cell r="BA184">
            <v>0</v>
          </cell>
          <cell r="BE184">
            <v>27.450000000000003</v>
          </cell>
          <cell r="BH184">
            <v>0</v>
          </cell>
          <cell r="GT184" t="str">
            <v/>
          </cell>
          <cell r="GU184" t="str">
            <v/>
          </cell>
        </row>
        <row r="185">
          <cell r="P185">
            <v>45.75</v>
          </cell>
          <cell r="Q185">
            <v>23.6</v>
          </cell>
          <cell r="S185">
            <v>0</v>
          </cell>
          <cell r="T185">
            <v>0</v>
          </cell>
          <cell r="V185">
            <v>42437</v>
          </cell>
          <cell r="Y185">
            <v>0</v>
          </cell>
          <cell r="AA185" t="str">
            <v>MM</v>
          </cell>
          <cell r="AB185">
            <v>0</v>
          </cell>
          <cell r="AZ185">
            <v>0</v>
          </cell>
          <cell r="BA185">
            <v>0</v>
          </cell>
          <cell r="BE185">
            <v>13.2</v>
          </cell>
          <cell r="BH185">
            <v>0</v>
          </cell>
          <cell r="GT185" t="str">
            <v/>
          </cell>
          <cell r="GU185" t="str">
            <v/>
          </cell>
        </row>
        <row r="186">
          <cell r="P186">
            <v>77</v>
          </cell>
          <cell r="Q186">
            <v>87.2</v>
          </cell>
          <cell r="S186">
            <v>0</v>
          </cell>
          <cell r="T186">
            <v>0</v>
          </cell>
          <cell r="V186">
            <v>42437</v>
          </cell>
          <cell r="Y186">
            <v>0</v>
          </cell>
          <cell r="AA186" t="str">
            <v>MM</v>
          </cell>
          <cell r="AB186">
            <v>0</v>
          </cell>
          <cell r="AZ186">
            <v>0</v>
          </cell>
          <cell r="BA186">
            <v>0</v>
          </cell>
          <cell r="BE186">
            <v>17.2</v>
          </cell>
          <cell r="BH186">
            <v>0</v>
          </cell>
          <cell r="GT186" t="str">
            <v/>
          </cell>
          <cell r="GU186" t="str">
            <v/>
          </cell>
        </row>
        <row r="187">
          <cell r="P187">
            <v>5.75</v>
          </cell>
          <cell r="Q187">
            <v>0</v>
          </cell>
          <cell r="S187">
            <v>0</v>
          </cell>
          <cell r="T187">
            <v>0</v>
          </cell>
          <cell r="V187">
            <v>42437</v>
          </cell>
          <cell r="Y187">
            <v>0</v>
          </cell>
          <cell r="AA187" t="str">
            <v>MM</v>
          </cell>
          <cell r="AB187">
            <v>0</v>
          </cell>
          <cell r="AZ187">
            <v>0</v>
          </cell>
          <cell r="BA187">
            <v>0</v>
          </cell>
          <cell r="BE187">
            <v>5.6</v>
          </cell>
          <cell r="BH187">
            <v>0</v>
          </cell>
          <cell r="GT187" t="str">
            <v/>
          </cell>
          <cell r="GU187" t="str">
            <v/>
          </cell>
        </row>
        <row r="188">
          <cell r="P188">
            <v>14.75</v>
          </cell>
          <cell r="Q188">
            <v>0</v>
          </cell>
          <cell r="S188">
            <v>0</v>
          </cell>
          <cell r="T188">
            <v>0</v>
          </cell>
          <cell r="V188">
            <v>42437</v>
          </cell>
          <cell r="Y188">
            <v>0</v>
          </cell>
          <cell r="AA188" t="str">
            <v>MM</v>
          </cell>
          <cell r="AB188">
            <v>0</v>
          </cell>
          <cell r="AZ188">
            <v>0</v>
          </cell>
          <cell r="BA188">
            <v>0</v>
          </cell>
          <cell r="BE188">
            <v>9.1999999999999993</v>
          </cell>
          <cell r="BH188">
            <v>0</v>
          </cell>
          <cell r="GT188" t="str">
            <v/>
          </cell>
          <cell r="GU188" t="str">
            <v/>
          </cell>
        </row>
        <row r="189">
          <cell r="P189">
            <v>74.75</v>
          </cell>
          <cell r="Q189">
            <v>0</v>
          </cell>
          <cell r="S189">
            <v>0</v>
          </cell>
          <cell r="T189">
            <v>0</v>
          </cell>
          <cell r="V189">
            <v>42437</v>
          </cell>
          <cell r="Y189">
            <v>0</v>
          </cell>
          <cell r="AA189" t="str">
            <v>MM</v>
          </cell>
          <cell r="AB189">
            <v>0</v>
          </cell>
          <cell r="AZ189">
            <v>0</v>
          </cell>
          <cell r="BA189">
            <v>0</v>
          </cell>
          <cell r="BE189">
            <v>7.5</v>
          </cell>
          <cell r="BH189">
            <v>0</v>
          </cell>
          <cell r="GT189" t="str">
            <v/>
          </cell>
          <cell r="GU189" t="str">
            <v/>
          </cell>
        </row>
        <row r="190">
          <cell r="P190">
            <v>85.75</v>
          </cell>
          <cell r="Q190">
            <v>0</v>
          </cell>
          <cell r="S190">
            <v>0</v>
          </cell>
          <cell r="T190">
            <v>0</v>
          </cell>
          <cell r="V190">
            <v>42437</v>
          </cell>
          <cell r="Y190">
            <v>0</v>
          </cell>
          <cell r="AA190" t="str">
            <v>MM</v>
          </cell>
          <cell r="AB190">
            <v>0</v>
          </cell>
          <cell r="AZ190">
            <v>0</v>
          </cell>
          <cell r="BA190">
            <v>0</v>
          </cell>
          <cell r="BE190">
            <v>10.5</v>
          </cell>
          <cell r="BH190">
            <v>0</v>
          </cell>
          <cell r="GT190" t="str">
            <v/>
          </cell>
          <cell r="GU190" t="str">
            <v/>
          </cell>
        </row>
        <row r="191">
          <cell r="P191">
            <v>25.25</v>
          </cell>
          <cell r="Q191">
            <v>0</v>
          </cell>
          <cell r="S191">
            <v>0</v>
          </cell>
          <cell r="T191">
            <v>0</v>
          </cell>
          <cell r="V191">
            <v>42438</v>
          </cell>
          <cell r="Y191">
            <v>0</v>
          </cell>
          <cell r="AA191" t="str">
            <v>MM</v>
          </cell>
          <cell r="AB191">
            <v>0</v>
          </cell>
          <cell r="AZ191">
            <v>0</v>
          </cell>
          <cell r="BA191">
            <v>0</v>
          </cell>
          <cell r="BE191">
            <v>15</v>
          </cell>
          <cell r="BH191">
            <v>0</v>
          </cell>
          <cell r="GT191" t="str">
            <v/>
          </cell>
          <cell r="GU191" t="str">
            <v/>
          </cell>
        </row>
        <row r="192">
          <cell r="P192">
            <v>182</v>
          </cell>
          <cell r="Q192">
            <v>0</v>
          </cell>
          <cell r="S192">
            <v>0</v>
          </cell>
          <cell r="T192">
            <v>0</v>
          </cell>
          <cell r="V192">
            <v>42438</v>
          </cell>
          <cell r="Y192">
            <v>0</v>
          </cell>
          <cell r="AA192" t="str">
            <v>MM</v>
          </cell>
          <cell r="AB192">
            <v>0</v>
          </cell>
          <cell r="AZ192">
            <v>0</v>
          </cell>
          <cell r="BA192">
            <v>0</v>
          </cell>
          <cell r="BE192">
            <v>25</v>
          </cell>
          <cell r="BH192">
            <v>0</v>
          </cell>
          <cell r="GT192" t="str">
            <v/>
          </cell>
          <cell r="GU192" t="str">
            <v/>
          </cell>
        </row>
        <row r="193">
          <cell r="P193">
            <v>206.75</v>
          </cell>
          <cell r="Q193">
            <v>0</v>
          </cell>
          <cell r="S193">
            <v>0</v>
          </cell>
          <cell r="T193">
            <v>0</v>
          </cell>
          <cell r="V193">
            <v>42438</v>
          </cell>
          <cell r="Y193">
            <v>0</v>
          </cell>
          <cell r="AA193" t="str">
            <v>MM</v>
          </cell>
          <cell r="AB193">
            <v>0</v>
          </cell>
          <cell r="AZ193">
            <v>0</v>
          </cell>
          <cell r="BA193">
            <v>0</v>
          </cell>
          <cell r="BE193">
            <v>32</v>
          </cell>
          <cell r="BH193">
            <v>0</v>
          </cell>
          <cell r="GT193" t="str">
            <v/>
          </cell>
          <cell r="GU193" t="str">
            <v/>
          </cell>
        </row>
        <row r="194">
          <cell r="P194">
            <v>76</v>
          </cell>
          <cell r="Q194">
            <v>0</v>
          </cell>
          <cell r="S194">
            <v>0</v>
          </cell>
          <cell r="T194">
            <v>0</v>
          </cell>
          <cell r="V194">
            <v>42438</v>
          </cell>
          <cell r="Y194">
            <v>0</v>
          </cell>
          <cell r="AA194" t="str">
            <v>MM</v>
          </cell>
          <cell r="AB194">
            <v>0</v>
          </cell>
          <cell r="AZ194">
            <v>0</v>
          </cell>
          <cell r="BA194">
            <v>0</v>
          </cell>
          <cell r="BE194">
            <v>27.450000000000003</v>
          </cell>
          <cell r="BH194">
            <v>0</v>
          </cell>
          <cell r="GT194" t="str">
            <v/>
          </cell>
          <cell r="GU194" t="str">
            <v/>
          </cell>
        </row>
        <row r="195">
          <cell r="P195">
            <v>172.75</v>
          </cell>
          <cell r="Q195">
            <v>0</v>
          </cell>
          <cell r="S195">
            <v>0</v>
          </cell>
          <cell r="T195">
            <v>0</v>
          </cell>
          <cell r="V195">
            <v>42438</v>
          </cell>
          <cell r="Y195">
            <v>0</v>
          </cell>
          <cell r="AA195" t="str">
            <v>MM</v>
          </cell>
          <cell r="AB195">
            <v>0</v>
          </cell>
          <cell r="AZ195">
            <v>0</v>
          </cell>
          <cell r="BA195">
            <v>0</v>
          </cell>
          <cell r="BE195">
            <v>45.75</v>
          </cell>
          <cell r="BH195">
            <v>0</v>
          </cell>
          <cell r="GT195" t="str">
            <v/>
          </cell>
          <cell r="GU195" t="str">
            <v/>
          </cell>
        </row>
        <row r="196">
          <cell r="P196">
            <v>47.25</v>
          </cell>
          <cell r="Q196">
            <v>50.4</v>
          </cell>
          <cell r="S196">
            <v>0</v>
          </cell>
          <cell r="T196">
            <v>0</v>
          </cell>
          <cell r="V196">
            <v>42438</v>
          </cell>
          <cell r="Y196">
            <v>0</v>
          </cell>
          <cell r="AA196" t="str">
            <v>MM</v>
          </cell>
          <cell r="AB196">
            <v>0</v>
          </cell>
          <cell r="AZ196">
            <v>0</v>
          </cell>
          <cell r="BA196">
            <v>0</v>
          </cell>
          <cell r="BE196">
            <v>18.3</v>
          </cell>
          <cell r="BH196">
            <v>0</v>
          </cell>
          <cell r="GT196" t="str">
            <v/>
          </cell>
          <cell r="GU196" t="str">
            <v/>
          </cell>
        </row>
        <row r="197">
          <cell r="P197">
            <v>36.25</v>
          </cell>
          <cell r="Q197">
            <v>54.8</v>
          </cell>
          <cell r="S197">
            <v>0</v>
          </cell>
          <cell r="T197">
            <v>0</v>
          </cell>
          <cell r="V197">
            <v>42438</v>
          </cell>
          <cell r="Y197">
            <v>0</v>
          </cell>
          <cell r="AA197" t="str">
            <v>MM</v>
          </cell>
          <cell r="AB197">
            <v>0</v>
          </cell>
          <cell r="AZ197">
            <v>0</v>
          </cell>
          <cell r="BA197">
            <v>0</v>
          </cell>
          <cell r="BE197">
            <v>18.3</v>
          </cell>
          <cell r="BH197">
            <v>0</v>
          </cell>
          <cell r="GT197" t="str">
            <v/>
          </cell>
          <cell r="GU197" t="str">
            <v/>
          </cell>
        </row>
        <row r="198">
          <cell r="P198">
            <v>60.25</v>
          </cell>
          <cell r="Q198">
            <v>68.400000000000006</v>
          </cell>
          <cell r="S198">
            <v>0</v>
          </cell>
          <cell r="T198">
            <v>0</v>
          </cell>
          <cell r="V198">
            <v>42439</v>
          </cell>
          <cell r="Y198">
            <v>0</v>
          </cell>
          <cell r="AA198" t="str">
            <v>MM</v>
          </cell>
          <cell r="AB198">
            <v>0</v>
          </cell>
          <cell r="AZ198">
            <v>0</v>
          </cell>
          <cell r="BA198">
            <v>0</v>
          </cell>
          <cell r="BE198">
            <v>18</v>
          </cell>
          <cell r="BH198">
            <v>0</v>
          </cell>
          <cell r="GT198" t="str">
            <v/>
          </cell>
          <cell r="GU198" t="str">
            <v/>
          </cell>
        </row>
        <row r="199">
          <cell r="P199">
            <v>44.75</v>
          </cell>
          <cell r="Q199">
            <v>0</v>
          </cell>
          <cell r="S199">
            <v>0</v>
          </cell>
          <cell r="T199">
            <v>0</v>
          </cell>
          <cell r="V199">
            <v>42439</v>
          </cell>
          <cell r="Y199">
            <v>0</v>
          </cell>
          <cell r="AA199" t="str">
            <v>MM</v>
          </cell>
          <cell r="AB199">
            <v>0</v>
          </cell>
          <cell r="AZ199">
            <v>0</v>
          </cell>
          <cell r="BA199">
            <v>0</v>
          </cell>
          <cell r="BE199">
            <v>13.2</v>
          </cell>
          <cell r="BH199">
            <v>0</v>
          </cell>
          <cell r="GT199" t="str">
            <v/>
          </cell>
          <cell r="GU199" t="str">
            <v/>
          </cell>
        </row>
        <row r="200">
          <cell r="P200">
            <v>65.25</v>
          </cell>
          <cell r="Q200">
            <v>0</v>
          </cell>
          <cell r="S200">
            <v>0</v>
          </cell>
          <cell r="T200">
            <v>0</v>
          </cell>
          <cell r="V200">
            <v>42439</v>
          </cell>
          <cell r="Y200">
            <v>0</v>
          </cell>
          <cell r="AA200" t="str">
            <v>MM</v>
          </cell>
          <cell r="AB200">
            <v>0</v>
          </cell>
          <cell r="AZ200">
            <v>0</v>
          </cell>
          <cell r="BA200">
            <v>0</v>
          </cell>
          <cell r="BE200">
            <v>17.2</v>
          </cell>
          <cell r="BH200">
            <v>0</v>
          </cell>
          <cell r="GT200" t="str">
            <v/>
          </cell>
          <cell r="GU200" t="str">
            <v/>
          </cell>
        </row>
        <row r="201">
          <cell r="P201">
            <v>79.75</v>
          </cell>
          <cell r="Q201">
            <v>60</v>
          </cell>
          <cell r="S201">
            <v>0</v>
          </cell>
          <cell r="T201">
            <v>0</v>
          </cell>
          <cell r="V201">
            <v>42439</v>
          </cell>
          <cell r="Y201">
            <v>0</v>
          </cell>
          <cell r="AA201" t="str">
            <v>MM</v>
          </cell>
          <cell r="AB201">
            <v>0</v>
          </cell>
          <cell r="AZ201">
            <v>0</v>
          </cell>
          <cell r="BA201">
            <v>0</v>
          </cell>
          <cell r="BE201">
            <v>36.6</v>
          </cell>
          <cell r="BH201">
            <v>0</v>
          </cell>
          <cell r="GT201" t="str">
            <v/>
          </cell>
          <cell r="GU201" t="str">
            <v/>
          </cell>
        </row>
        <row r="202">
          <cell r="P202">
            <v>8.5</v>
          </cell>
          <cell r="Q202">
            <v>0</v>
          </cell>
          <cell r="S202">
            <v>0</v>
          </cell>
          <cell r="T202">
            <v>0</v>
          </cell>
          <cell r="V202">
            <v>42439</v>
          </cell>
          <cell r="Y202">
            <v>0</v>
          </cell>
          <cell r="AA202" t="str">
            <v>MM</v>
          </cell>
          <cell r="AB202">
            <v>0</v>
          </cell>
          <cell r="AZ202">
            <v>0</v>
          </cell>
          <cell r="BA202">
            <v>0</v>
          </cell>
          <cell r="BE202">
            <v>27.450000000000003</v>
          </cell>
          <cell r="BH202">
            <v>0</v>
          </cell>
          <cell r="GT202" t="str">
            <v/>
          </cell>
          <cell r="GU202" t="str">
            <v/>
          </cell>
        </row>
        <row r="203">
          <cell r="P203">
            <v>71.75</v>
          </cell>
          <cell r="Q203">
            <v>37.799999999999997</v>
          </cell>
          <cell r="S203">
            <v>0</v>
          </cell>
          <cell r="T203">
            <v>0</v>
          </cell>
          <cell r="V203">
            <v>42439</v>
          </cell>
          <cell r="Y203">
            <v>0</v>
          </cell>
          <cell r="AA203" t="str">
            <v>MM</v>
          </cell>
          <cell r="AB203">
            <v>0</v>
          </cell>
          <cell r="AZ203">
            <v>0</v>
          </cell>
          <cell r="BA203">
            <v>0</v>
          </cell>
          <cell r="BE203">
            <v>18.3</v>
          </cell>
          <cell r="BH203">
            <v>0</v>
          </cell>
          <cell r="GT203" t="str">
            <v/>
          </cell>
          <cell r="GU203" t="str">
            <v/>
          </cell>
        </row>
        <row r="204">
          <cell r="P204">
            <v>144.75</v>
          </cell>
          <cell r="Q204">
            <v>68.8</v>
          </cell>
          <cell r="S204">
            <v>0</v>
          </cell>
          <cell r="T204">
            <v>0</v>
          </cell>
          <cell r="V204">
            <v>42440</v>
          </cell>
          <cell r="Y204">
            <v>0</v>
          </cell>
          <cell r="AA204" t="str">
            <v>MM</v>
          </cell>
          <cell r="AB204">
            <v>0</v>
          </cell>
          <cell r="AZ204">
            <v>0</v>
          </cell>
          <cell r="BA204">
            <v>0</v>
          </cell>
          <cell r="BE204">
            <v>32</v>
          </cell>
          <cell r="BH204">
            <v>0</v>
          </cell>
          <cell r="GT204" t="str">
            <v/>
          </cell>
          <cell r="GU204" t="str">
            <v/>
          </cell>
        </row>
        <row r="205">
          <cell r="P205">
            <v>73.5</v>
          </cell>
          <cell r="Q205">
            <v>202.8</v>
          </cell>
          <cell r="S205">
            <v>0</v>
          </cell>
          <cell r="T205">
            <v>0</v>
          </cell>
          <cell r="V205">
            <v>42440</v>
          </cell>
          <cell r="Y205">
            <v>0</v>
          </cell>
          <cell r="AA205" t="str">
            <v>MM</v>
          </cell>
          <cell r="AB205">
            <v>0</v>
          </cell>
          <cell r="AZ205">
            <v>0</v>
          </cell>
          <cell r="BA205">
            <v>0</v>
          </cell>
          <cell r="BE205">
            <v>32</v>
          </cell>
          <cell r="BH205">
            <v>0</v>
          </cell>
          <cell r="GT205" t="str">
            <v/>
          </cell>
          <cell r="GU205" t="str">
            <v/>
          </cell>
        </row>
        <row r="206">
          <cell r="P206">
            <v>188.75</v>
          </cell>
          <cell r="Q206">
            <v>0</v>
          </cell>
          <cell r="S206">
            <v>0</v>
          </cell>
          <cell r="T206">
            <v>0</v>
          </cell>
          <cell r="V206">
            <v>42440</v>
          </cell>
          <cell r="Y206">
            <v>0</v>
          </cell>
          <cell r="AA206" t="str">
            <v>MM</v>
          </cell>
          <cell r="AB206">
            <v>0</v>
          </cell>
          <cell r="AZ206">
            <v>0</v>
          </cell>
          <cell r="BA206">
            <v>0</v>
          </cell>
          <cell r="BE206">
            <v>36.6</v>
          </cell>
          <cell r="BH206">
            <v>0</v>
          </cell>
          <cell r="GT206" t="str">
            <v/>
          </cell>
          <cell r="GU206" t="str">
            <v/>
          </cell>
        </row>
        <row r="207">
          <cell r="P207">
            <v>68.5</v>
          </cell>
          <cell r="Q207">
            <v>35.25</v>
          </cell>
          <cell r="S207">
            <v>0</v>
          </cell>
          <cell r="T207">
            <v>0</v>
          </cell>
          <cell r="V207">
            <v>42440</v>
          </cell>
          <cell r="Y207">
            <v>0</v>
          </cell>
          <cell r="AA207" t="str">
            <v>MM</v>
          </cell>
          <cell r="AB207">
            <v>0</v>
          </cell>
          <cell r="AZ207">
            <v>0</v>
          </cell>
          <cell r="BA207">
            <v>0</v>
          </cell>
          <cell r="BE207">
            <v>36.6</v>
          </cell>
          <cell r="BH207">
            <v>0</v>
          </cell>
          <cell r="GT207" t="str">
            <v/>
          </cell>
          <cell r="GU207" t="str">
            <v/>
          </cell>
        </row>
        <row r="208">
          <cell r="P208">
            <v>149.25</v>
          </cell>
          <cell r="Q208">
            <v>120.8</v>
          </cell>
          <cell r="S208">
            <v>0</v>
          </cell>
          <cell r="T208">
            <v>0</v>
          </cell>
          <cell r="V208">
            <v>42443</v>
          </cell>
          <cell r="Y208">
            <v>0</v>
          </cell>
          <cell r="AA208" t="str">
            <v>MM</v>
          </cell>
          <cell r="AB208">
            <v>0</v>
          </cell>
          <cell r="AZ208">
            <v>0</v>
          </cell>
          <cell r="BA208">
            <v>0</v>
          </cell>
          <cell r="BE208">
            <v>36.6</v>
          </cell>
          <cell r="BH208">
            <v>0</v>
          </cell>
          <cell r="GT208" t="str">
            <v/>
          </cell>
          <cell r="GU208" t="str">
            <v/>
          </cell>
        </row>
        <row r="209">
          <cell r="P209">
            <v>77.25</v>
          </cell>
          <cell r="Q209">
            <v>29.8</v>
          </cell>
          <cell r="S209">
            <v>0</v>
          </cell>
          <cell r="T209">
            <v>0</v>
          </cell>
          <cell r="V209">
            <v>42443</v>
          </cell>
          <cell r="Y209">
            <v>0</v>
          </cell>
          <cell r="AA209" t="str">
            <v>MM</v>
          </cell>
          <cell r="AB209">
            <v>0</v>
          </cell>
          <cell r="AZ209">
            <v>0</v>
          </cell>
          <cell r="BA209">
            <v>0</v>
          </cell>
          <cell r="BE209">
            <v>36.6</v>
          </cell>
          <cell r="BH209">
            <v>0</v>
          </cell>
          <cell r="GT209" t="str">
            <v/>
          </cell>
          <cell r="GU209" t="str">
            <v/>
          </cell>
        </row>
        <row r="210">
          <cell r="P210">
            <v>140.25</v>
          </cell>
          <cell r="Q210">
            <v>0</v>
          </cell>
          <cell r="S210">
            <v>0</v>
          </cell>
          <cell r="T210">
            <v>0</v>
          </cell>
          <cell r="V210">
            <v>42443</v>
          </cell>
          <cell r="Y210">
            <v>0</v>
          </cell>
          <cell r="AA210" t="str">
            <v>MM</v>
          </cell>
          <cell r="AB210">
            <v>0</v>
          </cell>
          <cell r="AZ210">
            <v>0</v>
          </cell>
          <cell r="BA210">
            <v>0</v>
          </cell>
          <cell r="BE210">
            <v>32</v>
          </cell>
          <cell r="BH210">
            <v>0</v>
          </cell>
          <cell r="GT210" t="str">
            <v/>
          </cell>
          <cell r="GU210" t="str">
            <v/>
          </cell>
        </row>
        <row r="211">
          <cell r="P211">
            <v>140.5</v>
          </cell>
          <cell r="Q211">
            <v>109.14999999999999</v>
          </cell>
          <cell r="S211">
            <v>0</v>
          </cell>
          <cell r="T211">
            <v>0</v>
          </cell>
          <cell r="V211">
            <v>42443</v>
          </cell>
          <cell r="Y211">
            <v>0</v>
          </cell>
          <cell r="AA211" t="str">
            <v>MM</v>
          </cell>
          <cell r="AB211">
            <v>0</v>
          </cell>
          <cell r="AZ211">
            <v>0</v>
          </cell>
          <cell r="BA211">
            <v>0</v>
          </cell>
          <cell r="BE211">
            <v>32</v>
          </cell>
          <cell r="BH211">
            <v>0</v>
          </cell>
          <cell r="GT211" t="str">
            <v/>
          </cell>
          <cell r="GU211" t="str">
            <v/>
          </cell>
        </row>
        <row r="212">
          <cell r="P212">
            <v>43.25</v>
          </cell>
          <cell r="Q212">
            <v>10.5</v>
          </cell>
          <cell r="S212">
            <v>0</v>
          </cell>
          <cell r="T212">
            <v>0</v>
          </cell>
          <cell r="V212">
            <v>42445</v>
          </cell>
          <cell r="Y212">
            <v>0</v>
          </cell>
          <cell r="AA212" t="str">
            <v>MM</v>
          </cell>
          <cell r="AB212">
            <v>0</v>
          </cell>
          <cell r="AZ212">
            <v>0</v>
          </cell>
          <cell r="BA212">
            <v>0</v>
          </cell>
          <cell r="BE212">
            <v>21.9</v>
          </cell>
          <cell r="BH212">
            <v>0</v>
          </cell>
          <cell r="GT212" t="str">
            <v/>
          </cell>
          <cell r="GU212" t="str">
            <v/>
          </cell>
        </row>
        <row r="213">
          <cell r="P213">
            <v>39.75</v>
          </cell>
          <cell r="Q213">
            <v>64.5</v>
          </cell>
          <cell r="S213">
            <v>0</v>
          </cell>
          <cell r="T213">
            <v>0</v>
          </cell>
          <cell r="V213">
            <v>42445</v>
          </cell>
          <cell r="Y213">
            <v>0</v>
          </cell>
          <cell r="AA213" t="str">
            <v>MM</v>
          </cell>
          <cell r="AB213">
            <v>0</v>
          </cell>
          <cell r="AZ213">
            <v>0</v>
          </cell>
          <cell r="BA213">
            <v>0</v>
          </cell>
          <cell r="BE213">
            <v>21.9</v>
          </cell>
          <cell r="BH213">
            <v>0</v>
          </cell>
          <cell r="GT213" t="str">
            <v/>
          </cell>
          <cell r="GU213" t="str">
            <v/>
          </cell>
        </row>
        <row r="214">
          <cell r="P214">
            <v>111.75</v>
          </cell>
          <cell r="Q214">
            <v>186.9</v>
          </cell>
          <cell r="S214">
            <v>0</v>
          </cell>
          <cell r="T214">
            <v>0</v>
          </cell>
          <cell r="V214">
            <v>42445</v>
          </cell>
          <cell r="Y214">
            <v>0</v>
          </cell>
          <cell r="AA214" t="str">
            <v>MM</v>
          </cell>
          <cell r="AB214">
            <v>0</v>
          </cell>
          <cell r="AZ214">
            <v>0</v>
          </cell>
          <cell r="BA214">
            <v>0</v>
          </cell>
          <cell r="BE214">
            <v>21.9</v>
          </cell>
          <cell r="BH214">
            <v>0</v>
          </cell>
          <cell r="GT214" t="str">
            <v/>
          </cell>
          <cell r="GU214" t="str">
            <v/>
          </cell>
        </row>
        <row r="215">
          <cell r="P215">
            <v>81</v>
          </cell>
          <cell r="Q215">
            <v>3.6</v>
          </cell>
          <cell r="S215">
            <v>0</v>
          </cell>
          <cell r="T215">
            <v>0</v>
          </cell>
          <cell r="V215">
            <v>42444</v>
          </cell>
          <cell r="Y215">
            <v>0</v>
          </cell>
          <cell r="AA215" t="str">
            <v>MM</v>
          </cell>
          <cell r="AB215">
            <v>0</v>
          </cell>
          <cell r="AZ215">
            <v>0</v>
          </cell>
          <cell r="BA215">
            <v>0</v>
          </cell>
          <cell r="BE215">
            <v>36.6</v>
          </cell>
          <cell r="BH215">
            <v>0</v>
          </cell>
          <cell r="GT215" t="str">
            <v/>
          </cell>
          <cell r="GU215" t="str">
            <v/>
          </cell>
        </row>
        <row r="216">
          <cell r="P216">
            <v>93.5</v>
          </cell>
          <cell r="Q216">
            <v>0</v>
          </cell>
          <cell r="S216">
            <v>0</v>
          </cell>
          <cell r="T216">
            <v>0</v>
          </cell>
          <cell r="V216">
            <v>42444</v>
          </cell>
          <cell r="Y216">
            <v>0</v>
          </cell>
          <cell r="AA216" t="str">
            <v>MM</v>
          </cell>
          <cell r="AB216">
            <v>0</v>
          </cell>
          <cell r="AZ216">
            <v>0</v>
          </cell>
          <cell r="BA216">
            <v>0</v>
          </cell>
          <cell r="BE216">
            <v>27.450000000000003</v>
          </cell>
          <cell r="BH216">
            <v>0</v>
          </cell>
          <cell r="GT216" t="str">
            <v/>
          </cell>
          <cell r="GU216" t="str">
            <v/>
          </cell>
        </row>
        <row r="217">
          <cell r="P217">
            <v>17.25</v>
          </cell>
          <cell r="Q217">
            <v>69.55</v>
          </cell>
          <cell r="S217">
            <v>0</v>
          </cell>
          <cell r="T217">
            <v>0</v>
          </cell>
          <cell r="V217">
            <v>42444</v>
          </cell>
          <cell r="Y217">
            <v>0</v>
          </cell>
          <cell r="AA217" t="str">
            <v>MM</v>
          </cell>
          <cell r="AB217">
            <v>0</v>
          </cell>
          <cell r="AZ217">
            <v>0</v>
          </cell>
          <cell r="BA217">
            <v>0</v>
          </cell>
          <cell r="BE217">
            <v>27.450000000000003</v>
          </cell>
          <cell r="BH217">
            <v>0</v>
          </cell>
          <cell r="GT217" t="str">
            <v/>
          </cell>
          <cell r="GU217" t="str">
            <v/>
          </cell>
        </row>
        <row r="218">
          <cell r="P218">
            <v>124.25</v>
          </cell>
          <cell r="Q218">
            <v>4</v>
          </cell>
          <cell r="S218">
            <v>0</v>
          </cell>
          <cell r="T218">
            <v>0</v>
          </cell>
          <cell r="V218">
            <v>42444</v>
          </cell>
          <cell r="Y218">
            <v>0</v>
          </cell>
          <cell r="AA218" t="str">
            <v>MM</v>
          </cell>
          <cell r="AB218">
            <v>0</v>
          </cell>
          <cell r="AZ218">
            <v>0</v>
          </cell>
          <cell r="BA218">
            <v>0</v>
          </cell>
          <cell r="BE218">
            <v>32</v>
          </cell>
          <cell r="BH218">
            <v>0</v>
          </cell>
          <cell r="GT218" t="str">
            <v/>
          </cell>
          <cell r="GU218" t="str">
            <v/>
          </cell>
        </row>
        <row r="219">
          <cell r="P219">
            <v>16.5</v>
          </cell>
          <cell r="Q219">
            <v>0</v>
          </cell>
          <cell r="S219">
            <v>0</v>
          </cell>
          <cell r="T219">
            <v>0</v>
          </cell>
          <cell r="V219">
            <v>42444</v>
          </cell>
          <cell r="Y219">
            <v>0</v>
          </cell>
          <cell r="AA219" t="str">
            <v>MM</v>
          </cell>
          <cell r="AB219">
            <v>0</v>
          </cell>
          <cell r="AZ219">
            <v>0</v>
          </cell>
          <cell r="BA219">
            <v>0</v>
          </cell>
          <cell r="BE219">
            <v>9.1999999999999993</v>
          </cell>
          <cell r="BH219">
            <v>0</v>
          </cell>
          <cell r="GT219" t="str">
            <v/>
          </cell>
          <cell r="GU219" t="str">
            <v/>
          </cell>
        </row>
        <row r="220">
          <cell r="P220">
            <v>176.5</v>
          </cell>
          <cell r="Q220">
            <v>0</v>
          </cell>
          <cell r="S220">
            <v>0</v>
          </cell>
          <cell r="T220">
            <v>0</v>
          </cell>
          <cell r="V220">
            <v>42444</v>
          </cell>
          <cell r="Y220">
            <v>0</v>
          </cell>
          <cell r="AA220" t="str">
            <v>MM</v>
          </cell>
          <cell r="AB220">
            <v>0</v>
          </cell>
          <cell r="AZ220">
            <v>0</v>
          </cell>
          <cell r="BA220">
            <v>0</v>
          </cell>
          <cell r="BE220">
            <v>21.2</v>
          </cell>
          <cell r="BH220">
            <v>0</v>
          </cell>
          <cell r="GT220" t="str">
            <v/>
          </cell>
          <cell r="GU220" t="str">
            <v/>
          </cell>
        </row>
        <row r="221">
          <cell r="P221">
            <v>60.5</v>
          </cell>
          <cell r="Q221">
            <v>74.5</v>
          </cell>
          <cell r="S221">
            <v>0</v>
          </cell>
          <cell r="T221">
            <v>0</v>
          </cell>
          <cell r="V221">
            <v>42445</v>
          </cell>
          <cell r="Y221">
            <v>0</v>
          </cell>
          <cell r="AA221" t="str">
            <v>MM</v>
          </cell>
          <cell r="AB221">
            <v>0</v>
          </cell>
          <cell r="AZ221">
            <v>0</v>
          </cell>
          <cell r="BA221">
            <v>0</v>
          </cell>
          <cell r="BE221">
            <v>12</v>
          </cell>
          <cell r="BH221">
            <v>0</v>
          </cell>
          <cell r="GT221" t="str">
            <v/>
          </cell>
          <cell r="GU221" t="str">
            <v/>
          </cell>
        </row>
        <row r="222">
          <cell r="P222">
            <v>33</v>
          </cell>
          <cell r="Q222">
            <v>38.799999999999997</v>
          </cell>
          <cell r="S222">
            <v>0</v>
          </cell>
          <cell r="T222">
            <v>0</v>
          </cell>
          <cell r="V222">
            <v>42445</v>
          </cell>
          <cell r="Y222">
            <v>0</v>
          </cell>
          <cell r="AA222" t="str">
            <v>MM</v>
          </cell>
          <cell r="AB222">
            <v>0</v>
          </cell>
          <cell r="AZ222">
            <v>0</v>
          </cell>
          <cell r="BA222">
            <v>0</v>
          </cell>
          <cell r="BE222">
            <v>8</v>
          </cell>
          <cell r="BH222">
            <v>0</v>
          </cell>
          <cell r="GT222" t="str">
            <v/>
          </cell>
          <cell r="GU222" t="str">
            <v/>
          </cell>
        </row>
        <row r="223">
          <cell r="P223">
            <v>24</v>
          </cell>
          <cell r="Q223">
            <v>41.5</v>
          </cell>
          <cell r="S223">
            <v>24</v>
          </cell>
          <cell r="T223">
            <v>41.5</v>
          </cell>
          <cell r="V223">
            <v>42445</v>
          </cell>
          <cell r="Y223">
            <v>42542</v>
          </cell>
          <cell r="AA223" t="str">
            <v>MM</v>
          </cell>
          <cell r="AB223" t="str">
            <v>MM</v>
          </cell>
          <cell r="AZ223">
            <v>0</v>
          </cell>
          <cell r="BA223">
            <v>384.61052419999993</v>
          </cell>
          <cell r="BE223">
            <v>4.8</v>
          </cell>
          <cell r="BH223">
            <v>0</v>
          </cell>
          <cell r="GT223" t="str">
            <v/>
          </cell>
          <cell r="GU223" t="str">
            <v/>
          </cell>
        </row>
        <row r="224">
          <cell r="P224">
            <v>59</v>
          </cell>
          <cell r="Q224">
            <v>0</v>
          </cell>
          <cell r="S224">
            <v>0</v>
          </cell>
          <cell r="T224">
            <v>0</v>
          </cell>
          <cell r="V224">
            <v>42445</v>
          </cell>
          <cell r="Y224">
            <v>0</v>
          </cell>
          <cell r="AA224" t="str">
            <v>MM</v>
          </cell>
          <cell r="AB224">
            <v>0</v>
          </cell>
          <cell r="AZ224">
            <v>0</v>
          </cell>
          <cell r="BA224">
            <v>0</v>
          </cell>
          <cell r="BE224">
            <v>5.6</v>
          </cell>
          <cell r="BH224">
            <v>0</v>
          </cell>
          <cell r="GT224" t="str">
            <v/>
          </cell>
          <cell r="GU224" t="str">
            <v/>
          </cell>
        </row>
        <row r="225">
          <cell r="P225">
            <v>49.5</v>
          </cell>
          <cell r="Q225">
            <v>4.4000000000000004</v>
          </cell>
          <cell r="S225">
            <v>0</v>
          </cell>
          <cell r="T225">
            <v>0</v>
          </cell>
          <cell r="V225">
            <v>42445</v>
          </cell>
          <cell r="Y225">
            <v>0</v>
          </cell>
          <cell r="AA225" t="str">
            <v>MM</v>
          </cell>
          <cell r="AB225">
            <v>0</v>
          </cell>
          <cell r="AZ225">
            <v>0</v>
          </cell>
          <cell r="BA225">
            <v>0</v>
          </cell>
          <cell r="BE225">
            <v>24</v>
          </cell>
          <cell r="BH225">
            <v>0</v>
          </cell>
          <cell r="GT225" t="str">
            <v/>
          </cell>
          <cell r="GU225" t="str">
            <v/>
          </cell>
        </row>
        <row r="226">
          <cell r="P226">
            <v>88.75</v>
          </cell>
          <cell r="Q226">
            <v>0</v>
          </cell>
          <cell r="S226">
            <v>0</v>
          </cell>
          <cell r="T226">
            <v>0</v>
          </cell>
          <cell r="V226">
            <v>42446</v>
          </cell>
          <cell r="Y226">
            <v>0</v>
          </cell>
          <cell r="AA226" t="str">
            <v>MM</v>
          </cell>
          <cell r="AB226">
            <v>0</v>
          </cell>
          <cell r="AZ226">
            <v>0</v>
          </cell>
          <cell r="BA226">
            <v>0</v>
          </cell>
          <cell r="BE226">
            <v>12</v>
          </cell>
          <cell r="BH226">
            <v>0</v>
          </cell>
          <cell r="GT226" t="str">
            <v/>
          </cell>
          <cell r="GU226" t="str">
            <v/>
          </cell>
        </row>
        <row r="227">
          <cell r="P227">
            <v>45</v>
          </cell>
          <cell r="Q227">
            <v>0</v>
          </cell>
          <cell r="S227">
            <v>0</v>
          </cell>
          <cell r="T227">
            <v>0</v>
          </cell>
          <cell r="V227">
            <v>42446</v>
          </cell>
          <cell r="Y227">
            <v>0</v>
          </cell>
          <cell r="AA227" t="str">
            <v>MM</v>
          </cell>
          <cell r="AB227">
            <v>0</v>
          </cell>
          <cell r="AZ227">
            <v>0</v>
          </cell>
          <cell r="BA227">
            <v>0</v>
          </cell>
          <cell r="BE227">
            <v>12</v>
          </cell>
          <cell r="BH227">
            <v>0</v>
          </cell>
          <cell r="GT227" t="str">
            <v/>
          </cell>
          <cell r="GU227" t="str">
            <v/>
          </cell>
        </row>
        <row r="228">
          <cell r="P228">
            <v>30</v>
          </cell>
          <cell r="Q228">
            <v>42.4</v>
          </cell>
          <cell r="S228">
            <v>0</v>
          </cell>
          <cell r="T228">
            <v>0</v>
          </cell>
          <cell r="V228">
            <v>42446</v>
          </cell>
          <cell r="Y228">
            <v>0</v>
          </cell>
          <cell r="AA228" t="str">
            <v>MM</v>
          </cell>
          <cell r="AB228">
            <v>0</v>
          </cell>
          <cell r="AZ228">
            <v>0</v>
          </cell>
          <cell r="BA228">
            <v>0</v>
          </cell>
          <cell r="BE228">
            <v>9.1999999999999993</v>
          </cell>
          <cell r="BH228">
            <v>0</v>
          </cell>
          <cell r="GT228" t="str">
            <v/>
          </cell>
          <cell r="GU228" t="str">
            <v/>
          </cell>
        </row>
        <row r="229">
          <cell r="P229">
            <v>61.75</v>
          </cell>
          <cell r="Q229">
            <v>0</v>
          </cell>
          <cell r="S229">
            <v>0</v>
          </cell>
          <cell r="T229">
            <v>0</v>
          </cell>
          <cell r="V229">
            <v>42446</v>
          </cell>
          <cell r="Y229">
            <v>0</v>
          </cell>
          <cell r="AA229" t="str">
            <v>MM</v>
          </cell>
          <cell r="AB229">
            <v>0</v>
          </cell>
          <cell r="AZ229">
            <v>0</v>
          </cell>
          <cell r="BA229">
            <v>0</v>
          </cell>
          <cell r="BE229">
            <v>9.1999999999999993</v>
          </cell>
          <cell r="BH229">
            <v>0</v>
          </cell>
          <cell r="GT229" t="str">
            <v/>
          </cell>
          <cell r="GU229" t="str">
            <v/>
          </cell>
        </row>
        <row r="230">
          <cell r="P230">
            <v>67.5</v>
          </cell>
          <cell r="Q230">
            <v>0</v>
          </cell>
          <cell r="S230">
            <v>0</v>
          </cell>
          <cell r="T230">
            <v>0</v>
          </cell>
          <cell r="V230">
            <v>42446</v>
          </cell>
          <cell r="Y230">
            <v>0</v>
          </cell>
          <cell r="AA230" t="str">
            <v>MM</v>
          </cell>
          <cell r="AB230">
            <v>0</v>
          </cell>
          <cell r="AZ230">
            <v>0</v>
          </cell>
          <cell r="BA230">
            <v>0</v>
          </cell>
          <cell r="BE230">
            <v>12</v>
          </cell>
          <cell r="BH230">
            <v>0</v>
          </cell>
          <cell r="GT230" t="str">
            <v/>
          </cell>
          <cell r="GU230" t="str">
            <v/>
          </cell>
        </row>
        <row r="231">
          <cell r="P231">
            <v>92.25</v>
          </cell>
          <cell r="Q231">
            <v>0</v>
          </cell>
          <cell r="S231">
            <v>0</v>
          </cell>
          <cell r="T231">
            <v>0</v>
          </cell>
          <cell r="V231">
            <v>42446</v>
          </cell>
          <cell r="Y231">
            <v>0</v>
          </cell>
          <cell r="AA231" t="str">
            <v>MM</v>
          </cell>
          <cell r="AB231">
            <v>0</v>
          </cell>
          <cell r="AZ231">
            <v>0</v>
          </cell>
          <cell r="BA231">
            <v>0</v>
          </cell>
          <cell r="BE231">
            <v>28</v>
          </cell>
          <cell r="BH231">
            <v>0</v>
          </cell>
          <cell r="GT231" t="str">
            <v/>
          </cell>
          <cell r="GU231" t="str">
            <v/>
          </cell>
        </row>
        <row r="232">
          <cell r="P232">
            <v>55</v>
          </cell>
          <cell r="Q232">
            <v>15.7</v>
          </cell>
          <cell r="S232">
            <v>0</v>
          </cell>
          <cell r="T232">
            <v>0</v>
          </cell>
          <cell r="V232">
            <v>42446</v>
          </cell>
          <cell r="Y232">
            <v>0</v>
          </cell>
          <cell r="AA232" t="str">
            <v>MM</v>
          </cell>
          <cell r="AB232">
            <v>0</v>
          </cell>
          <cell r="AZ232">
            <v>0</v>
          </cell>
          <cell r="BA232">
            <v>0</v>
          </cell>
          <cell r="BE232">
            <v>28</v>
          </cell>
          <cell r="BH232">
            <v>0</v>
          </cell>
          <cell r="GT232" t="str">
            <v/>
          </cell>
          <cell r="GU232" t="str">
            <v/>
          </cell>
        </row>
        <row r="233">
          <cell r="P233">
            <v>125</v>
          </cell>
          <cell r="Q233">
            <v>0</v>
          </cell>
          <cell r="S233">
            <v>0</v>
          </cell>
          <cell r="T233">
            <v>0</v>
          </cell>
          <cell r="V233">
            <v>42446</v>
          </cell>
          <cell r="Y233">
            <v>0</v>
          </cell>
          <cell r="AA233" t="str">
            <v>MM</v>
          </cell>
          <cell r="AB233">
            <v>0</v>
          </cell>
          <cell r="AZ233">
            <v>0</v>
          </cell>
          <cell r="BA233">
            <v>0</v>
          </cell>
          <cell r="BE233">
            <v>28</v>
          </cell>
          <cell r="BH233">
            <v>0</v>
          </cell>
          <cell r="GT233" t="str">
            <v/>
          </cell>
          <cell r="GU233" t="str">
            <v/>
          </cell>
        </row>
        <row r="234">
          <cell r="P234">
            <v>53.75</v>
          </cell>
          <cell r="Q234">
            <v>63.199999999999996</v>
          </cell>
          <cell r="S234">
            <v>0</v>
          </cell>
          <cell r="T234">
            <v>0</v>
          </cell>
          <cell r="V234">
            <v>42446</v>
          </cell>
          <cell r="Y234">
            <v>0</v>
          </cell>
          <cell r="AA234" t="str">
            <v>MM</v>
          </cell>
          <cell r="AB234">
            <v>0</v>
          </cell>
          <cell r="AZ234">
            <v>0</v>
          </cell>
          <cell r="BA234">
            <v>0</v>
          </cell>
          <cell r="BE234">
            <v>27.450000000000003</v>
          </cell>
          <cell r="BH234">
            <v>0</v>
          </cell>
          <cell r="GT234" t="str">
            <v/>
          </cell>
          <cell r="GU234" t="str">
            <v/>
          </cell>
        </row>
        <row r="235">
          <cell r="P235">
            <v>74</v>
          </cell>
          <cell r="Q235">
            <v>0</v>
          </cell>
          <cell r="S235">
            <v>0</v>
          </cell>
          <cell r="T235">
            <v>0</v>
          </cell>
          <cell r="V235">
            <v>42447</v>
          </cell>
          <cell r="Y235">
            <v>0</v>
          </cell>
          <cell r="AA235" t="str">
            <v>MM</v>
          </cell>
          <cell r="AB235">
            <v>0</v>
          </cell>
          <cell r="AZ235">
            <v>0</v>
          </cell>
          <cell r="BA235">
            <v>0</v>
          </cell>
          <cell r="BE235">
            <v>28</v>
          </cell>
          <cell r="BH235">
            <v>0</v>
          </cell>
          <cell r="GT235" t="str">
            <v/>
          </cell>
          <cell r="GU235" t="str">
            <v/>
          </cell>
        </row>
        <row r="236">
          <cell r="P236">
            <v>29.5</v>
          </cell>
          <cell r="Q236">
            <v>45.6</v>
          </cell>
          <cell r="S236">
            <v>0</v>
          </cell>
          <cell r="T236">
            <v>0</v>
          </cell>
          <cell r="V236">
            <v>42447</v>
          </cell>
          <cell r="Y236">
            <v>0</v>
          </cell>
          <cell r="AA236" t="str">
            <v>MM</v>
          </cell>
          <cell r="AB236">
            <v>0</v>
          </cell>
          <cell r="AZ236">
            <v>0</v>
          </cell>
          <cell r="BA236">
            <v>0</v>
          </cell>
          <cell r="BE236">
            <v>28</v>
          </cell>
          <cell r="BH236">
            <v>0</v>
          </cell>
          <cell r="GT236" t="str">
            <v/>
          </cell>
          <cell r="GU236" t="str">
            <v/>
          </cell>
        </row>
        <row r="237">
          <cell r="P237">
            <v>66.25</v>
          </cell>
          <cell r="Q237">
            <v>0</v>
          </cell>
          <cell r="S237">
            <v>0</v>
          </cell>
          <cell r="T237">
            <v>0</v>
          </cell>
          <cell r="V237">
            <v>42447</v>
          </cell>
          <cell r="Y237">
            <v>0</v>
          </cell>
          <cell r="AA237" t="str">
            <v>MM</v>
          </cell>
          <cell r="AB237">
            <v>0</v>
          </cell>
          <cell r="AZ237">
            <v>0</v>
          </cell>
          <cell r="BA237">
            <v>0</v>
          </cell>
          <cell r="BE237">
            <v>28</v>
          </cell>
          <cell r="BH237">
            <v>0</v>
          </cell>
          <cell r="GT237" t="str">
            <v/>
          </cell>
          <cell r="GU237" t="str">
            <v/>
          </cell>
        </row>
        <row r="238">
          <cell r="P238">
            <v>31.5</v>
          </cell>
          <cell r="Q238">
            <v>41.8</v>
          </cell>
          <cell r="S238">
            <v>0</v>
          </cell>
          <cell r="T238">
            <v>0</v>
          </cell>
          <cell r="V238">
            <v>42447</v>
          </cell>
          <cell r="Y238">
            <v>0</v>
          </cell>
          <cell r="AA238" t="str">
            <v>MM</v>
          </cell>
          <cell r="AB238">
            <v>0</v>
          </cell>
          <cell r="AZ238">
            <v>0</v>
          </cell>
          <cell r="BA238">
            <v>0</v>
          </cell>
          <cell r="BE238">
            <v>12</v>
          </cell>
          <cell r="BH238">
            <v>0</v>
          </cell>
          <cell r="GT238" t="str">
            <v/>
          </cell>
          <cell r="GU238" t="str">
            <v/>
          </cell>
        </row>
        <row r="239">
          <cell r="P239">
            <v>33.5</v>
          </cell>
          <cell r="Q239">
            <v>0</v>
          </cell>
          <cell r="S239">
            <v>0</v>
          </cell>
          <cell r="T239">
            <v>0</v>
          </cell>
          <cell r="V239">
            <v>42447</v>
          </cell>
          <cell r="Y239">
            <v>0</v>
          </cell>
          <cell r="AA239" t="str">
            <v>MM</v>
          </cell>
          <cell r="AB239">
            <v>0</v>
          </cell>
          <cell r="AZ239">
            <v>0</v>
          </cell>
          <cell r="BA239">
            <v>0</v>
          </cell>
          <cell r="BE239">
            <v>12</v>
          </cell>
          <cell r="BH239">
            <v>0</v>
          </cell>
          <cell r="GT239" t="str">
            <v/>
          </cell>
          <cell r="GU239" t="str">
            <v/>
          </cell>
        </row>
        <row r="240">
          <cell r="P240">
            <v>177.75</v>
          </cell>
          <cell r="Q240">
            <v>301.39999999999998</v>
          </cell>
          <cell r="S240">
            <v>0</v>
          </cell>
          <cell r="T240">
            <v>0</v>
          </cell>
          <cell r="V240">
            <v>42447</v>
          </cell>
          <cell r="Y240">
            <v>0</v>
          </cell>
          <cell r="AA240" t="str">
            <v>MM</v>
          </cell>
          <cell r="AB240">
            <v>0</v>
          </cell>
          <cell r="AZ240">
            <v>0</v>
          </cell>
          <cell r="BA240">
            <v>0</v>
          </cell>
          <cell r="BE240">
            <v>40</v>
          </cell>
          <cell r="BH240">
            <v>0</v>
          </cell>
          <cell r="GT240" t="str">
            <v/>
          </cell>
          <cell r="GU240" t="str">
            <v/>
          </cell>
        </row>
        <row r="241">
          <cell r="P241">
            <v>179.75</v>
          </cell>
          <cell r="Q241">
            <v>111.7</v>
          </cell>
          <cell r="S241">
            <v>0</v>
          </cell>
          <cell r="T241">
            <v>0</v>
          </cell>
          <cell r="V241">
            <v>42451</v>
          </cell>
          <cell r="Y241">
            <v>0</v>
          </cell>
          <cell r="AA241" t="str">
            <v>MM</v>
          </cell>
          <cell r="AB241">
            <v>0</v>
          </cell>
          <cell r="AZ241">
            <v>0</v>
          </cell>
          <cell r="BA241">
            <v>0</v>
          </cell>
          <cell r="BE241">
            <v>13.2</v>
          </cell>
          <cell r="BH241">
            <v>0</v>
          </cell>
          <cell r="GT241" t="str">
            <v/>
          </cell>
          <cell r="GU241" t="str">
            <v/>
          </cell>
        </row>
        <row r="242">
          <cell r="P242">
            <v>96</v>
          </cell>
          <cell r="Q242">
            <v>0</v>
          </cell>
          <cell r="S242">
            <v>0</v>
          </cell>
          <cell r="T242">
            <v>0</v>
          </cell>
          <cell r="V242">
            <v>42451</v>
          </cell>
          <cell r="Y242">
            <v>0</v>
          </cell>
          <cell r="AA242" t="str">
            <v>MM</v>
          </cell>
          <cell r="AB242">
            <v>0</v>
          </cell>
          <cell r="AZ242">
            <v>0</v>
          </cell>
          <cell r="BA242">
            <v>0</v>
          </cell>
          <cell r="BE242">
            <v>13.2</v>
          </cell>
          <cell r="BH242">
            <v>0</v>
          </cell>
          <cell r="GT242" t="str">
            <v/>
          </cell>
          <cell r="GU242" t="str">
            <v/>
          </cell>
        </row>
        <row r="243">
          <cell r="P243">
            <v>134.5</v>
          </cell>
          <cell r="Q243">
            <v>0</v>
          </cell>
          <cell r="S243">
            <v>0</v>
          </cell>
          <cell r="T243">
            <v>0</v>
          </cell>
          <cell r="V243">
            <v>42451</v>
          </cell>
          <cell r="Y243">
            <v>0</v>
          </cell>
          <cell r="AA243" t="str">
            <v>MM</v>
          </cell>
          <cell r="AB243">
            <v>0</v>
          </cell>
          <cell r="AZ243">
            <v>0</v>
          </cell>
          <cell r="BA243">
            <v>0</v>
          </cell>
          <cell r="BE243">
            <v>12</v>
          </cell>
          <cell r="BH243">
            <v>0</v>
          </cell>
          <cell r="GT243" t="str">
            <v/>
          </cell>
          <cell r="GU243" t="str">
            <v/>
          </cell>
        </row>
        <row r="244">
          <cell r="P244">
            <v>97.25</v>
          </cell>
          <cell r="Q244">
            <v>4.5999999999999996</v>
          </cell>
          <cell r="S244">
            <v>0</v>
          </cell>
          <cell r="T244">
            <v>0</v>
          </cell>
          <cell r="V244">
            <v>42451</v>
          </cell>
          <cell r="Y244">
            <v>0</v>
          </cell>
          <cell r="AA244" t="str">
            <v>MM</v>
          </cell>
          <cell r="AB244">
            <v>0</v>
          </cell>
          <cell r="AZ244">
            <v>0</v>
          </cell>
          <cell r="BA244">
            <v>0</v>
          </cell>
          <cell r="BE244">
            <v>20</v>
          </cell>
          <cell r="BH244">
            <v>0</v>
          </cell>
          <cell r="GT244" t="str">
            <v/>
          </cell>
          <cell r="GU244" t="str">
            <v/>
          </cell>
        </row>
        <row r="245">
          <cell r="P245">
            <v>155</v>
          </cell>
          <cell r="Q245">
            <v>0</v>
          </cell>
          <cell r="S245">
            <v>0</v>
          </cell>
          <cell r="T245">
            <v>0</v>
          </cell>
          <cell r="V245">
            <v>42451</v>
          </cell>
          <cell r="Y245">
            <v>0</v>
          </cell>
          <cell r="AA245" t="str">
            <v>MM</v>
          </cell>
          <cell r="AB245">
            <v>0</v>
          </cell>
          <cell r="AZ245">
            <v>0</v>
          </cell>
          <cell r="BA245">
            <v>0</v>
          </cell>
          <cell r="BE245">
            <v>32</v>
          </cell>
          <cell r="BH245">
            <v>0</v>
          </cell>
          <cell r="GT245" t="str">
            <v/>
          </cell>
          <cell r="GU245" t="str">
            <v/>
          </cell>
        </row>
        <row r="246">
          <cell r="P246">
            <v>156.25</v>
          </cell>
          <cell r="Q246">
            <v>18.899999999999999</v>
          </cell>
          <cell r="S246">
            <v>0</v>
          </cell>
          <cell r="T246">
            <v>0</v>
          </cell>
          <cell r="V246">
            <v>42450</v>
          </cell>
          <cell r="Y246">
            <v>0</v>
          </cell>
          <cell r="AA246" t="str">
            <v>MM</v>
          </cell>
          <cell r="AB246">
            <v>0</v>
          </cell>
          <cell r="AZ246">
            <v>0</v>
          </cell>
          <cell r="BA246">
            <v>0</v>
          </cell>
          <cell r="BE246">
            <v>32</v>
          </cell>
          <cell r="BH246">
            <v>0</v>
          </cell>
          <cell r="GT246" t="str">
            <v/>
          </cell>
          <cell r="GU246" t="str">
            <v/>
          </cell>
        </row>
        <row r="247">
          <cell r="P247">
            <v>201.25</v>
          </cell>
          <cell r="Q247">
            <v>0</v>
          </cell>
          <cell r="S247">
            <v>0</v>
          </cell>
          <cell r="T247">
            <v>0</v>
          </cell>
          <cell r="V247">
            <v>42450</v>
          </cell>
          <cell r="Y247">
            <v>0</v>
          </cell>
          <cell r="AA247" t="str">
            <v>MM</v>
          </cell>
          <cell r="AB247">
            <v>0</v>
          </cell>
          <cell r="AZ247">
            <v>0</v>
          </cell>
          <cell r="BA247">
            <v>0</v>
          </cell>
          <cell r="BE247">
            <v>32</v>
          </cell>
          <cell r="BH247">
            <v>0</v>
          </cell>
          <cell r="GT247" t="str">
            <v/>
          </cell>
          <cell r="GU247" t="str">
            <v/>
          </cell>
        </row>
        <row r="248">
          <cell r="P248">
            <v>121.75</v>
          </cell>
          <cell r="Q248">
            <v>214.16</v>
          </cell>
          <cell r="S248">
            <v>0</v>
          </cell>
          <cell r="T248">
            <v>0</v>
          </cell>
          <cell r="V248">
            <v>42450</v>
          </cell>
          <cell r="Y248">
            <v>0</v>
          </cell>
          <cell r="AA248" t="str">
            <v>MM</v>
          </cell>
          <cell r="AB248">
            <v>0</v>
          </cell>
          <cell r="AZ248">
            <v>0</v>
          </cell>
          <cell r="BA248">
            <v>0</v>
          </cell>
          <cell r="BE248">
            <v>28</v>
          </cell>
          <cell r="BH248">
            <v>0</v>
          </cell>
          <cell r="GT248" t="str">
            <v/>
          </cell>
          <cell r="GU248" t="str">
            <v/>
          </cell>
        </row>
        <row r="249">
          <cell r="P249">
            <v>78.25</v>
          </cell>
          <cell r="Q249">
            <v>0</v>
          </cell>
          <cell r="S249">
            <v>0</v>
          </cell>
          <cell r="T249">
            <v>0</v>
          </cell>
          <cell r="V249">
            <v>42450</v>
          </cell>
          <cell r="Y249">
            <v>0</v>
          </cell>
          <cell r="AA249" t="str">
            <v>MM</v>
          </cell>
          <cell r="AB249">
            <v>0</v>
          </cell>
          <cell r="AZ249">
            <v>0</v>
          </cell>
          <cell r="BA249">
            <v>0</v>
          </cell>
          <cell r="BE249">
            <v>28</v>
          </cell>
          <cell r="BH249">
            <v>0</v>
          </cell>
          <cell r="GT249" t="str">
            <v/>
          </cell>
          <cell r="GU249" t="str">
            <v/>
          </cell>
        </row>
        <row r="250">
          <cell r="P250">
            <v>68.5</v>
          </cell>
          <cell r="Q250">
            <v>0</v>
          </cell>
          <cell r="S250">
            <v>0</v>
          </cell>
          <cell r="T250">
            <v>0</v>
          </cell>
          <cell r="V250">
            <v>42452</v>
          </cell>
          <cell r="Y250">
            <v>0</v>
          </cell>
          <cell r="AA250" t="str">
            <v>MM</v>
          </cell>
          <cell r="AB250">
            <v>0</v>
          </cell>
          <cell r="AZ250">
            <v>0</v>
          </cell>
          <cell r="BA250">
            <v>0</v>
          </cell>
          <cell r="BE250">
            <v>24</v>
          </cell>
          <cell r="BH250">
            <v>0</v>
          </cell>
          <cell r="GT250" t="str">
            <v/>
          </cell>
          <cell r="GU250" t="str">
            <v/>
          </cell>
        </row>
        <row r="251">
          <cell r="P251">
            <v>96</v>
          </cell>
          <cell r="Q251">
            <v>36.799999999999997</v>
          </cell>
          <cell r="S251">
            <v>0</v>
          </cell>
          <cell r="T251">
            <v>0</v>
          </cell>
          <cell r="V251">
            <v>42452</v>
          </cell>
          <cell r="Y251">
            <v>0</v>
          </cell>
          <cell r="AA251" t="str">
            <v>MM</v>
          </cell>
          <cell r="AB251">
            <v>0</v>
          </cell>
          <cell r="AZ251">
            <v>0</v>
          </cell>
          <cell r="BA251">
            <v>0</v>
          </cell>
          <cell r="BE251">
            <v>24</v>
          </cell>
          <cell r="BH251">
            <v>0</v>
          </cell>
          <cell r="GT251" t="str">
            <v/>
          </cell>
          <cell r="GU251" t="str">
            <v/>
          </cell>
        </row>
        <row r="252">
          <cell r="P252">
            <v>36.25</v>
          </cell>
          <cell r="Q252">
            <v>5.7</v>
          </cell>
          <cell r="S252">
            <v>0</v>
          </cell>
          <cell r="T252">
            <v>0</v>
          </cell>
          <cell r="V252">
            <v>42452</v>
          </cell>
          <cell r="Y252">
            <v>0</v>
          </cell>
          <cell r="AA252" t="str">
            <v>MM</v>
          </cell>
          <cell r="AB252">
            <v>0</v>
          </cell>
          <cell r="AZ252">
            <v>0</v>
          </cell>
          <cell r="BA252">
            <v>0</v>
          </cell>
          <cell r="BE252">
            <v>21.6</v>
          </cell>
          <cell r="BH252">
            <v>0</v>
          </cell>
          <cell r="GT252" t="str">
            <v/>
          </cell>
          <cell r="GU252" t="str">
            <v/>
          </cell>
        </row>
        <row r="253">
          <cell r="P253">
            <v>68</v>
          </cell>
          <cell r="Q253">
            <v>106.3</v>
          </cell>
          <cell r="S253">
            <v>0</v>
          </cell>
          <cell r="T253">
            <v>0</v>
          </cell>
          <cell r="V253">
            <v>42452</v>
          </cell>
          <cell r="Y253">
            <v>0</v>
          </cell>
          <cell r="AA253" t="str">
            <v>MM</v>
          </cell>
          <cell r="AB253">
            <v>0</v>
          </cell>
          <cell r="AZ253">
            <v>0</v>
          </cell>
          <cell r="BA253">
            <v>0</v>
          </cell>
          <cell r="BE253">
            <v>21.6</v>
          </cell>
          <cell r="BH253">
            <v>0</v>
          </cell>
          <cell r="GT253" t="str">
            <v/>
          </cell>
          <cell r="GU253" t="str">
            <v/>
          </cell>
        </row>
        <row r="254">
          <cell r="P254">
            <v>36.25</v>
          </cell>
          <cell r="Q254">
            <v>55.5</v>
          </cell>
          <cell r="S254">
            <v>0</v>
          </cell>
          <cell r="T254">
            <v>0</v>
          </cell>
          <cell r="V254">
            <v>42452</v>
          </cell>
          <cell r="Y254">
            <v>0</v>
          </cell>
          <cell r="AA254" t="str">
            <v>MM</v>
          </cell>
          <cell r="AB254">
            <v>0</v>
          </cell>
          <cell r="AZ254">
            <v>0</v>
          </cell>
          <cell r="BA254">
            <v>0</v>
          </cell>
          <cell r="BE254">
            <v>21.6</v>
          </cell>
          <cell r="BH254">
            <v>0</v>
          </cell>
          <cell r="GT254" t="str">
            <v/>
          </cell>
          <cell r="GU254" t="str">
            <v/>
          </cell>
        </row>
        <row r="255">
          <cell r="P255">
            <v>93</v>
          </cell>
          <cell r="Q255">
            <v>0</v>
          </cell>
          <cell r="S255">
            <v>0</v>
          </cell>
          <cell r="T255">
            <v>0</v>
          </cell>
          <cell r="V255">
            <v>42458</v>
          </cell>
          <cell r="Y255">
            <v>0</v>
          </cell>
          <cell r="AA255" t="str">
            <v>MM</v>
          </cell>
          <cell r="AB255">
            <v>0</v>
          </cell>
          <cell r="AZ255">
            <v>0</v>
          </cell>
          <cell r="BA255">
            <v>0</v>
          </cell>
          <cell r="BE255">
            <v>24</v>
          </cell>
          <cell r="BH255">
            <v>0</v>
          </cell>
          <cell r="GT255" t="str">
            <v/>
          </cell>
          <cell r="GU255" t="str">
            <v/>
          </cell>
        </row>
        <row r="256">
          <cell r="P256">
            <v>169.25</v>
          </cell>
          <cell r="Q256">
            <v>138</v>
          </cell>
          <cell r="S256">
            <v>0</v>
          </cell>
          <cell r="T256">
            <v>0</v>
          </cell>
          <cell r="V256">
            <v>42457</v>
          </cell>
          <cell r="Y256">
            <v>0</v>
          </cell>
          <cell r="AA256" t="str">
            <v>MM</v>
          </cell>
          <cell r="AB256">
            <v>0</v>
          </cell>
          <cell r="AZ256">
            <v>0</v>
          </cell>
          <cell r="BA256">
            <v>0</v>
          </cell>
          <cell r="BE256">
            <v>28</v>
          </cell>
          <cell r="BH256">
            <v>0</v>
          </cell>
          <cell r="GT256" t="str">
            <v/>
          </cell>
          <cell r="GU256" t="str">
            <v/>
          </cell>
        </row>
        <row r="257">
          <cell r="P257">
            <v>105.25</v>
          </cell>
          <cell r="Q257">
            <v>0</v>
          </cell>
          <cell r="S257">
            <v>0</v>
          </cell>
          <cell r="T257">
            <v>0</v>
          </cell>
          <cell r="V257">
            <v>42457</v>
          </cell>
          <cell r="Y257">
            <v>0</v>
          </cell>
          <cell r="AA257" t="str">
            <v>MM</v>
          </cell>
          <cell r="AB257">
            <v>0</v>
          </cell>
          <cell r="AZ257">
            <v>0</v>
          </cell>
          <cell r="BA257">
            <v>0</v>
          </cell>
          <cell r="BE257">
            <v>28</v>
          </cell>
          <cell r="BH257">
            <v>0</v>
          </cell>
          <cell r="GT257" t="str">
            <v/>
          </cell>
          <cell r="GU257" t="str">
            <v/>
          </cell>
        </row>
        <row r="258">
          <cell r="P258">
            <v>141</v>
          </cell>
          <cell r="Q258">
            <v>66</v>
          </cell>
          <cell r="S258">
            <v>0</v>
          </cell>
          <cell r="T258">
            <v>0</v>
          </cell>
          <cell r="V258">
            <v>42457</v>
          </cell>
          <cell r="Y258">
            <v>0</v>
          </cell>
          <cell r="AA258" t="str">
            <v>MM</v>
          </cell>
          <cell r="AB258">
            <v>0</v>
          </cell>
          <cell r="AZ258">
            <v>0</v>
          </cell>
          <cell r="BA258">
            <v>0</v>
          </cell>
          <cell r="BE258">
            <v>29.2</v>
          </cell>
          <cell r="BH258">
            <v>0</v>
          </cell>
          <cell r="GT258" t="str">
            <v/>
          </cell>
          <cell r="GU258" t="str">
            <v/>
          </cell>
        </row>
        <row r="259">
          <cell r="P259">
            <v>34.75</v>
          </cell>
          <cell r="Q259">
            <v>0</v>
          </cell>
          <cell r="S259">
            <v>0</v>
          </cell>
          <cell r="T259">
            <v>0</v>
          </cell>
          <cell r="V259">
            <v>42457</v>
          </cell>
          <cell r="Y259">
            <v>0</v>
          </cell>
          <cell r="AA259" t="str">
            <v>MM</v>
          </cell>
          <cell r="AB259">
            <v>0</v>
          </cell>
          <cell r="AZ259">
            <v>0</v>
          </cell>
          <cell r="BA259">
            <v>0</v>
          </cell>
          <cell r="BE259">
            <v>29.2</v>
          </cell>
          <cell r="BH259">
            <v>0</v>
          </cell>
          <cell r="GT259" t="str">
            <v/>
          </cell>
          <cell r="GU259" t="str">
            <v/>
          </cell>
        </row>
        <row r="260">
          <cell r="P260">
            <v>185.75</v>
          </cell>
          <cell r="Q260">
            <v>0</v>
          </cell>
          <cell r="S260">
            <v>0</v>
          </cell>
          <cell r="T260">
            <v>0</v>
          </cell>
          <cell r="V260">
            <v>42458</v>
          </cell>
          <cell r="Y260">
            <v>0</v>
          </cell>
          <cell r="AA260" t="str">
            <v>MM</v>
          </cell>
          <cell r="AB260">
            <v>0</v>
          </cell>
          <cell r="AZ260">
            <v>0</v>
          </cell>
          <cell r="BA260">
            <v>0</v>
          </cell>
          <cell r="BE260">
            <v>21</v>
          </cell>
          <cell r="BH260">
            <v>0</v>
          </cell>
          <cell r="GT260" t="str">
            <v/>
          </cell>
          <cell r="GU260" t="str">
            <v/>
          </cell>
        </row>
        <row r="261">
          <cell r="P261">
            <v>71.75</v>
          </cell>
          <cell r="Q261">
            <v>0</v>
          </cell>
          <cell r="S261">
            <v>0</v>
          </cell>
          <cell r="T261">
            <v>0</v>
          </cell>
          <cell r="V261">
            <v>42458</v>
          </cell>
          <cell r="Y261">
            <v>0</v>
          </cell>
          <cell r="AA261" t="str">
            <v>MM</v>
          </cell>
          <cell r="AB261">
            <v>0</v>
          </cell>
          <cell r="AZ261">
            <v>0</v>
          </cell>
          <cell r="BA261">
            <v>0</v>
          </cell>
          <cell r="BE261">
            <v>21</v>
          </cell>
          <cell r="BH261">
            <v>0</v>
          </cell>
          <cell r="GT261" t="str">
            <v/>
          </cell>
          <cell r="GU261" t="str">
            <v/>
          </cell>
        </row>
        <row r="262">
          <cell r="P262">
            <v>221</v>
          </cell>
          <cell r="Q262">
            <v>0</v>
          </cell>
          <cell r="S262">
            <v>0</v>
          </cell>
          <cell r="T262">
            <v>0</v>
          </cell>
          <cell r="V262">
            <v>42458</v>
          </cell>
          <cell r="Y262">
            <v>0</v>
          </cell>
          <cell r="AA262" t="str">
            <v>MM</v>
          </cell>
          <cell r="AB262">
            <v>0</v>
          </cell>
          <cell r="AZ262">
            <v>0</v>
          </cell>
          <cell r="BA262">
            <v>0</v>
          </cell>
          <cell r="BE262">
            <v>29</v>
          </cell>
          <cell r="BH262">
            <v>0</v>
          </cell>
          <cell r="GT262" t="str">
            <v/>
          </cell>
          <cell r="GU262" t="str">
            <v/>
          </cell>
        </row>
        <row r="263">
          <cell r="P263">
            <v>34.5</v>
          </cell>
          <cell r="Q263">
            <v>0</v>
          </cell>
          <cell r="S263">
            <v>0</v>
          </cell>
          <cell r="T263">
            <v>0</v>
          </cell>
          <cell r="V263">
            <v>42458</v>
          </cell>
          <cell r="Y263">
            <v>0</v>
          </cell>
          <cell r="AA263" t="str">
            <v>MM</v>
          </cell>
          <cell r="AB263">
            <v>0</v>
          </cell>
          <cell r="AZ263">
            <v>0</v>
          </cell>
          <cell r="BA263">
            <v>0</v>
          </cell>
          <cell r="BE263">
            <v>29.2</v>
          </cell>
          <cell r="BH263">
            <v>0</v>
          </cell>
          <cell r="GT263" t="str">
            <v/>
          </cell>
          <cell r="GU263" t="str">
            <v/>
          </cell>
        </row>
        <row r="264">
          <cell r="P264">
            <v>27.75</v>
          </cell>
          <cell r="Q264">
            <v>0</v>
          </cell>
          <cell r="S264">
            <v>0</v>
          </cell>
          <cell r="T264">
            <v>0</v>
          </cell>
          <cell r="V264">
            <v>42459</v>
          </cell>
          <cell r="Y264">
            <v>0</v>
          </cell>
          <cell r="AA264" t="str">
            <v>MM</v>
          </cell>
          <cell r="AB264">
            <v>0</v>
          </cell>
          <cell r="AZ264">
            <v>0</v>
          </cell>
          <cell r="BA264">
            <v>0</v>
          </cell>
          <cell r="BE264">
            <v>20</v>
          </cell>
          <cell r="BH264">
            <v>0</v>
          </cell>
          <cell r="GT264" t="str">
            <v/>
          </cell>
          <cell r="GU264" t="str">
            <v/>
          </cell>
        </row>
        <row r="265">
          <cell r="P265">
            <v>17</v>
          </cell>
          <cell r="Q265">
            <v>23.3</v>
          </cell>
          <cell r="S265">
            <v>0</v>
          </cell>
          <cell r="T265">
            <v>0</v>
          </cell>
          <cell r="V265">
            <v>42459</v>
          </cell>
          <cell r="Y265">
            <v>0</v>
          </cell>
          <cell r="AA265" t="str">
            <v>MM</v>
          </cell>
          <cell r="AB265">
            <v>0</v>
          </cell>
          <cell r="AZ265">
            <v>0</v>
          </cell>
          <cell r="BA265">
            <v>0</v>
          </cell>
          <cell r="BE265">
            <v>12</v>
          </cell>
          <cell r="BH265">
            <v>0</v>
          </cell>
          <cell r="GT265" t="str">
            <v/>
          </cell>
          <cell r="GU265" t="str">
            <v/>
          </cell>
        </row>
        <row r="266">
          <cell r="P266">
            <v>97.25</v>
          </cell>
          <cell r="Q266">
            <v>24.9</v>
          </cell>
          <cell r="S266">
            <v>0</v>
          </cell>
          <cell r="T266">
            <v>0</v>
          </cell>
          <cell r="V266">
            <v>42459</v>
          </cell>
          <cell r="Y266">
            <v>0</v>
          </cell>
          <cell r="AA266" t="str">
            <v>MM</v>
          </cell>
          <cell r="AB266">
            <v>0</v>
          </cell>
          <cell r="AZ266">
            <v>0</v>
          </cell>
          <cell r="BA266">
            <v>0</v>
          </cell>
          <cell r="BE266">
            <v>28</v>
          </cell>
          <cell r="BH266">
            <v>0</v>
          </cell>
          <cell r="GT266" t="str">
            <v/>
          </cell>
          <cell r="GU266" t="str">
            <v/>
          </cell>
        </row>
        <row r="267">
          <cell r="P267">
            <v>143</v>
          </cell>
          <cell r="Q267">
            <v>0</v>
          </cell>
          <cell r="S267">
            <v>0</v>
          </cell>
          <cell r="T267">
            <v>0</v>
          </cell>
          <cell r="V267">
            <v>42459</v>
          </cell>
          <cell r="Y267">
            <v>0</v>
          </cell>
          <cell r="AA267" t="str">
            <v>MM</v>
          </cell>
          <cell r="AB267">
            <v>0</v>
          </cell>
          <cell r="AZ267">
            <v>0</v>
          </cell>
          <cell r="BA267">
            <v>0</v>
          </cell>
          <cell r="BE267">
            <v>25.2</v>
          </cell>
          <cell r="BH267">
            <v>0</v>
          </cell>
          <cell r="GT267" t="str">
            <v/>
          </cell>
          <cell r="GU267" t="str">
            <v/>
          </cell>
        </row>
        <row r="268">
          <cell r="P268">
            <v>57.75</v>
          </cell>
          <cell r="Q268">
            <v>0</v>
          </cell>
          <cell r="S268">
            <v>0</v>
          </cell>
          <cell r="T268">
            <v>0</v>
          </cell>
          <cell r="V268">
            <v>42459</v>
          </cell>
          <cell r="Y268">
            <v>0</v>
          </cell>
          <cell r="AA268" t="str">
            <v>MM</v>
          </cell>
          <cell r="AB268">
            <v>0</v>
          </cell>
          <cell r="AZ268">
            <v>0</v>
          </cell>
          <cell r="BA268">
            <v>0</v>
          </cell>
          <cell r="BE268">
            <v>25.2</v>
          </cell>
          <cell r="BH268">
            <v>0</v>
          </cell>
          <cell r="GT268" t="str">
            <v/>
          </cell>
          <cell r="GU268" t="str">
            <v/>
          </cell>
        </row>
        <row r="269">
          <cell r="P269">
            <v>269</v>
          </cell>
          <cell r="Q269">
            <v>0</v>
          </cell>
          <cell r="S269">
            <v>0</v>
          </cell>
          <cell r="T269">
            <v>0</v>
          </cell>
          <cell r="V269">
            <v>42460</v>
          </cell>
          <cell r="Y269">
            <v>0</v>
          </cell>
          <cell r="AA269" t="str">
            <v>MM</v>
          </cell>
          <cell r="AB269">
            <v>0</v>
          </cell>
          <cell r="AZ269">
            <v>0</v>
          </cell>
          <cell r="BA269">
            <v>0</v>
          </cell>
          <cell r="BE269">
            <v>28</v>
          </cell>
          <cell r="BH269">
            <v>0</v>
          </cell>
          <cell r="GT269" t="str">
            <v/>
          </cell>
          <cell r="GU269" t="str">
            <v/>
          </cell>
        </row>
        <row r="270">
          <cell r="P270">
            <v>61.25</v>
          </cell>
          <cell r="Q270">
            <v>6.3000000000000007</v>
          </cell>
          <cell r="S270">
            <v>0</v>
          </cell>
          <cell r="T270">
            <v>0</v>
          </cell>
          <cell r="V270">
            <v>42460</v>
          </cell>
          <cell r="Y270">
            <v>0</v>
          </cell>
          <cell r="AA270" t="str">
            <v>MM</v>
          </cell>
          <cell r="AB270">
            <v>0</v>
          </cell>
          <cell r="AZ270">
            <v>0</v>
          </cell>
          <cell r="BA270">
            <v>0</v>
          </cell>
          <cell r="BE270">
            <v>28</v>
          </cell>
          <cell r="BH270">
            <v>0</v>
          </cell>
          <cell r="GT270" t="str">
            <v/>
          </cell>
          <cell r="GU270" t="str">
            <v/>
          </cell>
        </row>
        <row r="271">
          <cell r="P271">
            <v>26</v>
          </cell>
          <cell r="Q271">
            <v>35.200000000000003</v>
          </cell>
          <cell r="S271">
            <v>0</v>
          </cell>
          <cell r="T271">
            <v>0</v>
          </cell>
          <cell r="V271">
            <v>42460</v>
          </cell>
          <cell r="Y271">
            <v>0</v>
          </cell>
          <cell r="AA271" t="str">
            <v>MM</v>
          </cell>
          <cell r="AB271">
            <v>0</v>
          </cell>
          <cell r="AZ271">
            <v>0</v>
          </cell>
          <cell r="BA271">
            <v>0</v>
          </cell>
          <cell r="BE271">
            <v>6.8999999999999995</v>
          </cell>
          <cell r="BH271">
            <v>0</v>
          </cell>
          <cell r="GT271" t="str">
            <v/>
          </cell>
          <cell r="GU271" t="str">
            <v/>
          </cell>
        </row>
        <row r="272">
          <cell r="P272">
            <v>74.5</v>
          </cell>
          <cell r="Q272">
            <v>0</v>
          </cell>
          <cell r="S272">
            <v>0</v>
          </cell>
          <cell r="T272">
            <v>0</v>
          </cell>
          <cell r="V272">
            <v>42460</v>
          </cell>
          <cell r="Y272">
            <v>0</v>
          </cell>
          <cell r="AA272" t="str">
            <v>MM</v>
          </cell>
          <cell r="AB272">
            <v>0</v>
          </cell>
          <cell r="AZ272">
            <v>0</v>
          </cell>
          <cell r="BA272">
            <v>0</v>
          </cell>
          <cell r="BE272">
            <v>6.8999999999999995</v>
          </cell>
          <cell r="BH272">
            <v>0</v>
          </cell>
          <cell r="GT272" t="str">
            <v/>
          </cell>
          <cell r="GU272" t="str">
            <v/>
          </cell>
        </row>
        <row r="273">
          <cell r="P273">
            <v>155.25</v>
          </cell>
          <cell r="Q273">
            <v>0</v>
          </cell>
          <cell r="S273">
            <v>0</v>
          </cell>
          <cell r="T273">
            <v>0</v>
          </cell>
          <cell r="V273">
            <v>42460</v>
          </cell>
          <cell r="Y273">
            <v>0</v>
          </cell>
          <cell r="AA273" t="str">
            <v>MM</v>
          </cell>
          <cell r="AB273">
            <v>0</v>
          </cell>
          <cell r="AZ273">
            <v>0</v>
          </cell>
          <cell r="BA273">
            <v>0</v>
          </cell>
          <cell r="BE273">
            <v>32</v>
          </cell>
          <cell r="BH273">
            <v>0</v>
          </cell>
          <cell r="GT273" t="str">
            <v/>
          </cell>
          <cell r="GU273" t="str">
            <v/>
          </cell>
        </row>
        <row r="274">
          <cell r="P274">
            <v>134.25</v>
          </cell>
          <cell r="Q274">
            <v>0</v>
          </cell>
          <cell r="S274">
            <v>0</v>
          </cell>
          <cell r="T274">
            <v>0</v>
          </cell>
          <cell r="V274">
            <v>42461</v>
          </cell>
          <cell r="Y274">
            <v>0</v>
          </cell>
          <cell r="AA274" t="str">
            <v>MM</v>
          </cell>
          <cell r="AB274">
            <v>0</v>
          </cell>
          <cell r="AZ274">
            <v>0</v>
          </cell>
          <cell r="BA274">
            <v>0</v>
          </cell>
          <cell r="BE274">
            <v>28</v>
          </cell>
          <cell r="BH274">
            <v>0</v>
          </cell>
          <cell r="GT274" t="str">
            <v/>
          </cell>
          <cell r="GU274" t="str">
            <v/>
          </cell>
        </row>
        <row r="275">
          <cell r="P275">
            <v>116</v>
          </cell>
          <cell r="Q275">
            <v>0</v>
          </cell>
          <cell r="S275">
            <v>0</v>
          </cell>
          <cell r="T275">
            <v>0</v>
          </cell>
          <cell r="V275">
            <v>42461</v>
          </cell>
          <cell r="Y275">
            <v>0</v>
          </cell>
          <cell r="AA275" t="str">
            <v>MM</v>
          </cell>
          <cell r="AB275">
            <v>0</v>
          </cell>
          <cell r="AZ275">
            <v>0</v>
          </cell>
          <cell r="BA275">
            <v>0</v>
          </cell>
          <cell r="BE275">
            <v>35</v>
          </cell>
          <cell r="BH275">
            <v>0</v>
          </cell>
          <cell r="GT275" t="str">
            <v/>
          </cell>
          <cell r="GU275" t="str">
            <v/>
          </cell>
        </row>
        <row r="276">
          <cell r="P276">
            <v>59.75</v>
          </cell>
          <cell r="Q276">
            <v>0</v>
          </cell>
          <cell r="S276">
            <v>0</v>
          </cell>
          <cell r="T276">
            <v>0</v>
          </cell>
          <cell r="V276">
            <v>42461</v>
          </cell>
          <cell r="Y276">
            <v>0</v>
          </cell>
          <cell r="AA276" t="str">
            <v>MM</v>
          </cell>
          <cell r="AB276">
            <v>0</v>
          </cell>
          <cell r="AZ276">
            <v>0</v>
          </cell>
          <cell r="BA276">
            <v>0</v>
          </cell>
          <cell r="BE276">
            <v>12</v>
          </cell>
          <cell r="BH276">
            <v>0</v>
          </cell>
          <cell r="GT276" t="str">
            <v/>
          </cell>
          <cell r="GU276" t="str">
            <v/>
          </cell>
        </row>
        <row r="277">
          <cell r="P277">
            <v>116.25</v>
          </cell>
          <cell r="Q277">
            <v>0</v>
          </cell>
          <cell r="S277">
            <v>0</v>
          </cell>
          <cell r="T277">
            <v>0</v>
          </cell>
          <cell r="V277">
            <v>42461</v>
          </cell>
          <cell r="Y277">
            <v>0</v>
          </cell>
          <cell r="AA277" t="str">
            <v>MM</v>
          </cell>
          <cell r="AB277">
            <v>0</v>
          </cell>
          <cell r="AZ277">
            <v>0</v>
          </cell>
          <cell r="BA277">
            <v>0</v>
          </cell>
          <cell r="BE277">
            <v>32</v>
          </cell>
          <cell r="BH277">
            <v>0</v>
          </cell>
          <cell r="GT277" t="str">
            <v/>
          </cell>
          <cell r="GU277" t="str">
            <v/>
          </cell>
        </row>
        <row r="278">
          <cell r="P278">
            <v>33.75</v>
          </cell>
          <cell r="Q278">
            <v>0</v>
          </cell>
          <cell r="S278">
            <v>0</v>
          </cell>
          <cell r="T278">
            <v>0</v>
          </cell>
          <cell r="V278">
            <v>42461</v>
          </cell>
          <cell r="Y278">
            <v>0</v>
          </cell>
          <cell r="AA278" t="str">
            <v>MM</v>
          </cell>
          <cell r="AB278">
            <v>0</v>
          </cell>
          <cell r="AZ278">
            <v>0</v>
          </cell>
          <cell r="BA278">
            <v>0</v>
          </cell>
          <cell r="BE278">
            <v>9.1999999999999993</v>
          </cell>
          <cell r="BH278">
            <v>0</v>
          </cell>
          <cell r="GT278" t="str">
            <v/>
          </cell>
          <cell r="GU278" t="str">
            <v/>
          </cell>
        </row>
        <row r="279">
          <cell r="P279">
            <v>33.25</v>
          </cell>
          <cell r="Q279">
            <v>0</v>
          </cell>
          <cell r="S279">
            <v>0</v>
          </cell>
          <cell r="T279">
            <v>0</v>
          </cell>
          <cell r="V279">
            <v>42461</v>
          </cell>
          <cell r="Y279">
            <v>0</v>
          </cell>
          <cell r="AA279" t="str">
            <v>MM</v>
          </cell>
          <cell r="AB279">
            <v>0</v>
          </cell>
          <cell r="AZ279">
            <v>0</v>
          </cell>
          <cell r="BA279">
            <v>0</v>
          </cell>
          <cell r="BE279">
            <v>9.1999999999999993</v>
          </cell>
          <cell r="BH279">
            <v>0</v>
          </cell>
          <cell r="GT279" t="str">
            <v/>
          </cell>
          <cell r="GU279" t="str">
            <v/>
          </cell>
        </row>
        <row r="280">
          <cell r="P280">
            <v>41</v>
          </cell>
          <cell r="Q280">
            <v>0</v>
          </cell>
          <cell r="S280">
            <v>0</v>
          </cell>
          <cell r="T280">
            <v>0</v>
          </cell>
          <cell r="V280">
            <v>42464</v>
          </cell>
          <cell r="Y280">
            <v>0</v>
          </cell>
          <cell r="AA280" t="str">
            <v>MM</v>
          </cell>
          <cell r="AB280">
            <v>0</v>
          </cell>
          <cell r="AZ280">
            <v>0</v>
          </cell>
          <cell r="BA280">
            <v>0</v>
          </cell>
          <cell r="BE280">
            <v>21.6</v>
          </cell>
          <cell r="BH280">
            <v>0</v>
          </cell>
          <cell r="GT280" t="str">
            <v/>
          </cell>
          <cell r="GU280" t="str">
            <v/>
          </cell>
        </row>
        <row r="281">
          <cell r="P281">
            <v>10</v>
          </cell>
          <cell r="Q281">
            <v>0</v>
          </cell>
          <cell r="S281">
            <v>0</v>
          </cell>
          <cell r="T281">
            <v>0</v>
          </cell>
          <cell r="V281">
            <v>42464</v>
          </cell>
          <cell r="Y281">
            <v>0</v>
          </cell>
          <cell r="AA281" t="str">
            <v>MM</v>
          </cell>
          <cell r="AB281">
            <v>0</v>
          </cell>
          <cell r="AZ281">
            <v>0</v>
          </cell>
          <cell r="BA281">
            <v>0</v>
          </cell>
          <cell r="BE281">
            <v>19.200000000000003</v>
          </cell>
          <cell r="BH281">
            <v>0</v>
          </cell>
          <cell r="GT281" t="str">
            <v/>
          </cell>
          <cell r="GU281" t="str">
            <v/>
          </cell>
        </row>
        <row r="282">
          <cell r="P282">
            <v>0</v>
          </cell>
          <cell r="Q282">
            <v>81.08</v>
          </cell>
          <cell r="S282">
            <v>0</v>
          </cell>
          <cell r="T282">
            <v>0</v>
          </cell>
          <cell r="V282">
            <v>42464</v>
          </cell>
          <cell r="Y282">
            <v>0</v>
          </cell>
          <cell r="AA282" t="str">
            <v>MM</v>
          </cell>
          <cell r="AB282">
            <v>0</v>
          </cell>
          <cell r="AZ282">
            <v>0</v>
          </cell>
          <cell r="BA282">
            <v>0</v>
          </cell>
          <cell r="BE282">
            <v>22.200000000000003</v>
          </cell>
          <cell r="BH282">
            <v>0</v>
          </cell>
          <cell r="GT282" t="str">
            <v/>
          </cell>
          <cell r="GU282" t="str">
            <v/>
          </cell>
        </row>
        <row r="283">
          <cell r="P283">
            <v>16</v>
          </cell>
          <cell r="Q283">
            <v>0</v>
          </cell>
          <cell r="S283">
            <v>0</v>
          </cell>
          <cell r="T283">
            <v>0</v>
          </cell>
          <cell r="V283">
            <v>42464</v>
          </cell>
          <cell r="Y283">
            <v>0</v>
          </cell>
          <cell r="AA283" t="str">
            <v>MM</v>
          </cell>
          <cell r="AB283">
            <v>0</v>
          </cell>
          <cell r="AZ283">
            <v>0</v>
          </cell>
          <cell r="BA283">
            <v>0</v>
          </cell>
          <cell r="BE283">
            <v>21</v>
          </cell>
          <cell r="BH283">
            <v>0</v>
          </cell>
          <cell r="GT283" t="str">
            <v/>
          </cell>
          <cell r="GU283" t="str">
            <v/>
          </cell>
        </row>
        <row r="284">
          <cell r="P284">
            <v>82.25</v>
          </cell>
          <cell r="Q284">
            <v>0</v>
          </cell>
          <cell r="S284">
            <v>0</v>
          </cell>
          <cell r="T284">
            <v>0</v>
          </cell>
          <cell r="V284">
            <v>42464</v>
          </cell>
          <cell r="Y284">
            <v>0</v>
          </cell>
          <cell r="AA284" t="str">
            <v>MM</v>
          </cell>
          <cell r="AB284">
            <v>0</v>
          </cell>
          <cell r="AZ284">
            <v>0</v>
          </cell>
          <cell r="BA284">
            <v>0</v>
          </cell>
          <cell r="BE284">
            <v>28.8</v>
          </cell>
          <cell r="BH284">
            <v>0</v>
          </cell>
          <cell r="GT284" t="str">
            <v/>
          </cell>
          <cell r="GU284" t="str">
            <v/>
          </cell>
        </row>
        <row r="285">
          <cell r="P285">
            <v>57.25</v>
          </cell>
          <cell r="Q285">
            <v>85.1</v>
          </cell>
          <cell r="S285">
            <v>0</v>
          </cell>
          <cell r="T285">
            <v>0</v>
          </cell>
          <cell r="V285">
            <v>42464</v>
          </cell>
          <cell r="Y285">
            <v>0</v>
          </cell>
          <cell r="AA285" t="str">
            <v>MM</v>
          </cell>
          <cell r="AB285">
            <v>0</v>
          </cell>
          <cell r="AZ285">
            <v>0</v>
          </cell>
          <cell r="BA285">
            <v>0</v>
          </cell>
          <cell r="BE285">
            <v>9.1999999999999993</v>
          </cell>
          <cell r="BH285">
            <v>0</v>
          </cell>
          <cell r="GT285" t="str">
            <v/>
          </cell>
          <cell r="GU285" t="str">
            <v/>
          </cell>
        </row>
        <row r="286">
          <cell r="P286">
            <v>78.5</v>
          </cell>
          <cell r="Q286">
            <v>0</v>
          </cell>
          <cell r="S286">
            <v>0</v>
          </cell>
          <cell r="T286">
            <v>0</v>
          </cell>
          <cell r="V286">
            <v>42464</v>
          </cell>
          <cell r="Y286">
            <v>0</v>
          </cell>
          <cell r="AA286" t="str">
            <v>MM</v>
          </cell>
          <cell r="AB286">
            <v>0</v>
          </cell>
          <cell r="AZ286">
            <v>0</v>
          </cell>
          <cell r="BA286">
            <v>0</v>
          </cell>
          <cell r="BE286">
            <v>10</v>
          </cell>
          <cell r="BH286">
            <v>0</v>
          </cell>
          <cell r="GT286" t="str">
            <v/>
          </cell>
          <cell r="GU286" t="str">
            <v/>
          </cell>
        </row>
        <row r="287">
          <cell r="P287">
            <v>52.5</v>
          </cell>
          <cell r="Q287">
            <v>80.8</v>
          </cell>
          <cell r="S287">
            <v>0</v>
          </cell>
          <cell r="T287">
            <v>0</v>
          </cell>
          <cell r="V287">
            <v>42464</v>
          </cell>
          <cell r="Y287">
            <v>0</v>
          </cell>
          <cell r="AA287" t="str">
            <v>MM</v>
          </cell>
          <cell r="AB287">
            <v>0</v>
          </cell>
          <cell r="AZ287">
            <v>0</v>
          </cell>
          <cell r="BA287">
            <v>0</v>
          </cell>
          <cell r="BE287">
            <v>9.6</v>
          </cell>
          <cell r="BH287">
            <v>0</v>
          </cell>
          <cell r="GT287" t="str">
            <v/>
          </cell>
          <cell r="GU287" t="str">
            <v/>
          </cell>
        </row>
        <row r="288">
          <cell r="P288">
            <v>35.5</v>
          </cell>
          <cell r="Q288">
            <v>0</v>
          </cell>
          <cell r="S288">
            <v>0</v>
          </cell>
          <cell r="T288">
            <v>0</v>
          </cell>
          <cell r="V288">
            <v>42464</v>
          </cell>
          <cell r="Y288">
            <v>0</v>
          </cell>
          <cell r="AA288" t="str">
            <v>MM</v>
          </cell>
          <cell r="AB288">
            <v>0</v>
          </cell>
          <cell r="AZ288">
            <v>0</v>
          </cell>
          <cell r="BA288">
            <v>0</v>
          </cell>
          <cell r="BE288">
            <v>21</v>
          </cell>
          <cell r="BH288">
            <v>0</v>
          </cell>
          <cell r="GT288" t="str">
            <v/>
          </cell>
          <cell r="GU288" t="str">
            <v/>
          </cell>
        </row>
        <row r="289">
          <cell r="P289">
            <v>53</v>
          </cell>
          <cell r="Q289">
            <v>0</v>
          </cell>
          <cell r="S289">
            <v>0</v>
          </cell>
          <cell r="T289">
            <v>0</v>
          </cell>
          <cell r="V289">
            <v>42465</v>
          </cell>
          <cell r="Y289">
            <v>0</v>
          </cell>
          <cell r="AA289" t="str">
            <v>MM</v>
          </cell>
          <cell r="AB289">
            <v>0</v>
          </cell>
          <cell r="AZ289">
            <v>0</v>
          </cell>
          <cell r="BA289">
            <v>0</v>
          </cell>
          <cell r="BE289">
            <v>7.8000000000000007</v>
          </cell>
          <cell r="BH289">
            <v>0</v>
          </cell>
          <cell r="GT289" t="str">
            <v/>
          </cell>
          <cell r="GU289" t="str">
            <v/>
          </cell>
        </row>
        <row r="290">
          <cell r="P290">
            <v>101</v>
          </cell>
          <cell r="Q290">
            <v>0</v>
          </cell>
          <cell r="S290">
            <v>0</v>
          </cell>
          <cell r="T290">
            <v>0</v>
          </cell>
          <cell r="V290">
            <v>42465</v>
          </cell>
          <cell r="Y290">
            <v>0</v>
          </cell>
          <cell r="AA290" t="str">
            <v>MM</v>
          </cell>
          <cell r="AB290">
            <v>0</v>
          </cell>
          <cell r="AZ290">
            <v>0</v>
          </cell>
          <cell r="BA290">
            <v>0</v>
          </cell>
          <cell r="BE290">
            <v>21.6</v>
          </cell>
          <cell r="BH290">
            <v>0</v>
          </cell>
          <cell r="GT290" t="str">
            <v/>
          </cell>
          <cell r="GU290" t="str">
            <v/>
          </cell>
        </row>
        <row r="291">
          <cell r="P291">
            <v>107.25</v>
          </cell>
          <cell r="Q291">
            <v>0</v>
          </cell>
          <cell r="S291">
            <v>0</v>
          </cell>
          <cell r="T291">
            <v>0</v>
          </cell>
          <cell r="V291">
            <v>42465</v>
          </cell>
          <cell r="Y291">
            <v>0</v>
          </cell>
          <cell r="AA291" t="str">
            <v>MM</v>
          </cell>
          <cell r="AB291">
            <v>0</v>
          </cell>
          <cell r="AZ291">
            <v>0</v>
          </cell>
          <cell r="BA291">
            <v>0</v>
          </cell>
          <cell r="BE291">
            <v>21.75</v>
          </cell>
          <cell r="BH291">
            <v>0</v>
          </cell>
          <cell r="GT291" t="str">
            <v/>
          </cell>
          <cell r="GU291" t="str">
            <v/>
          </cell>
        </row>
        <row r="292">
          <cell r="P292">
            <v>96.75</v>
          </cell>
          <cell r="Q292">
            <v>50.7</v>
          </cell>
          <cell r="S292">
            <v>0</v>
          </cell>
          <cell r="T292">
            <v>0</v>
          </cell>
          <cell r="V292">
            <v>42465</v>
          </cell>
          <cell r="Y292">
            <v>0</v>
          </cell>
          <cell r="AA292" t="str">
            <v>MM</v>
          </cell>
          <cell r="AB292">
            <v>0</v>
          </cell>
          <cell r="AZ292">
            <v>0</v>
          </cell>
          <cell r="BA292">
            <v>0</v>
          </cell>
          <cell r="BE292">
            <v>20</v>
          </cell>
          <cell r="BH292">
            <v>0</v>
          </cell>
          <cell r="GT292" t="str">
            <v/>
          </cell>
          <cell r="GU292" t="str">
            <v/>
          </cell>
        </row>
        <row r="293">
          <cell r="P293">
            <v>48.25</v>
          </cell>
          <cell r="Q293">
            <v>32</v>
          </cell>
          <cell r="S293">
            <v>0</v>
          </cell>
          <cell r="T293">
            <v>0</v>
          </cell>
          <cell r="V293">
            <v>42465</v>
          </cell>
          <cell r="Y293">
            <v>0</v>
          </cell>
          <cell r="AA293" t="str">
            <v>MM</v>
          </cell>
          <cell r="AB293">
            <v>0</v>
          </cell>
          <cell r="AZ293">
            <v>0</v>
          </cell>
          <cell r="BA293">
            <v>0</v>
          </cell>
          <cell r="BE293">
            <v>12</v>
          </cell>
          <cell r="BH293">
            <v>0</v>
          </cell>
          <cell r="GT293" t="str">
            <v/>
          </cell>
          <cell r="GU293" t="str">
            <v/>
          </cell>
        </row>
        <row r="294">
          <cell r="P294">
            <v>67</v>
          </cell>
          <cell r="Q294">
            <v>0</v>
          </cell>
          <cell r="S294">
            <v>0</v>
          </cell>
          <cell r="T294">
            <v>0</v>
          </cell>
          <cell r="V294">
            <v>42465</v>
          </cell>
          <cell r="Y294">
            <v>0</v>
          </cell>
          <cell r="AA294" t="str">
            <v>MM</v>
          </cell>
          <cell r="AB294">
            <v>0</v>
          </cell>
          <cell r="AZ294">
            <v>0</v>
          </cell>
          <cell r="BA294">
            <v>0</v>
          </cell>
          <cell r="BE294">
            <v>18</v>
          </cell>
          <cell r="BH294">
            <v>0</v>
          </cell>
          <cell r="GT294" t="str">
            <v/>
          </cell>
          <cell r="GU294" t="str">
            <v/>
          </cell>
        </row>
        <row r="295">
          <cell r="P295">
            <v>110</v>
          </cell>
          <cell r="Q295">
            <v>43.400000000000006</v>
          </cell>
          <cell r="S295">
            <v>0</v>
          </cell>
          <cell r="T295">
            <v>0</v>
          </cell>
          <cell r="V295">
            <v>42466</v>
          </cell>
          <cell r="Y295">
            <v>0</v>
          </cell>
          <cell r="AA295" t="str">
            <v>MM</v>
          </cell>
          <cell r="AB295">
            <v>0</v>
          </cell>
          <cell r="AZ295">
            <v>0</v>
          </cell>
          <cell r="BA295">
            <v>0</v>
          </cell>
          <cell r="BE295">
            <v>20</v>
          </cell>
          <cell r="BH295">
            <v>0</v>
          </cell>
          <cell r="GT295" t="str">
            <v/>
          </cell>
          <cell r="GU295" t="str">
            <v/>
          </cell>
        </row>
        <row r="296">
          <cell r="P296">
            <v>57.5</v>
          </cell>
          <cell r="Q296">
            <v>0</v>
          </cell>
          <cell r="S296">
            <v>0</v>
          </cell>
          <cell r="T296">
            <v>0</v>
          </cell>
          <cell r="V296">
            <v>42466</v>
          </cell>
          <cell r="Y296">
            <v>0</v>
          </cell>
          <cell r="AA296" t="str">
            <v>MM</v>
          </cell>
          <cell r="AB296">
            <v>0</v>
          </cell>
          <cell r="AZ296">
            <v>0</v>
          </cell>
          <cell r="BA296">
            <v>0</v>
          </cell>
          <cell r="BE296">
            <v>12</v>
          </cell>
          <cell r="BH296">
            <v>0</v>
          </cell>
          <cell r="GT296" t="str">
            <v/>
          </cell>
          <cell r="GU296" t="str">
            <v/>
          </cell>
        </row>
        <row r="297">
          <cell r="P297">
            <v>35.5</v>
          </cell>
          <cell r="Q297">
            <v>0</v>
          </cell>
          <cell r="S297">
            <v>0</v>
          </cell>
          <cell r="T297">
            <v>0</v>
          </cell>
          <cell r="V297">
            <v>42466</v>
          </cell>
          <cell r="Y297">
            <v>0</v>
          </cell>
          <cell r="AA297" t="str">
            <v>MM</v>
          </cell>
          <cell r="AB297">
            <v>0</v>
          </cell>
          <cell r="AZ297">
            <v>0</v>
          </cell>
          <cell r="BA297">
            <v>0</v>
          </cell>
          <cell r="BE297">
            <v>6.8999999999999995</v>
          </cell>
          <cell r="BH297">
            <v>0</v>
          </cell>
          <cell r="GT297" t="str">
            <v/>
          </cell>
          <cell r="GU297" t="str">
            <v/>
          </cell>
        </row>
        <row r="298">
          <cell r="P298">
            <v>59.75</v>
          </cell>
          <cell r="Q298">
            <v>80.400000000000006</v>
          </cell>
          <cell r="S298">
            <v>0</v>
          </cell>
          <cell r="T298">
            <v>0</v>
          </cell>
          <cell r="V298">
            <v>42466</v>
          </cell>
          <cell r="Y298">
            <v>0</v>
          </cell>
          <cell r="AA298" t="str">
            <v>MM</v>
          </cell>
          <cell r="AB298">
            <v>0</v>
          </cell>
          <cell r="AZ298">
            <v>0</v>
          </cell>
          <cell r="BA298">
            <v>0</v>
          </cell>
          <cell r="BE298">
            <v>24</v>
          </cell>
          <cell r="BH298">
            <v>0</v>
          </cell>
          <cell r="GT298" t="str">
            <v/>
          </cell>
          <cell r="GU298" t="str">
            <v/>
          </cell>
        </row>
        <row r="299">
          <cell r="P299">
            <v>81.5</v>
          </cell>
          <cell r="Q299">
            <v>0</v>
          </cell>
          <cell r="S299">
            <v>0</v>
          </cell>
          <cell r="T299">
            <v>0</v>
          </cell>
          <cell r="V299">
            <v>42466</v>
          </cell>
          <cell r="Y299">
            <v>0</v>
          </cell>
          <cell r="AA299" t="str">
            <v>MM</v>
          </cell>
          <cell r="AB299">
            <v>0</v>
          </cell>
          <cell r="AZ299">
            <v>0</v>
          </cell>
          <cell r="BA299">
            <v>0</v>
          </cell>
          <cell r="BE299">
            <v>15.899999999999999</v>
          </cell>
          <cell r="BH299">
            <v>0</v>
          </cell>
          <cell r="GT299" t="str">
            <v/>
          </cell>
          <cell r="GU299" t="str">
            <v/>
          </cell>
        </row>
        <row r="300">
          <cell r="P300">
            <v>38.5</v>
          </cell>
          <cell r="Q300">
            <v>69.5</v>
          </cell>
          <cell r="S300">
            <v>0</v>
          </cell>
          <cell r="T300">
            <v>0</v>
          </cell>
          <cell r="V300">
            <v>42466</v>
          </cell>
          <cell r="Y300">
            <v>0</v>
          </cell>
          <cell r="AA300" t="str">
            <v>MM</v>
          </cell>
          <cell r="AB300">
            <v>0</v>
          </cell>
          <cell r="AZ300">
            <v>0</v>
          </cell>
          <cell r="BA300">
            <v>0</v>
          </cell>
          <cell r="BE300">
            <v>21.9</v>
          </cell>
          <cell r="BH300">
            <v>0</v>
          </cell>
          <cell r="GT300" t="str">
            <v/>
          </cell>
          <cell r="GU300" t="str">
            <v/>
          </cell>
        </row>
        <row r="301">
          <cell r="P301">
            <v>36</v>
          </cell>
          <cell r="Q301">
            <v>0</v>
          </cell>
          <cell r="S301">
            <v>0</v>
          </cell>
          <cell r="T301">
            <v>0</v>
          </cell>
          <cell r="V301">
            <v>42466</v>
          </cell>
          <cell r="Y301">
            <v>0</v>
          </cell>
          <cell r="AA301" t="str">
            <v>MM</v>
          </cell>
          <cell r="AB301">
            <v>0</v>
          </cell>
          <cell r="AZ301">
            <v>0</v>
          </cell>
          <cell r="BA301">
            <v>0</v>
          </cell>
          <cell r="BE301">
            <v>21.9</v>
          </cell>
          <cell r="BH301">
            <v>0</v>
          </cell>
          <cell r="GT301" t="str">
            <v/>
          </cell>
          <cell r="GU301" t="str">
            <v/>
          </cell>
        </row>
        <row r="302">
          <cell r="P302">
            <v>112</v>
          </cell>
          <cell r="Q302">
            <v>0</v>
          </cell>
          <cell r="S302">
            <v>0</v>
          </cell>
          <cell r="T302">
            <v>0</v>
          </cell>
          <cell r="V302">
            <v>42466</v>
          </cell>
          <cell r="Y302">
            <v>0</v>
          </cell>
          <cell r="AA302" t="str">
            <v>MM</v>
          </cell>
          <cell r="AB302">
            <v>0</v>
          </cell>
          <cell r="AZ302">
            <v>0</v>
          </cell>
          <cell r="BA302">
            <v>0</v>
          </cell>
          <cell r="BE302">
            <v>29.2</v>
          </cell>
          <cell r="BH302">
            <v>0</v>
          </cell>
          <cell r="GT302" t="str">
            <v/>
          </cell>
          <cell r="GU302" t="str">
            <v/>
          </cell>
        </row>
        <row r="303">
          <cell r="P303">
            <v>41.5</v>
          </cell>
          <cell r="Q303">
            <v>35.950000000000003</v>
          </cell>
          <cell r="S303">
            <v>0</v>
          </cell>
          <cell r="T303">
            <v>0</v>
          </cell>
          <cell r="V303">
            <v>42467</v>
          </cell>
          <cell r="Y303">
            <v>0</v>
          </cell>
          <cell r="AA303" t="str">
            <v>MM</v>
          </cell>
          <cell r="AB303">
            <v>0</v>
          </cell>
          <cell r="AZ303">
            <v>0</v>
          </cell>
          <cell r="BA303">
            <v>0</v>
          </cell>
          <cell r="BE303">
            <v>27.450000000000003</v>
          </cell>
          <cell r="BH303">
            <v>0</v>
          </cell>
          <cell r="GT303" t="str">
            <v/>
          </cell>
          <cell r="GU303" t="str">
            <v/>
          </cell>
        </row>
        <row r="304">
          <cell r="P304">
            <v>118.25</v>
          </cell>
          <cell r="Q304">
            <v>0</v>
          </cell>
          <cell r="S304">
            <v>0</v>
          </cell>
          <cell r="T304">
            <v>0</v>
          </cell>
          <cell r="V304">
            <v>42467</v>
          </cell>
          <cell r="Y304">
            <v>0</v>
          </cell>
          <cell r="AA304" t="str">
            <v>MM</v>
          </cell>
          <cell r="AB304">
            <v>0</v>
          </cell>
          <cell r="AZ304">
            <v>0</v>
          </cell>
          <cell r="BA304">
            <v>0</v>
          </cell>
          <cell r="BE304">
            <v>36.6</v>
          </cell>
          <cell r="BH304">
            <v>0</v>
          </cell>
          <cell r="GT304" t="str">
            <v/>
          </cell>
          <cell r="GU304" t="str">
            <v/>
          </cell>
        </row>
        <row r="305">
          <cell r="P305">
            <v>0</v>
          </cell>
          <cell r="Q305">
            <v>66.320000000000007</v>
          </cell>
          <cell r="S305">
            <v>0</v>
          </cell>
          <cell r="T305">
            <v>0</v>
          </cell>
          <cell r="V305">
            <v>42467</v>
          </cell>
          <cell r="Y305">
            <v>0</v>
          </cell>
          <cell r="AA305" t="str">
            <v>MM</v>
          </cell>
          <cell r="AB305">
            <v>0</v>
          </cell>
          <cell r="AZ305">
            <v>0</v>
          </cell>
          <cell r="BA305">
            <v>0</v>
          </cell>
          <cell r="BE305">
            <v>36.6</v>
          </cell>
          <cell r="BH305">
            <v>0</v>
          </cell>
          <cell r="GT305" t="str">
            <v/>
          </cell>
          <cell r="GU305" t="str">
            <v/>
          </cell>
        </row>
        <row r="306">
          <cell r="P306">
            <v>51.5</v>
          </cell>
          <cell r="Q306">
            <v>112.57</v>
          </cell>
          <cell r="S306">
            <v>0</v>
          </cell>
          <cell r="T306">
            <v>0</v>
          </cell>
          <cell r="V306">
            <v>42467</v>
          </cell>
          <cell r="Y306">
            <v>0</v>
          </cell>
          <cell r="AA306" t="str">
            <v>MM</v>
          </cell>
          <cell r="AB306">
            <v>0</v>
          </cell>
          <cell r="AZ306">
            <v>0</v>
          </cell>
          <cell r="BA306">
            <v>0</v>
          </cell>
          <cell r="BE306">
            <v>27.450000000000003</v>
          </cell>
          <cell r="BH306">
            <v>0</v>
          </cell>
          <cell r="GT306" t="str">
            <v/>
          </cell>
          <cell r="GU306" t="str">
            <v/>
          </cell>
        </row>
        <row r="307">
          <cell r="P307">
            <v>8</v>
          </cell>
          <cell r="Q307">
            <v>59.410000000000004</v>
          </cell>
          <cell r="S307">
            <v>0</v>
          </cell>
          <cell r="T307">
            <v>0</v>
          </cell>
          <cell r="V307">
            <v>42467</v>
          </cell>
          <cell r="Y307">
            <v>0</v>
          </cell>
          <cell r="AA307" t="str">
            <v>MM</v>
          </cell>
          <cell r="AB307">
            <v>0</v>
          </cell>
          <cell r="AZ307">
            <v>0</v>
          </cell>
          <cell r="BA307">
            <v>0</v>
          </cell>
          <cell r="BE307">
            <v>27.450000000000003</v>
          </cell>
          <cell r="BH307">
            <v>0</v>
          </cell>
          <cell r="GT307" t="str">
            <v/>
          </cell>
          <cell r="GU307" t="str">
            <v/>
          </cell>
        </row>
        <row r="308">
          <cell r="P308">
            <v>6.5</v>
          </cell>
          <cell r="Q308">
            <v>0</v>
          </cell>
          <cell r="S308">
            <v>0</v>
          </cell>
          <cell r="T308">
            <v>0</v>
          </cell>
          <cell r="V308">
            <v>42467</v>
          </cell>
          <cell r="Y308">
            <v>0</v>
          </cell>
          <cell r="AA308" t="str">
            <v>MM</v>
          </cell>
          <cell r="AB308">
            <v>0</v>
          </cell>
          <cell r="AZ308">
            <v>0</v>
          </cell>
          <cell r="BA308">
            <v>0</v>
          </cell>
          <cell r="BE308">
            <v>27.450000000000003</v>
          </cell>
          <cell r="BH308">
            <v>0</v>
          </cell>
          <cell r="GT308" t="str">
            <v/>
          </cell>
          <cell r="GU308" t="str">
            <v/>
          </cell>
        </row>
        <row r="309">
          <cell r="P309">
            <v>7.5</v>
          </cell>
          <cell r="Q309">
            <v>19.5</v>
          </cell>
          <cell r="S309">
            <v>0</v>
          </cell>
          <cell r="T309">
            <v>0</v>
          </cell>
          <cell r="V309">
            <v>42467</v>
          </cell>
          <cell r="Y309">
            <v>0</v>
          </cell>
          <cell r="AA309" t="str">
            <v>MM</v>
          </cell>
          <cell r="AB309">
            <v>0</v>
          </cell>
          <cell r="AZ309">
            <v>0</v>
          </cell>
          <cell r="BA309">
            <v>0</v>
          </cell>
          <cell r="BE309">
            <v>27.450000000000003</v>
          </cell>
          <cell r="BH309">
            <v>0</v>
          </cell>
          <cell r="GT309" t="str">
            <v/>
          </cell>
          <cell r="GU309" t="str">
            <v/>
          </cell>
        </row>
        <row r="310">
          <cell r="P310">
            <v>77.5</v>
          </cell>
          <cell r="Q310">
            <v>0</v>
          </cell>
          <cell r="S310">
            <v>0</v>
          </cell>
          <cell r="T310">
            <v>0</v>
          </cell>
          <cell r="V310">
            <v>42467</v>
          </cell>
          <cell r="Y310">
            <v>0</v>
          </cell>
          <cell r="AA310" t="str">
            <v>MM</v>
          </cell>
          <cell r="AB310">
            <v>0</v>
          </cell>
          <cell r="AZ310">
            <v>0</v>
          </cell>
          <cell r="BA310">
            <v>0</v>
          </cell>
          <cell r="BE310">
            <v>36.6</v>
          </cell>
          <cell r="BH310">
            <v>0</v>
          </cell>
          <cell r="GT310" t="str">
            <v/>
          </cell>
          <cell r="GU310" t="str">
            <v/>
          </cell>
        </row>
        <row r="311">
          <cell r="P311">
            <v>124</v>
          </cell>
          <cell r="Q311">
            <v>0</v>
          </cell>
          <cell r="S311">
            <v>0</v>
          </cell>
          <cell r="T311">
            <v>0</v>
          </cell>
          <cell r="V311">
            <v>42467</v>
          </cell>
          <cell r="Y311">
            <v>0</v>
          </cell>
          <cell r="AA311" t="str">
            <v>MM</v>
          </cell>
          <cell r="AB311">
            <v>0</v>
          </cell>
          <cell r="AZ311">
            <v>0</v>
          </cell>
          <cell r="BA311">
            <v>0</v>
          </cell>
          <cell r="BE311">
            <v>27.450000000000003</v>
          </cell>
          <cell r="BH311">
            <v>0</v>
          </cell>
          <cell r="GT311" t="str">
            <v/>
          </cell>
          <cell r="GU311" t="str">
            <v/>
          </cell>
        </row>
        <row r="312">
          <cell r="P312">
            <v>57.75</v>
          </cell>
          <cell r="Q312">
            <v>0</v>
          </cell>
          <cell r="S312">
            <v>0</v>
          </cell>
          <cell r="T312">
            <v>0</v>
          </cell>
          <cell r="V312">
            <v>42467</v>
          </cell>
          <cell r="Y312">
            <v>0</v>
          </cell>
          <cell r="AA312" t="str">
            <v>MM</v>
          </cell>
          <cell r="AB312">
            <v>0</v>
          </cell>
          <cell r="AZ312">
            <v>0</v>
          </cell>
          <cell r="BA312">
            <v>0</v>
          </cell>
          <cell r="BE312">
            <v>27.450000000000003</v>
          </cell>
          <cell r="BH312">
            <v>0</v>
          </cell>
          <cell r="GT312" t="str">
            <v/>
          </cell>
          <cell r="GU312" t="str">
            <v/>
          </cell>
        </row>
        <row r="313">
          <cell r="P313">
            <v>56.25</v>
          </cell>
          <cell r="Q313">
            <v>31.200000000000003</v>
          </cell>
          <cell r="S313">
            <v>0</v>
          </cell>
          <cell r="T313">
            <v>0</v>
          </cell>
          <cell r="V313">
            <v>42468</v>
          </cell>
          <cell r="Y313">
            <v>0</v>
          </cell>
          <cell r="AA313" t="str">
            <v>MM</v>
          </cell>
          <cell r="AB313">
            <v>0</v>
          </cell>
          <cell r="AZ313">
            <v>0</v>
          </cell>
          <cell r="BA313">
            <v>0</v>
          </cell>
          <cell r="BE313">
            <v>27.450000000000003</v>
          </cell>
          <cell r="BH313">
            <v>0</v>
          </cell>
          <cell r="GT313" t="str">
            <v/>
          </cell>
          <cell r="GU313" t="str">
            <v/>
          </cell>
        </row>
        <row r="314">
          <cell r="P314">
            <v>138.25</v>
          </cell>
          <cell r="Q314">
            <v>24.85</v>
          </cell>
          <cell r="S314">
            <v>0</v>
          </cell>
          <cell r="T314">
            <v>0</v>
          </cell>
          <cell r="V314">
            <v>42468</v>
          </cell>
          <cell r="Y314">
            <v>0</v>
          </cell>
          <cell r="AA314" t="str">
            <v>MM</v>
          </cell>
          <cell r="AB314">
            <v>0</v>
          </cell>
          <cell r="AZ314">
            <v>0</v>
          </cell>
          <cell r="BA314">
            <v>0</v>
          </cell>
          <cell r="BE314">
            <v>36.6</v>
          </cell>
          <cell r="BH314">
            <v>0</v>
          </cell>
          <cell r="GT314" t="str">
            <v/>
          </cell>
          <cell r="GU314" t="str">
            <v/>
          </cell>
        </row>
        <row r="315">
          <cell r="P315">
            <v>51.5</v>
          </cell>
          <cell r="Q315">
            <v>121.83000000000001</v>
          </cell>
          <cell r="S315">
            <v>0</v>
          </cell>
          <cell r="T315">
            <v>0</v>
          </cell>
          <cell r="V315">
            <v>42468</v>
          </cell>
          <cell r="Y315">
            <v>0</v>
          </cell>
          <cell r="AA315" t="str">
            <v>MM</v>
          </cell>
          <cell r="AB315">
            <v>0</v>
          </cell>
          <cell r="AZ315">
            <v>0</v>
          </cell>
          <cell r="BA315">
            <v>0</v>
          </cell>
          <cell r="BE315">
            <v>27.450000000000003</v>
          </cell>
          <cell r="BH315">
            <v>0</v>
          </cell>
          <cell r="GT315" t="str">
            <v/>
          </cell>
          <cell r="GU315" t="str">
            <v/>
          </cell>
        </row>
        <row r="316">
          <cell r="P316">
            <v>86.75</v>
          </cell>
          <cell r="Q316">
            <v>259.22000000000003</v>
          </cell>
          <cell r="S316">
            <v>0</v>
          </cell>
          <cell r="T316">
            <v>0</v>
          </cell>
          <cell r="V316">
            <v>42468</v>
          </cell>
          <cell r="Y316">
            <v>0</v>
          </cell>
          <cell r="AA316" t="str">
            <v>MM</v>
          </cell>
          <cell r="AB316">
            <v>0</v>
          </cell>
          <cell r="AZ316">
            <v>0</v>
          </cell>
          <cell r="BA316">
            <v>0</v>
          </cell>
          <cell r="BE316">
            <v>36.6</v>
          </cell>
          <cell r="BH316">
            <v>0</v>
          </cell>
          <cell r="GT316" t="str">
            <v/>
          </cell>
          <cell r="GU316" t="str">
            <v/>
          </cell>
        </row>
        <row r="317">
          <cell r="P317">
            <v>74.25</v>
          </cell>
          <cell r="Q317">
            <v>4.2</v>
          </cell>
          <cell r="S317">
            <v>0</v>
          </cell>
          <cell r="T317">
            <v>0</v>
          </cell>
          <cell r="V317">
            <v>42468</v>
          </cell>
          <cell r="Y317">
            <v>0</v>
          </cell>
          <cell r="AA317" t="str">
            <v>MM</v>
          </cell>
          <cell r="AB317">
            <v>0</v>
          </cell>
          <cell r="AZ317">
            <v>0</v>
          </cell>
          <cell r="BA317">
            <v>0</v>
          </cell>
          <cell r="BE317">
            <v>27.450000000000003</v>
          </cell>
          <cell r="BH317">
            <v>0</v>
          </cell>
          <cell r="GT317" t="str">
            <v/>
          </cell>
          <cell r="GU317" t="str">
            <v/>
          </cell>
        </row>
        <row r="318">
          <cell r="P318">
            <v>106</v>
          </cell>
          <cell r="Q318">
            <v>0</v>
          </cell>
          <cell r="S318">
            <v>0</v>
          </cell>
          <cell r="T318">
            <v>0</v>
          </cell>
          <cell r="V318">
            <v>42468</v>
          </cell>
          <cell r="Y318">
            <v>0</v>
          </cell>
          <cell r="AA318" t="str">
            <v>MM</v>
          </cell>
          <cell r="AB318">
            <v>0</v>
          </cell>
          <cell r="AZ318">
            <v>0</v>
          </cell>
          <cell r="BA318">
            <v>0</v>
          </cell>
          <cell r="BE318">
            <v>19.200000000000003</v>
          </cell>
          <cell r="BH318">
            <v>0</v>
          </cell>
          <cell r="GT318" t="str">
            <v/>
          </cell>
          <cell r="GU318" t="str">
            <v/>
          </cell>
        </row>
        <row r="319">
          <cell r="P319">
            <v>148.25</v>
          </cell>
          <cell r="Q319">
            <v>0</v>
          </cell>
          <cell r="S319">
            <v>0</v>
          </cell>
          <cell r="T319">
            <v>0</v>
          </cell>
          <cell r="V319">
            <v>42471</v>
          </cell>
          <cell r="Y319">
            <v>0</v>
          </cell>
          <cell r="AA319" t="str">
            <v>MM</v>
          </cell>
          <cell r="AB319">
            <v>0</v>
          </cell>
          <cell r="AZ319">
            <v>0</v>
          </cell>
          <cell r="BA319">
            <v>0</v>
          </cell>
          <cell r="BE319">
            <v>28</v>
          </cell>
          <cell r="BH319">
            <v>0</v>
          </cell>
          <cell r="GT319" t="str">
            <v/>
          </cell>
          <cell r="GU319" t="str">
            <v/>
          </cell>
        </row>
        <row r="320">
          <cell r="P320">
            <v>70.25</v>
          </cell>
          <cell r="Q320">
            <v>118.32</v>
          </cell>
          <cell r="S320">
            <v>0</v>
          </cell>
          <cell r="T320">
            <v>0</v>
          </cell>
          <cell r="V320">
            <v>42471</v>
          </cell>
          <cell r="Y320">
            <v>0</v>
          </cell>
          <cell r="AA320" t="str">
            <v>MM</v>
          </cell>
          <cell r="AB320">
            <v>0</v>
          </cell>
          <cell r="AZ320">
            <v>0</v>
          </cell>
          <cell r="BA320">
            <v>0</v>
          </cell>
          <cell r="BE320">
            <v>30</v>
          </cell>
          <cell r="BH320">
            <v>0</v>
          </cell>
          <cell r="GT320" t="str">
            <v/>
          </cell>
          <cell r="GU320" t="str">
            <v/>
          </cell>
        </row>
        <row r="321">
          <cell r="P321">
            <v>9</v>
          </cell>
          <cell r="Q321">
            <v>54.6</v>
          </cell>
          <cell r="S321">
            <v>0</v>
          </cell>
          <cell r="T321">
            <v>0</v>
          </cell>
          <cell r="V321">
            <v>42471</v>
          </cell>
          <cell r="Y321">
            <v>0</v>
          </cell>
          <cell r="AA321" t="str">
            <v>MM</v>
          </cell>
          <cell r="AB321">
            <v>0</v>
          </cell>
          <cell r="AZ321">
            <v>0</v>
          </cell>
          <cell r="BA321">
            <v>0</v>
          </cell>
          <cell r="BE321">
            <v>10</v>
          </cell>
          <cell r="BH321">
            <v>0</v>
          </cell>
          <cell r="GT321" t="str">
            <v/>
          </cell>
          <cell r="GU321" t="str">
            <v/>
          </cell>
        </row>
        <row r="322">
          <cell r="P322">
            <v>100</v>
          </cell>
          <cell r="Q322">
            <v>20.7</v>
          </cell>
          <cell r="S322">
            <v>0</v>
          </cell>
          <cell r="T322">
            <v>0</v>
          </cell>
          <cell r="V322">
            <v>42471</v>
          </cell>
          <cell r="Y322">
            <v>0</v>
          </cell>
          <cell r="AA322" t="str">
            <v>MM</v>
          </cell>
          <cell r="AB322">
            <v>0</v>
          </cell>
          <cell r="AZ322">
            <v>0</v>
          </cell>
          <cell r="BA322">
            <v>0</v>
          </cell>
          <cell r="BE322">
            <v>28</v>
          </cell>
          <cell r="BH322">
            <v>0</v>
          </cell>
          <cell r="GT322" t="str">
            <v/>
          </cell>
          <cell r="GU322" t="str">
            <v/>
          </cell>
        </row>
        <row r="323">
          <cell r="P323">
            <v>91.75</v>
          </cell>
          <cell r="Q323">
            <v>24.299999999999997</v>
          </cell>
          <cell r="S323">
            <v>0</v>
          </cell>
          <cell r="T323">
            <v>0</v>
          </cell>
          <cell r="V323">
            <v>42471</v>
          </cell>
          <cell r="Y323">
            <v>0</v>
          </cell>
          <cell r="AA323" t="str">
            <v>MM</v>
          </cell>
          <cell r="AB323">
            <v>0</v>
          </cell>
          <cell r="AZ323">
            <v>0</v>
          </cell>
          <cell r="BA323">
            <v>0</v>
          </cell>
          <cell r="BE323">
            <v>21</v>
          </cell>
          <cell r="BH323">
            <v>0</v>
          </cell>
          <cell r="GT323" t="str">
            <v/>
          </cell>
          <cell r="GU323" t="str">
            <v/>
          </cell>
        </row>
        <row r="324">
          <cell r="P324">
            <v>30</v>
          </cell>
          <cell r="Q324">
            <v>262.60000000000002</v>
          </cell>
          <cell r="S324">
            <v>0</v>
          </cell>
          <cell r="T324">
            <v>0</v>
          </cell>
          <cell r="V324">
            <v>42472</v>
          </cell>
          <cell r="Y324">
            <v>0</v>
          </cell>
          <cell r="AA324" t="str">
            <v>MM</v>
          </cell>
          <cell r="AB324">
            <v>0</v>
          </cell>
          <cell r="AZ324">
            <v>0</v>
          </cell>
          <cell r="BA324">
            <v>0</v>
          </cell>
          <cell r="BE324">
            <v>40</v>
          </cell>
          <cell r="BH324">
            <v>0</v>
          </cell>
          <cell r="GT324" t="str">
            <v/>
          </cell>
          <cell r="GU324" t="str">
            <v/>
          </cell>
        </row>
        <row r="325">
          <cell r="P325">
            <v>55.25</v>
          </cell>
          <cell r="Q325">
            <v>0</v>
          </cell>
          <cell r="S325">
            <v>0</v>
          </cell>
          <cell r="T325">
            <v>0</v>
          </cell>
          <cell r="V325">
            <v>42472</v>
          </cell>
          <cell r="Y325">
            <v>0</v>
          </cell>
          <cell r="AA325" t="str">
            <v>MM</v>
          </cell>
          <cell r="AB325">
            <v>0</v>
          </cell>
          <cell r="AZ325">
            <v>0</v>
          </cell>
          <cell r="BA325">
            <v>0</v>
          </cell>
          <cell r="BE325">
            <v>32</v>
          </cell>
          <cell r="BH325">
            <v>0</v>
          </cell>
          <cell r="GT325" t="str">
            <v/>
          </cell>
          <cell r="GU325" t="str">
            <v/>
          </cell>
        </row>
        <row r="326">
          <cell r="P326">
            <v>290.25</v>
          </cell>
          <cell r="Q326">
            <v>4.2</v>
          </cell>
          <cell r="S326">
            <v>0</v>
          </cell>
          <cell r="T326">
            <v>0</v>
          </cell>
          <cell r="V326">
            <v>42472</v>
          </cell>
          <cell r="Y326">
            <v>0</v>
          </cell>
          <cell r="AA326" t="str">
            <v>MM</v>
          </cell>
          <cell r="AB326">
            <v>0</v>
          </cell>
          <cell r="AZ326">
            <v>0</v>
          </cell>
          <cell r="BA326">
            <v>0</v>
          </cell>
          <cell r="BE326">
            <v>64</v>
          </cell>
          <cell r="BH326">
            <v>0</v>
          </cell>
          <cell r="GT326" t="str">
            <v/>
          </cell>
          <cell r="GU326" t="str">
            <v/>
          </cell>
        </row>
        <row r="327">
          <cell r="P327">
            <v>92.75</v>
          </cell>
          <cell r="Q327">
            <v>161.85</v>
          </cell>
          <cell r="S327">
            <v>0</v>
          </cell>
          <cell r="T327">
            <v>0</v>
          </cell>
          <cell r="V327">
            <v>42474</v>
          </cell>
          <cell r="Y327">
            <v>0</v>
          </cell>
          <cell r="AA327" t="str">
            <v>MM</v>
          </cell>
          <cell r="AB327">
            <v>0</v>
          </cell>
          <cell r="AZ327">
            <v>0</v>
          </cell>
          <cell r="BA327">
            <v>0</v>
          </cell>
          <cell r="BE327">
            <v>32</v>
          </cell>
          <cell r="BH327">
            <v>0</v>
          </cell>
          <cell r="GT327" t="str">
            <v/>
          </cell>
          <cell r="GU327" t="str">
            <v/>
          </cell>
        </row>
        <row r="328">
          <cell r="P328">
            <v>62.75</v>
          </cell>
          <cell r="Q328">
            <v>0</v>
          </cell>
          <cell r="S328">
            <v>0</v>
          </cell>
          <cell r="T328">
            <v>0</v>
          </cell>
          <cell r="V328">
            <v>42474</v>
          </cell>
          <cell r="Y328">
            <v>0</v>
          </cell>
          <cell r="AA328" t="str">
            <v>MM</v>
          </cell>
          <cell r="AB328">
            <v>0</v>
          </cell>
          <cell r="AZ328">
            <v>0</v>
          </cell>
          <cell r="BA328">
            <v>0</v>
          </cell>
          <cell r="BE328">
            <v>16</v>
          </cell>
          <cell r="BH328">
            <v>0</v>
          </cell>
          <cell r="GT328" t="str">
            <v/>
          </cell>
          <cell r="GU328" t="str">
            <v/>
          </cell>
        </row>
        <row r="329">
          <cell r="P329">
            <v>32.75</v>
          </cell>
          <cell r="Q329">
            <v>0</v>
          </cell>
          <cell r="S329">
            <v>0</v>
          </cell>
          <cell r="T329">
            <v>0</v>
          </cell>
          <cell r="V329">
            <v>42474</v>
          </cell>
          <cell r="Y329">
            <v>0</v>
          </cell>
          <cell r="AA329" t="str">
            <v>MM</v>
          </cell>
          <cell r="AB329">
            <v>0</v>
          </cell>
          <cell r="AZ329">
            <v>0</v>
          </cell>
          <cell r="BA329">
            <v>0</v>
          </cell>
          <cell r="BE329">
            <v>16</v>
          </cell>
          <cell r="BH329">
            <v>0</v>
          </cell>
          <cell r="GT329" t="str">
            <v/>
          </cell>
          <cell r="GU329" t="str">
            <v/>
          </cell>
        </row>
        <row r="330">
          <cell r="P330">
            <v>178</v>
          </cell>
          <cell r="Q330">
            <v>0</v>
          </cell>
          <cell r="S330">
            <v>0</v>
          </cell>
          <cell r="T330">
            <v>0</v>
          </cell>
          <cell r="V330">
            <v>42474</v>
          </cell>
          <cell r="Y330">
            <v>0</v>
          </cell>
          <cell r="AA330" t="str">
            <v>MM</v>
          </cell>
          <cell r="AB330">
            <v>0</v>
          </cell>
          <cell r="AZ330">
            <v>0</v>
          </cell>
          <cell r="BA330">
            <v>0</v>
          </cell>
          <cell r="BE330">
            <v>64</v>
          </cell>
          <cell r="BH330">
            <v>0</v>
          </cell>
          <cell r="GT330" t="str">
            <v/>
          </cell>
          <cell r="GU330" t="str">
            <v/>
          </cell>
        </row>
        <row r="331">
          <cell r="P331">
            <v>72.75</v>
          </cell>
          <cell r="Q331">
            <v>29.439999999999998</v>
          </cell>
          <cell r="S331">
            <v>0</v>
          </cell>
          <cell r="T331">
            <v>0</v>
          </cell>
          <cell r="V331">
            <v>42474</v>
          </cell>
          <cell r="Y331">
            <v>0</v>
          </cell>
          <cell r="AA331" t="str">
            <v>MM</v>
          </cell>
          <cell r="AB331">
            <v>0</v>
          </cell>
          <cell r="AZ331">
            <v>0</v>
          </cell>
          <cell r="BA331">
            <v>0</v>
          </cell>
          <cell r="BE331">
            <v>32</v>
          </cell>
          <cell r="BH331">
            <v>0</v>
          </cell>
          <cell r="GT331" t="str">
            <v/>
          </cell>
          <cell r="GU331" t="str">
            <v/>
          </cell>
        </row>
        <row r="332">
          <cell r="P332">
            <v>89.5</v>
          </cell>
          <cell r="Q332">
            <v>132.69999999999999</v>
          </cell>
          <cell r="S332">
            <v>0</v>
          </cell>
          <cell r="T332">
            <v>0</v>
          </cell>
          <cell r="V332">
            <v>42475</v>
          </cell>
          <cell r="Y332">
            <v>0</v>
          </cell>
          <cell r="AA332" t="str">
            <v>MM</v>
          </cell>
          <cell r="AB332">
            <v>0</v>
          </cell>
          <cell r="AZ332">
            <v>0</v>
          </cell>
          <cell r="BA332">
            <v>0</v>
          </cell>
          <cell r="BE332">
            <v>32</v>
          </cell>
          <cell r="BH332">
            <v>0</v>
          </cell>
          <cell r="GT332" t="str">
            <v/>
          </cell>
          <cell r="GU332" t="str">
            <v/>
          </cell>
        </row>
        <row r="333">
          <cell r="P333">
            <v>93</v>
          </cell>
          <cell r="Q333">
            <v>90.8</v>
          </cell>
          <cell r="S333">
            <v>0</v>
          </cell>
          <cell r="T333">
            <v>0</v>
          </cell>
          <cell r="V333">
            <v>42475</v>
          </cell>
          <cell r="Y333">
            <v>0</v>
          </cell>
          <cell r="AA333" t="str">
            <v>MM</v>
          </cell>
          <cell r="AB333">
            <v>0</v>
          </cell>
          <cell r="AZ333">
            <v>0</v>
          </cell>
          <cell r="BA333">
            <v>0</v>
          </cell>
          <cell r="BE333">
            <v>32</v>
          </cell>
          <cell r="BH333">
            <v>0</v>
          </cell>
          <cell r="GT333" t="str">
            <v/>
          </cell>
          <cell r="GU333" t="str">
            <v/>
          </cell>
        </row>
        <row r="334">
          <cell r="P334">
            <v>68</v>
          </cell>
          <cell r="Q334">
            <v>74.7</v>
          </cell>
          <cell r="S334">
            <v>0</v>
          </cell>
          <cell r="T334">
            <v>0</v>
          </cell>
          <cell r="V334">
            <v>42473</v>
          </cell>
          <cell r="Y334">
            <v>0</v>
          </cell>
          <cell r="AA334" t="str">
            <v>MM</v>
          </cell>
          <cell r="AB334">
            <v>0</v>
          </cell>
          <cell r="AZ334">
            <v>0</v>
          </cell>
          <cell r="BA334">
            <v>0</v>
          </cell>
          <cell r="BE334">
            <v>20</v>
          </cell>
          <cell r="BH334">
            <v>0</v>
          </cell>
          <cell r="GT334" t="str">
            <v/>
          </cell>
          <cell r="GU334" t="str">
            <v/>
          </cell>
        </row>
        <row r="335">
          <cell r="P335">
            <v>38</v>
          </cell>
          <cell r="Q335">
            <v>0</v>
          </cell>
          <cell r="S335">
            <v>0</v>
          </cell>
          <cell r="T335">
            <v>0</v>
          </cell>
          <cell r="V335">
            <v>42473</v>
          </cell>
          <cell r="Y335">
            <v>0</v>
          </cell>
          <cell r="AA335" t="str">
            <v>MM</v>
          </cell>
          <cell r="AB335">
            <v>0</v>
          </cell>
          <cell r="AZ335">
            <v>0</v>
          </cell>
          <cell r="BA335">
            <v>0</v>
          </cell>
          <cell r="BE335">
            <v>12</v>
          </cell>
          <cell r="BH335">
            <v>0</v>
          </cell>
          <cell r="GT335" t="str">
            <v/>
          </cell>
          <cell r="GU335" t="str">
            <v/>
          </cell>
        </row>
        <row r="336">
          <cell r="P336">
            <v>66.75</v>
          </cell>
          <cell r="Q336">
            <v>82.740000000000009</v>
          </cell>
          <cell r="S336">
            <v>0</v>
          </cell>
          <cell r="T336">
            <v>0</v>
          </cell>
          <cell r="V336">
            <v>42473</v>
          </cell>
          <cell r="Y336">
            <v>0</v>
          </cell>
          <cell r="AA336" t="str">
            <v>MM</v>
          </cell>
          <cell r="AB336">
            <v>0</v>
          </cell>
          <cell r="AZ336">
            <v>0</v>
          </cell>
          <cell r="BA336">
            <v>0</v>
          </cell>
          <cell r="BE336">
            <v>20</v>
          </cell>
          <cell r="BH336">
            <v>0</v>
          </cell>
          <cell r="GT336" t="str">
            <v/>
          </cell>
          <cell r="GU336" t="str">
            <v/>
          </cell>
        </row>
        <row r="337">
          <cell r="P337">
            <v>14</v>
          </cell>
          <cell r="Q337">
            <v>47.2</v>
          </cell>
          <cell r="S337">
            <v>0</v>
          </cell>
          <cell r="T337">
            <v>0</v>
          </cell>
          <cell r="V337">
            <v>42473</v>
          </cell>
          <cell r="Y337">
            <v>0</v>
          </cell>
          <cell r="AA337" t="str">
            <v>MM</v>
          </cell>
          <cell r="AB337">
            <v>0</v>
          </cell>
          <cell r="AZ337">
            <v>0</v>
          </cell>
          <cell r="BA337">
            <v>0</v>
          </cell>
          <cell r="BE337">
            <v>12</v>
          </cell>
          <cell r="BH337">
            <v>0</v>
          </cell>
          <cell r="GT337" t="str">
            <v/>
          </cell>
          <cell r="GU337" t="str">
            <v/>
          </cell>
        </row>
        <row r="338">
          <cell r="P338">
            <v>36</v>
          </cell>
          <cell r="Q338">
            <v>116.16</v>
          </cell>
          <cell r="S338">
            <v>0</v>
          </cell>
          <cell r="T338">
            <v>0</v>
          </cell>
          <cell r="V338">
            <v>42473</v>
          </cell>
          <cell r="Y338">
            <v>0</v>
          </cell>
          <cell r="AA338" t="str">
            <v>MM</v>
          </cell>
          <cell r="AB338">
            <v>0</v>
          </cell>
          <cell r="AZ338">
            <v>0</v>
          </cell>
          <cell r="BA338">
            <v>0</v>
          </cell>
          <cell r="BE338">
            <v>32</v>
          </cell>
          <cell r="BH338">
            <v>0</v>
          </cell>
          <cell r="GT338" t="str">
            <v/>
          </cell>
          <cell r="GU338" t="str">
            <v/>
          </cell>
        </row>
        <row r="339">
          <cell r="P339">
            <v>226</v>
          </cell>
          <cell r="Q339">
            <v>19.8</v>
          </cell>
          <cell r="S339">
            <v>0</v>
          </cell>
          <cell r="T339">
            <v>0</v>
          </cell>
          <cell r="V339">
            <v>42473</v>
          </cell>
          <cell r="Y339">
            <v>0</v>
          </cell>
          <cell r="AA339" t="str">
            <v>MM</v>
          </cell>
          <cell r="AB339">
            <v>0</v>
          </cell>
          <cell r="AZ339">
            <v>0</v>
          </cell>
          <cell r="BA339">
            <v>0</v>
          </cell>
          <cell r="BE339">
            <v>32</v>
          </cell>
          <cell r="BH339">
            <v>0</v>
          </cell>
          <cell r="GT339" t="str">
            <v/>
          </cell>
          <cell r="GU339" t="str">
            <v/>
          </cell>
        </row>
        <row r="340">
          <cell r="P340">
            <v>198.75</v>
          </cell>
          <cell r="Q340">
            <v>11.700000000000001</v>
          </cell>
          <cell r="S340">
            <v>0</v>
          </cell>
          <cell r="T340">
            <v>0</v>
          </cell>
          <cell r="V340">
            <v>42475</v>
          </cell>
          <cell r="Y340">
            <v>0</v>
          </cell>
          <cell r="AA340" t="str">
            <v>MM</v>
          </cell>
          <cell r="AB340">
            <v>0</v>
          </cell>
          <cell r="AZ340">
            <v>0</v>
          </cell>
          <cell r="BA340">
            <v>0</v>
          </cell>
          <cell r="BE340">
            <v>64</v>
          </cell>
          <cell r="BH340">
            <v>0</v>
          </cell>
          <cell r="GT340" t="str">
            <v/>
          </cell>
          <cell r="GU340" t="str">
            <v/>
          </cell>
        </row>
        <row r="341">
          <cell r="P341">
            <v>80.25</v>
          </cell>
          <cell r="Q341">
            <v>121.56</v>
          </cell>
          <cell r="S341">
            <v>0</v>
          </cell>
          <cell r="T341">
            <v>0</v>
          </cell>
          <cell r="V341">
            <v>42475</v>
          </cell>
          <cell r="Y341">
            <v>0</v>
          </cell>
          <cell r="AA341" t="str">
            <v>MM</v>
          </cell>
          <cell r="AB341">
            <v>0</v>
          </cell>
          <cell r="AZ341">
            <v>0</v>
          </cell>
          <cell r="BA341">
            <v>0</v>
          </cell>
          <cell r="BE341">
            <v>32</v>
          </cell>
          <cell r="BH341">
            <v>0</v>
          </cell>
          <cell r="GT341" t="str">
            <v/>
          </cell>
          <cell r="GU341" t="str">
            <v/>
          </cell>
        </row>
        <row r="342">
          <cell r="P342">
            <v>85</v>
          </cell>
          <cell r="Q342">
            <v>56.22</v>
          </cell>
          <cell r="S342">
            <v>0</v>
          </cell>
          <cell r="T342">
            <v>0</v>
          </cell>
          <cell r="V342">
            <v>42478</v>
          </cell>
          <cell r="Y342">
            <v>0</v>
          </cell>
          <cell r="AA342" t="str">
            <v>MM</v>
          </cell>
          <cell r="AB342">
            <v>0</v>
          </cell>
          <cell r="AZ342">
            <v>0</v>
          </cell>
          <cell r="BA342">
            <v>0</v>
          </cell>
          <cell r="BE342">
            <v>32</v>
          </cell>
          <cell r="BH342">
            <v>0</v>
          </cell>
          <cell r="GT342" t="str">
            <v/>
          </cell>
          <cell r="GU342" t="str">
            <v/>
          </cell>
        </row>
        <row r="343">
          <cell r="P343">
            <v>59.5</v>
          </cell>
          <cell r="Q343">
            <v>53.75</v>
          </cell>
          <cell r="S343">
            <v>0</v>
          </cell>
          <cell r="T343">
            <v>0</v>
          </cell>
          <cell r="V343">
            <v>42478</v>
          </cell>
          <cell r="Y343">
            <v>0</v>
          </cell>
          <cell r="AA343" t="str">
            <v>MM</v>
          </cell>
          <cell r="AB343">
            <v>0</v>
          </cell>
          <cell r="AZ343">
            <v>0</v>
          </cell>
          <cell r="BA343">
            <v>0</v>
          </cell>
          <cell r="BE343">
            <v>24</v>
          </cell>
          <cell r="BH343">
            <v>0</v>
          </cell>
          <cell r="GT343" t="str">
            <v/>
          </cell>
          <cell r="GU343" t="str">
            <v/>
          </cell>
        </row>
        <row r="344">
          <cell r="P344">
            <v>105.25</v>
          </cell>
          <cell r="Q344">
            <v>154.66</v>
          </cell>
          <cell r="S344">
            <v>0</v>
          </cell>
          <cell r="T344">
            <v>0</v>
          </cell>
          <cell r="V344">
            <v>42478</v>
          </cell>
          <cell r="Y344">
            <v>0</v>
          </cell>
          <cell r="AA344" t="str">
            <v>MM</v>
          </cell>
          <cell r="AB344">
            <v>0</v>
          </cell>
          <cell r="AZ344">
            <v>0</v>
          </cell>
          <cell r="BA344">
            <v>0</v>
          </cell>
          <cell r="BE344">
            <v>32</v>
          </cell>
          <cell r="BH344">
            <v>0</v>
          </cell>
          <cell r="GT344" t="str">
            <v/>
          </cell>
          <cell r="GU344" t="str">
            <v/>
          </cell>
        </row>
        <row r="345">
          <cell r="P345">
            <v>75.5</v>
          </cell>
          <cell r="Q345">
            <v>170.04</v>
          </cell>
          <cell r="S345">
            <v>0</v>
          </cell>
          <cell r="T345">
            <v>0</v>
          </cell>
          <cell r="V345">
            <v>42478</v>
          </cell>
          <cell r="Y345">
            <v>0</v>
          </cell>
          <cell r="AA345" t="str">
            <v>MM</v>
          </cell>
          <cell r="AB345">
            <v>0</v>
          </cell>
          <cell r="AZ345">
            <v>0</v>
          </cell>
          <cell r="BA345">
            <v>0</v>
          </cell>
          <cell r="BE345">
            <v>32</v>
          </cell>
          <cell r="BH345">
            <v>0</v>
          </cell>
          <cell r="GT345" t="str">
            <v/>
          </cell>
          <cell r="GU345" t="str">
            <v/>
          </cell>
        </row>
        <row r="346">
          <cell r="P346">
            <v>41</v>
          </cell>
          <cell r="Q346">
            <v>0</v>
          </cell>
          <cell r="S346">
            <v>0</v>
          </cell>
          <cell r="T346">
            <v>0</v>
          </cell>
          <cell r="V346">
            <v>42478</v>
          </cell>
          <cell r="Y346">
            <v>0</v>
          </cell>
          <cell r="AA346" t="str">
            <v>MM</v>
          </cell>
          <cell r="AB346">
            <v>0</v>
          </cell>
          <cell r="AZ346">
            <v>0</v>
          </cell>
          <cell r="BA346">
            <v>0</v>
          </cell>
          <cell r="BE346">
            <v>32</v>
          </cell>
          <cell r="BH346">
            <v>0</v>
          </cell>
          <cell r="GT346" t="str">
            <v/>
          </cell>
          <cell r="GU346" t="str">
            <v/>
          </cell>
        </row>
        <row r="347">
          <cell r="P347">
            <v>24.75</v>
          </cell>
          <cell r="Q347">
            <v>0</v>
          </cell>
          <cell r="S347">
            <v>0</v>
          </cell>
          <cell r="T347">
            <v>0</v>
          </cell>
          <cell r="V347">
            <v>42479</v>
          </cell>
          <cell r="Y347">
            <v>0</v>
          </cell>
          <cell r="AA347" t="str">
            <v>MM</v>
          </cell>
          <cell r="AB347">
            <v>0</v>
          </cell>
          <cell r="AZ347">
            <v>0</v>
          </cell>
          <cell r="BA347">
            <v>0</v>
          </cell>
          <cell r="BE347">
            <v>9</v>
          </cell>
          <cell r="BH347">
            <v>0</v>
          </cell>
          <cell r="GT347" t="str">
            <v/>
          </cell>
          <cell r="GU347" t="str">
            <v/>
          </cell>
        </row>
        <row r="348">
          <cell r="P348">
            <v>52.75</v>
          </cell>
          <cell r="Q348">
            <v>69.53</v>
          </cell>
          <cell r="S348">
            <v>0</v>
          </cell>
          <cell r="T348">
            <v>0</v>
          </cell>
          <cell r="V348">
            <v>42479</v>
          </cell>
          <cell r="Y348">
            <v>0</v>
          </cell>
          <cell r="AA348" t="str">
            <v>MM</v>
          </cell>
          <cell r="AB348">
            <v>0</v>
          </cell>
          <cell r="AZ348">
            <v>0</v>
          </cell>
          <cell r="BA348">
            <v>0</v>
          </cell>
          <cell r="BE348">
            <v>9</v>
          </cell>
          <cell r="BH348">
            <v>0</v>
          </cell>
          <cell r="GT348" t="str">
            <v/>
          </cell>
          <cell r="GU348" t="str">
            <v/>
          </cell>
        </row>
        <row r="349">
          <cell r="P349">
            <v>65.5</v>
          </cell>
          <cell r="Q349">
            <v>82.44</v>
          </cell>
          <cell r="S349">
            <v>0</v>
          </cell>
          <cell r="T349">
            <v>0</v>
          </cell>
          <cell r="V349">
            <v>42479</v>
          </cell>
          <cell r="Y349">
            <v>0</v>
          </cell>
          <cell r="AA349" t="str">
            <v>MM</v>
          </cell>
          <cell r="AB349">
            <v>0</v>
          </cell>
          <cell r="AZ349">
            <v>0</v>
          </cell>
          <cell r="BA349">
            <v>0</v>
          </cell>
          <cell r="BE349">
            <v>16</v>
          </cell>
          <cell r="BH349">
            <v>0</v>
          </cell>
          <cell r="GT349" t="str">
            <v/>
          </cell>
          <cell r="GU349" t="str">
            <v/>
          </cell>
        </row>
        <row r="350">
          <cell r="P350">
            <v>63.75</v>
          </cell>
          <cell r="Q350">
            <v>3.1500000000000004</v>
          </cell>
          <cell r="S350">
            <v>0</v>
          </cell>
          <cell r="T350">
            <v>0</v>
          </cell>
          <cell r="V350">
            <v>42479</v>
          </cell>
          <cell r="Y350">
            <v>0</v>
          </cell>
          <cell r="AA350" t="str">
            <v>MM</v>
          </cell>
          <cell r="AB350">
            <v>0</v>
          </cell>
          <cell r="AZ350">
            <v>0</v>
          </cell>
          <cell r="BA350">
            <v>0</v>
          </cell>
          <cell r="BE350">
            <v>28</v>
          </cell>
          <cell r="BH350">
            <v>0</v>
          </cell>
          <cell r="GT350" t="str">
            <v/>
          </cell>
          <cell r="GU350" t="str">
            <v/>
          </cell>
        </row>
        <row r="351">
          <cell r="P351">
            <v>148.5</v>
          </cell>
          <cell r="Q351">
            <v>36.799999999999997</v>
          </cell>
          <cell r="S351">
            <v>0</v>
          </cell>
          <cell r="T351">
            <v>0</v>
          </cell>
          <cell r="V351">
            <v>42479</v>
          </cell>
          <cell r="Y351">
            <v>0</v>
          </cell>
          <cell r="AA351" t="str">
            <v>MM</v>
          </cell>
          <cell r="AB351">
            <v>0</v>
          </cell>
          <cell r="AZ351">
            <v>0</v>
          </cell>
          <cell r="BA351">
            <v>0</v>
          </cell>
          <cell r="BE351">
            <v>28</v>
          </cell>
          <cell r="BH351">
            <v>0</v>
          </cell>
          <cell r="GT351" t="str">
            <v/>
          </cell>
          <cell r="GU351" t="str">
            <v/>
          </cell>
        </row>
        <row r="352">
          <cell r="P352">
            <v>83.75</v>
          </cell>
          <cell r="Q352">
            <v>178.45999999999998</v>
          </cell>
          <cell r="S352">
            <v>0</v>
          </cell>
          <cell r="T352">
            <v>0</v>
          </cell>
          <cell r="V352">
            <v>42479</v>
          </cell>
          <cell r="Y352">
            <v>0</v>
          </cell>
          <cell r="AA352" t="str">
            <v>MM</v>
          </cell>
          <cell r="AB352">
            <v>0</v>
          </cell>
          <cell r="AZ352">
            <v>0</v>
          </cell>
          <cell r="BA352">
            <v>0</v>
          </cell>
          <cell r="BE352">
            <v>28</v>
          </cell>
          <cell r="BH352">
            <v>0</v>
          </cell>
          <cell r="GT352" t="str">
            <v/>
          </cell>
          <cell r="GU352" t="str">
            <v/>
          </cell>
        </row>
        <row r="353">
          <cell r="P353">
            <v>4.5</v>
          </cell>
          <cell r="Q353">
            <v>0</v>
          </cell>
          <cell r="S353">
            <v>0</v>
          </cell>
          <cell r="T353">
            <v>0</v>
          </cell>
          <cell r="V353">
            <v>42479</v>
          </cell>
          <cell r="Y353">
            <v>0</v>
          </cell>
          <cell r="AA353" t="str">
            <v>MM</v>
          </cell>
          <cell r="AB353">
            <v>0</v>
          </cell>
          <cell r="AZ353">
            <v>0</v>
          </cell>
          <cell r="BA353">
            <v>0</v>
          </cell>
          <cell r="BE353">
            <v>28</v>
          </cell>
          <cell r="BH353">
            <v>0</v>
          </cell>
          <cell r="GT353" t="str">
            <v/>
          </cell>
          <cell r="GU353" t="str">
            <v/>
          </cell>
        </row>
        <row r="354">
          <cell r="P354">
            <v>10.25</v>
          </cell>
          <cell r="Q354">
            <v>12.4</v>
          </cell>
          <cell r="S354">
            <v>0</v>
          </cell>
          <cell r="T354">
            <v>0</v>
          </cell>
          <cell r="V354">
            <v>42480</v>
          </cell>
          <cell r="Y354">
            <v>0</v>
          </cell>
          <cell r="AA354" t="str">
            <v>MM</v>
          </cell>
          <cell r="AB354">
            <v>0</v>
          </cell>
          <cell r="AZ354">
            <v>0</v>
          </cell>
          <cell r="BA354">
            <v>0</v>
          </cell>
          <cell r="BE354">
            <v>9</v>
          </cell>
          <cell r="BH354">
            <v>0</v>
          </cell>
          <cell r="GT354" t="str">
            <v/>
          </cell>
          <cell r="GU354" t="str">
            <v/>
          </cell>
        </row>
        <row r="355">
          <cell r="P355">
            <v>34.5</v>
          </cell>
          <cell r="Q355">
            <v>0</v>
          </cell>
          <cell r="S355">
            <v>0</v>
          </cell>
          <cell r="T355">
            <v>0</v>
          </cell>
          <cell r="V355">
            <v>42480</v>
          </cell>
          <cell r="Y355">
            <v>0</v>
          </cell>
          <cell r="AA355" t="str">
            <v>MM</v>
          </cell>
          <cell r="AB355">
            <v>0</v>
          </cell>
          <cell r="AZ355">
            <v>0</v>
          </cell>
          <cell r="BA355">
            <v>0</v>
          </cell>
          <cell r="BE355">
            <v>15</v>
          </cell>
          <cell r="BH355">
            <v>0</v>
          </cell>
          <cell r="GT355" t="str">
            <v/>
          </cell>
          <cell r="GU355" t="str">
            <v/>
          </cell>
        </row>
        <row r="356">
          <cell r="P356">
            <v>0</v>
          </cell>
          <cell r="Q356">
            <v>64.22999999999999</v>
          </cell>
          <cell r="S356">
            <v>0</v>
          </cell>
          <cell r="T356">
            <v>0</v>
          </cell>
          <cell r="V356">
            <v>42480</v>
          </cell>
          <cell r="Y356">
            <v>0</v>
          </cell>
          <cell r="AA356" t="str">
            <v>MM</v>
          </cell>
          <cell r="AB356">
            <v>0</v>
          </cell>
          <cell r="AZ356">
            <v>0</v>
          </cell>
          <cell r="BA356">
            <v>0</v>
          </cell>
          <cell r="BE356">
            <v>8</v>
          </cell>
          <cell r="BH356">
            <v>0</v>
          </cell>
          <cell r="GT356" t="str">
            <v/>
          </cell>
          <cell r="GU356" t="str">
            <v/>
          </cell>
        </row>
        <row r="357">
          <cell r="P357">
            <v>69.75</v>
          </cell>
          <cell r="Q357">
            <v>0</v>
          </cell>
          <cell r="S357">
            <v>0</v>
          </cell>
          <cell r="T357">
            <v>0</v>
          </cell>
          <cell r="V357">
            <v>42480</v>
          </cell>
          <cell r="Y357">
            <v>0</v>
          </cell>
          <cell r="AA357" t="str">
            <v>MM</v>
          </cell>
          <cell r="AB357">
            <v>0</v>
          </cell>
          <cell r="AZ357">
            <v>0</v>
          </cell>
          <cell r="BA357">
            <v>0</v>
          </cell>
          <cell r="BE357">
            <v>12</v>
          </cell>
          <cell r="BH357">
            <v>0</v>
          </cell>
          <cell r="GT357" t="str">
            <v/>
          </cell>
          <cell r="GU357" t="str">
            <v/>
          </cell>
        </row>
        <row r="358">
          <cell r="P358">
            <v>39.75</v>
          </cell>
          <cell r="Q358">
            <v>33.599999999999994</v>
          </cell>
          <cell r="S358">
            <v>0</v>
          </cell>
          <cell r="T358">
            <v>0</v>
          </cell>
          <cell r="V358">
            <v>42480</v>
          </cell>
          <cell r="Y358">
            <v>0</v>
          </cell>
          <cell r="AA358" t="str">
            <v>MM</v>
          </cell>
          <cell r="AB358">
            <v>0</v>
          </cell>
          <cell r="AZ358">
            <v>0</v>
          </cell>
          <cell r="BA358">
            <v>0</v>
          </cell>
          <cell r="BE358">
            <v>12</v>
          </cell>
          <cell r="BH358">
            <v>0</v>
          </cell>
          <cell r="GT358" t="str">
            <v/>
          </cell>
          <cell r="GU358" t="str">
            <v/>
          </cell>
        </row>
        <row r="359">
          <cell r="P359">
            <v>46.25</v>
          </cell>
          <cell r="Q359">
            <v>139.25</v>
          </cell>
          <cell r="S359">
            <v>0</v>
          </cell>
          <cell r="T359">
            <v>0</v>
          </cell>
          <cell r="V359">
            <v>42480</v>
          </cell>
          <cell r="Y359">
            <v>0</v>
          </cell>
          <cell r="AA359" t="str">
            <v>MM</v>
          </cell>
          <cell r="AB359">
            <v>0</v>
          </cell>
          <cell r="AZ359">
            <v>0</v>
          </cell>
          <cell r="BA359">
            <v>0</v>
          </cell>
          <cell r="BE359">
            <v>32</v>
          </cell>
          <cell r="BH359">
            <v>0</v>
          </cell>
          <cell r="GT359" t="str">
            <v/>
          </cell>
          <cell r="GU359" t="str">
            <v/>
          </cell>
        </row>
        <row r="360">
          <cell r="P360">
            <v>37.25</v>
          </cell>
          <cell r="Q360">
            <v>0</v>
          </cell>
          <cell r="S360">
            <v>0</v>
          </cell>
          <cell r="T360">
            <v>0</v>
          </cell>
          <cell r="V360">
            <v>42480</v>
          </cell>
          <cell r="Y360">
            <v>0</v>
          </cell>
          <cell r="AA360" t="str">
            <v>MM</v>
          </cell>
          <cell r="AB360">
            <v>0</v>
          </cell>
          <cell r="AZ360">
            <v>0</v>
          </cell>
          <cell r="BA360">
            <v>0</v>
          </cell>
          <cell r="BE360">
            <v>32</v>
          </cell>
          <cell r="BH360">
            <v>0</v>
          </cell>
          <cell r="GT360" t="str">
            <v/>
          </cell>
          <cell r="GU360" t="str">
            <v/>
          </cell>
        </row>
        <row r="361">
          <cell r="P361">
            <v>69</v>
          </cell>
          <cell r="Q361">
            <v>126.85</v>
          </cell>
          <cell r="S361">
            <v>0</v>
          </cell>
          <cell r="T361">
            <v>0</v>
          </cell>
          <cell r="V361">
            <v>42480</v>
          </cell>
          <cell r="Y361">
            <v>0</v>
          </cell>
          <cell r="AA361" t="str">
            <v>MM</v>
          </cell>
          <cell r="AB361">
            <v>0</v>
          </cell>
          <cell r="AZ361">
            <v>0</v>
          </cell>
          <cell r="BA361">
            <v>0</v>
          </cell>
          <cell r="BE361">
            <v>32</v>
          </cell>
          <cell r="BH361">
            <v>0</v>
          </cell>
          <cell r="GT361" t="str">
            <v/>
          </cell>
          <cell r="GU361" t="str">
            <v/>
          </cell>
        </row>
        <row r="362">
          <cell r="P362">
            <v>55.25</v>
          </cell>
          <cell r="Q362">
            <v>3.6</v>
          </cell>
          <cell r="S362">
            <v>0</v>
          </cell>
          <cell r="T362">
            <v>0</v>
          </cell>
          <cell r="V362">
            <v>42480</v>
          </cell>
          <cell r="Y362">
            <v>0</v>
          </cell>
          <cell r="AA362" t="str">
            <v>MM</v>
          </cell>
          <cell r="AB362">
            <v>0</v>
          </cell>
          <cell r="AZ362">
            <v>0</v>
          </cell>
          <cell r="BA362">
            <v>0</v>
          </cell>
          <cell r="BE362">
            <v>32</v>
          </cell>
          <cell r="BH362">
            <v>0</v>
          </cell>
          <cell r="GT362" t="str">
            <v/>
          </cell>
          <cell r="GU362" t="str">
            <v/>
          </cell>
        </row>
        <row r="363">
          <cell r="P363">
            <v>63.75</v>
          </cell>
          <cell r="Q363">
            <v>25.73</v>
          </cell>
          <cell r="S363">
            <v>0</v>
          </cell>
          <cell r="T363">
            <v>0</v>
          </cell>
          <cell r="V363">
            <v>42485</v>
          </cell>
          <cell r="Y363">
            <v>0</v>
          </cell>
          <cell r="AA363" t="str">
            <v>MM</v>
          </cell>
          <cell r="AB363">
            <v>0</v>
          </cell>
          <cell r="AZ363">
            <v>0</v>
          </cell>
          <cell r="BA363">
            <v>0</v>
          </cell>
          <cell r="BE363">
            <v>24</v>
          </cell>
          <cell r="BH363">
            <v>0</v>
          </cell>
          <cell r="GT363" t="str">
            <v/>
          </cell>
          <cell r="GU363" t="str">
            <v/>
          </cell>
        </row>
        <row r="364">
          <cell r="P364">
            <v>109.25</v>
          </cell>
          <cell r="Q364">
            <v>120.16</v>
          </cell>
          <cell r="S364">
            <v>0</v>
          </cell>
          <cell r="T364">
            <v>0</v>
          </cell>
          <cell r="V364">
            <v>42485</v>
          </cell>
          <cell r="Y364">
            <v>0</v>
          </cell>
          <cell r="AA364" t="str">
            <v>MM</v>
          </cell>
          <cell r="AB364">
            <v>0</v>
          </cell>
          <cell r="AZ364">
            <v>0</v>
          </cell>
          <cell r="BA364">
            <v>0</v>
          </cell>
          <cell r="BE364">
            <v>32</v>
          </cell>
          <cell r="BH364">
            <v>0</v>
          </cell>
          <cell r="GT364" t="str">
            <v/>
          </cell>
          <cell r="GU364" t="str">
            <v/>
          </cell>
        </row>
        <row r="365">
          <cell r="P365">
            <v>57.75</v>
          </cell>
          <cell r="Q365">
            <v>0</v>
          </cell>
          <cell r="S365">
            <v>0</v>
          </cell>
          <cell r="T365">
            <v>0</v>
          </cell>
          <cell r="V365">
            <v>42485</v>
          </cell>
          <cell r="Y365">
            <v>0</v>
          </cell>
          <cell r="AA365" t="str">
            <v>MM</v>
          </cell>
          <cell r="AB365">
            <v>0</v>
          </cell>
          <cell r="AZ365">
            <v>0</v>
          </cell>
          <cell r="BA365">
            <v>0</v>
          </cell>
          <cell r="BE365">
            <v>32</v>
          </cell>
          <cell r="BH365">
            <v>0</v>
          </cell>
          <cell r="GT365" t="str">
            <v/>
          </cell>
          <cell r="GU365" t="str">
            <v/>
          </cell>
        </row>
        <row r="366">
          <cell r="P366">
            <v>211.25</v>
          </cell>
          <cell r="Q366">
            <v>0</v>
          </cell>
          <cell r="S366">
            <v>0</v>
          </cell>
          <cell r="T366">
            <v>0</v>
          </cell>
          <cell r="V366">
            <v>42485</v>
          </cell>
          <cell r="Y366">
            <v>0</v>
          </cell>
          <cell r="AA366" t="str">
            <v>MM</v>
          </cell>
          <cell r="AB366">
            <v>0</v>
          </cell>
          <cell r="AZ366">
            <v>0</v>
          </cell>
          <cell r="BA366">
            <v>0</v>
          </cell>
          <cell r="BE366">
            <v>32</v>
          </cell>
          <cell r="BH366">
            <v>0</v>
          </cell>
          <cell r="GT366" t="str">
            <v/>
          </cell>
          <cell r="GU366" t="str">
            <v/>
          </cell>
        </row>
        <row r="367">
          <cell r="P367">
            <v>70.5</v>
          </cell>
          <cell r="Q367">
            <v>0</v>
          </cell>
          <cell r="S367">
            <v>0</v>
          </cell>
          <cell r="T367">
            <v>0</v>
          </cell>
          <cell r="V367">
            <v>42485</v>
          </cell>
          <cell r="Y367">
            <v>0</v>
          </cell>
          <cell r="AA367" t="str">
            <v>MM</v>
          </cell>
          <cell r="AB367">
            <v>0</v>
          </cell>
          <cell r="AZ367">
            <v>0</v>
          </cell>
          <cell r="BA367">
            <v>0</v>
          </cell>
          <cell r="BE367">
            <v>32</v>
          </cell>
          <cell r="BH367">
            <v>0</v>
          </cell>
          <cell r="GT367" t="str">
            <v/>
          </cell>
          <cell r="GU367" t="str">
            <v/>
          </cell>
        </row>
        <row r="368">
          <cell r="P368">
            <v>82.5</v>
          </cell>
          <cell r="Q368">
            <v>65.540000000000006</v>
          </cell>
          <cell r="S368">
            <v>0</v>
          </cell>
          <cell r="T368">
            <v>0</v>
          </cell>
          <cell r="V368">
            <v>42486</v>
          </cell>
          <cell r="Y368">
            <v>0</v>
          </cell>
          <cell r="AA368" t="str">
            <v>MM</v>
          </cell>
          <cell r="AB368">
            <v>0</v>
          </cell>
          <cell r="AZ368">
            <v>0</v>
          </cell>
          <cell r="BA368">
            <v>0</v>
          </cell>
          <cell r="BE368">
            <v>24</v>
          </cell>
          <cell r="BH368">
            <v>0</v>
          </cell>
          <cell r="GT368" t="str">
            <v/>
          </cell>
          <cell r="GU368" t="str">
            <v/>
          </cell>
        </row>
        <row r="369">
          <cell r="P369">
            <v>59.75</v>
          </cell>
          <cell r="Q369">
            <v>0</v>
          </cell>
          <cell r="S369">
            <v>0</v>
          </cell>
          <cell r="T369">
            <v>0</v>
          </cell>
          <cell r="V369">
            <v>42486</v>
          </cell>
          <cell r="Y369">
            <v>0</v>
          </cell>
          <cell r="AA369" t="str">
            <v>MM</v>
          </cell>
          <cell r="AB369">
            <v>0</v>
          </cell>
          <cell r="AZ369">
            <v>0</v>
          </cell>
          <cell r="BA369">
            <v>0</v>
          </cell>
          <cell r="BE369">
            <v>32</v>
          </cell>
          <cell r="BH369">
            <v>0</v>
          </cell>
          <cell r="GT369" t="str">
            <v/>
          </cell>
          <cell r="GU369" t="str">
            <v/>
          </cell>
        </row>
        <row r="370">
          <cell r="P370">
            <v>72</v>
          </cell>
          <cell r="Q370">
            <v>16.7</v>
          </cell>
          <cell r="S370">
            <v>0</v>
          </cell>
          <cell r="T370">
            <v>0</v>
          </cell>
          <cell r="V370">
            <v>42486</v>
          </cell>
          <cell r="Y370">
            <v>0</v>
          </cell>
          <cell r="AA370" t="str">
            <v>MM</v>
          </cell>
          <cell r="AB370">
            <v>0</v>
          </cell>
          <cell r="AZ370">
            <v>0</v>
          </cell>
          <cell r="BA370">
            <v>0</v>
          </cell>
          <cell r="BE370">
            <v>32</v>
          </cell>
          <cell r="BH370">
            <v>0</v>
          </cell>
          <cell r="GT370" t="str">
            <v/>
          </cell>
          <cell r="GU370" t="str">
            <v/>
          </cell>
        </row>
        <row r="371">
          <cell r="P371">
            <v>193.75</v>
          </cell>
          <cell r="Q371">
            <v>0</v>
          </cell>
          <cell r="S371">
            <v>0</v>
          </cell>
          <cell r="T371">
            <v>0</v>
          </cell>
          <cell r="V371">
            <v>42486</v>
          </cell>
          <cell r="Y371">
            <v>0</v>
          </cell>
          <cell r="AA371" t="str">
            <v>MM</v>
          </cell>
          <cell r="AB371">
            <v>0</v>
          </cell>
          <cell r="AZ371">
            <v>0</v>
          </cell>
          <cell r="BA371">
            <v>0</v>
          </cell>
          <cell r="BE371">
            <v>32</v>
          </cell>
          <cell r="BH371">
            <v>0</v>
          </cell>
          <cell r="GT371" t="str">
            <v/>
          </cell>
          <cell r="GU371" t="str">
            <v/>
          </cell>
        </row>
        <row r="372">
          <cell r="P372">
            <v>29</v>
          </cell>
          <cell r="Q372">
            <v>178.41</v>
          </cell>
          <cell r="S372">
            <v>0</v>
          </cell>
          <cell r="T372">
            <v>0</v>
          </cell>
          <cell r="V372">
            <v>42486</v>
          </cell>
          <cell r="Y372">
            <v>0</v>
          </cell>
          <cell r="AA372" t="str">
            <v>MM</v>
          </cell>
          <cell r="AB372">
            <v>0</v>
          </cell>
          <cell r="AZ372">
            <v>0</v>
          </cell>
          <cell r="BA372">
            <v>0</v>
          </cell>
          <cell r="BE372">
            <v>32</v>
          </cell>
          <cell r="BH372">
            <v>0</v>
          </cell>
          <cell r="GT372" t="str">
            <v/>
          </cell>
          <cell r="GU372" t="str">
            <v/>
          </cell>
        </row>
        <row r="373">
          <cell r="P373">
            <v>28.5</v>
          </cell>
          <cell r="Q373">
            <v>407.74</v>
          </cell>
          <cell r="S373">
            <v>0</v>
          </cell>
          <cell r="T373">
            <v>0</v>
          </cell>
          <cell r="V373">
            <v>42487</v>
          </cell>
          <cell r="Y373">
            <v>0</v>
          </cell>
          <cell r="AA373" t="str">
            <v>MM</v>
          </cell>
          <cell r="AB373">
            <v>0</v>
          </cell>
          <cell r="AZ373">
            <v>0</v>
          </cell>
          <cell r="BA373">
            <v>0</v>
          </cell>
          <cell r="BE373">
            <v>48</v>
          </cell>
          <cell r="BH373">
            <v>0</v>
          </cell>
          <cell r="GT373" t="str">
            <v/>
          </cell>
          <cell r="GU373" t="str">
            <v/>
          </cell>
        </row>
        <row r="374">
          <cell r="P374">
            <v>45.5</v>
          </cell>
          <cell r="Q374">
            <v>0</v>
          </cell>
          <cell r="S374">
            <v>0</v>
          </cell>
          <cell r="T374">
            <v>0</v>
          </cell>
          <cell r="V374">
            <v>42487</v>
          </cell>
          <cell r="Y374">
            <v>0</v>
          </cell>
          <cell r="AA374" t="str">
            <v>MM</v>
          </cell>
          <cell r="AB374">
            <v>0</v>
          </cell>
          <cell r="AZ374">
            <v>0</v>
          </cell>
          <cell r="BA374">
            <v>0</v>
          </cell>
          <cell r="BE374">
            <v>32</v>
          </cell>
          <cell r="BH374">
            <v>0</v>
          </cell>
          <cell r="GT374" t="str">
            <v/>
          </cell>
          <cell r="GU374" t="str">
            <v/>
          </cell>
        </row>
        <row r="375">
          <cell r="P375">
            <v>261.5</v>
          </cell>
          <cell r="Q375">
            <v>0</v>
          </cell>
          <cell r="S375">
            <v>0</v>
          </cell>
          <cell r="T375">
            <v>0</v>
          </cell>
          <cell r="V375">
            <v>42487</v>
          </cell>
          <cell r="Y375">
            <v>0</v>
          </cell>
          <cell r="AA375" t="str">
            <v>MM</v>
          </cell>
          <cell r="AB375">
            <v>0</v>
          </cell>
          <cell r="AZ375">
            <v>0</v>
          </cell>
          <cell r="BA375">
            <v>0</v>
          </cell>
          <cell r="BE375">
            <v>32</v>
          </cell>
          <cell r="BH375">
            <v>0</v>
          </cell>
          <cell r="GT375" t="str">
            <v/>
          </cell>
          <cell r="GU375" t="str">
            <v/>
          </cell>
        </row>
        <row r="376">
          <cell r="P376">
            <v>114.25</v>
          </cell>
          <cell r="Q376">
            <v>0</v>
          </cell>
          <cell r="S376">
            <v>0</v>
          </cell>
          <cell r="T376">
            <v>0</v>
          </cell>
          <cell r="V376">
            <v>42487</v>
          </cell>
          <cell r="Y376">
            <v>0</v>
          </cell>
          <cell r="AA376" t="str">
            <v>MM</v>
          </cell>
          <cell r="AB376">
            <v>0</v>
          </cell>
          <cell r="AZ376">
            <v>0</v>
          </cell>
          <cell r="BA376">
            <v>0</v>
          </cell>
          <cell r="BE376">
            <v>32</v>
          </cell>
          <cell r="BH376">
            <v>0</v>
          </cell>
          <cell r="GT376" t="str">
            <v/>
          </cell>
          <cell r="GU376" t="str">
            <v/>
          </cell>
        </row>
        <row r="377">
          <cell r="P377">
            <v>172.25</v>
          </cell>
          <cell r="Q377">
            <v>0</v>
          </cell>
          <cell r="S377">
            <v>0</v>
          </cell>
          <cell r="T377">
            <v>0</v>
          </cell>
          <cell r="V377">
            <v>42488</v>
          </cell>
          <cell r="Y377">
            <v>0</v>
          </cell>
          <cell r="AA377" t="str">
            <v>MM</v>
          </cell>
          <cell r="AB377">
            <v>0</v>
          </cell>
          <cell r="AZ377">
            <v>0</v>
          </cell>
          <cell r="BA377">
            <v>0</v>
          </cell>
          <cell r="BE377">
            <v>32</v>
          </cell>
          <cell r="BH377">
            <v>0</v>
          </cell>
          <cell r="GT377" t="str">
            <v/>
          </cell>
          <cell r="GU377" t="str">
            <v/>
          </cell>
        </row>
        <row r="378">
          <cell r="P378">
            <v>81</v>
          </cell>
          <cell r="Q378">
            <v>264.5</v>
          </cell>
          <cell r="S378">
            <v>0</v>
          </cell>
          <cell r="T378">
            <v>0</v>
          </cell>
          <cell r="V378">
            <v>42488</v>
          </cell>
          <cell r="Y378">
            <v>0</v>
          </cell>
          <cell r="AA378" t="str">
            <v>MM</v>
          </cell>
          <cell r="AB378">
            <v>0</v>
          </cell>
          <cell r="AZ378">
            <v>0</v>
          </cell>
          <cell r="BA378">
            <v>0</v>
          </cell>
          <cell r="BE378">
            <v>40</v>
          </cell>
          <cell r="BH378">
            <v>0</v>
          </cell>
          <cell r="GT378" t="str">
            <v/>
          </cell>
          <cell r="GU378" t="str">
            <v/>
          </cell>
        </row>
        <row r="379">
          <cell r="P379">
            <v>106.25</v>
          </cell>
          <cell r="Q379">
            <v>0</v>
          </cell>
          <cell r="S379">
            <v>0</v>
          </cell>
          <cell r="T379">
            <v>0</v>
          </cell>
          <cell r="V379">
            <v>42488</v>
          </cell>
          <cell r="Y379">
            <v>0</v>
          </cell>
          <cell r="AA379" t="str">
            <v>MM</v>
          </cell>
          <cell r="AB379">
            <v>0</v>
          </cell>
          <cell r="AZ379">
            <v>0</v>
          </cell>
          <cell r="BA379">
            <v>0</v>
          </cell>
          <cell r="BE379">
            <v>32</v>
          </cell>
          <cell r="BH379">
            <v>0</v>
          </cell>
          <cell r="GT379" t="str">
            <v/>
          </cell>
          <cell r="GU379" t="str">
            <v/>
          </cell>
        </row>
        <row r="380">
          <cell r="P380">
            <v>262.25</v>
          </cell>
          <cell r="Q380">
            <v>0</v>
          </cell>
          <cell r="S380">
            <v>0</v>
          </cell>
          <cell r="T380">
            <v>0</v>
          </cell>
          <cell r="V380">
            <v>42488</v>
          </cell>
          <cell r="Y380">
            <v>0</v>
          </cell>
          <cell r="AA380" t="str">
            <v>MM</v>
          </cell>
          <cell r="AB380">
            <v>0</v>
          </cell>
          <cell r="AZ380">
            <v>0</v>
          </cell>
          <cell r="BA380">
            <v>0</v>
          </cell>
          <cell r="BE380">
            <v>32</v>
          </cell>
          <cell r="BH380">
            <v>0</v>
          </cell>
          <cell r="GT380" t="str">
            <v/>
          </cell>
          <cell r="GU380" t="str">
            <v/>
          </cell>
        </row>
        <row r="381">
          <cell r="P381">
            <v>114.25</v>
          </cell>
          <cell r="Q381">
            <v>0</v>
          </cell>
          <cell r="S381">
            <v>0</v>
          </cell>
          <cell r="T381">
            <v>0</v>
          </cell>
          <cell r="V381">
            <v>42486</v>
          </cell>
          <cell r="Y381">
            <v>0</v>
          </cell>
          <cell r="AA381" t="str">
            <v>MM</v>
          </cell>
          <cell r="AB381">
            <v>0</v>
          </cell>
          <cell r="AZ381">
            <v>0</v>
          </cell>
          <cell r="BA381">
            <v>0</v>
          </cell>
          <cell r="BE381">
            <v>18</v>
          </cell>
          <cell r="BH381">
            <v>0</v>
          </cell>
          <cell r="GT381" t="str">
            <v/>
          </cell>
          <cell r="GU381" t="str">
            <v/>
          </cell>
        </row>
        <row r="382">
          <cell r="P382">
            <v>123.5</v>
          </cell>
          <cell r="Q382">
            <v>89.5</v>
          </cell>
          <cell r="S382">
            <v>0</v>
          </cell>
          <cell r="T382">
            <v>0</v>
          </cell>
          <cell r="V382">
            <v>42492</v>
          </cell>
          <cell r="Y382">
            <v>0</v>
          </cell>
          <cell r="AA382" t="str">
            <v>MM</v>
          </cell>
          <cell r="AB382">
            <v>0</v>
          </cell>
          <cell r="AZ382">
            <v>0</v>
          </cell>
          <cell r="BA382">
            <v>0</v>
          </cell>
          <cell r="BE382">
            <v>32</v>
          </cell>
          <cell r="BH382">
            <v>0</v>
          </cell>
          <cell r="GT382" t="str">
            <v/>
          </cell>
          <cell r="GU382" t="str">
            <v/>
          </cell>
        </row>
        <row r="383">
          <cell r="P383">
            <v>74</v>
          </cell>
          <cell r="Q383">
            <v>0</v>
          </cell>
          <cell r="S383">
            <v>0</v>
          </cell>
          <cell r="T383">
            <v>0</v>
          </cell>
          <cell r="V383">
            <v>42492</v>
          </cell>
          <cell r="Y383">
            <v>0</v>
          </cell>
          <cell r="AA383" t="str">
            <v>MM</v>
          </cell>
          <cell r="AB383">
            <v>0</v>
          </cell>
          <cell r="AZ383">
            <v>0</v>
          </cell>
          <cell r="BA383">
            <v>0</v>
          </cell>
          <cell r="BE383">
            <v>24</v>
          </cell>
          <cell r="BH383">
            <v>0</v>
          </cell>
          <cell r="GT383" t="str">
            <v/>
          </cell>
          <cell r="GU383" t="str">
            <v/>
          </cell>
        </row>
        <row r="384">
          <cell r="P384">
            <v>163.75</v>
          </cell>
          <cell r="Q384">
            <v>50.699999999999996</v>
          </cell>
          <cell r="S384">
            <v>0</v>
          </cell>
          <cell r="T384">
            <v>0</v>
          </cell>
          <cell r="V384">
            <v>42492</v>
          </cell>
          <cell r="Y384">
            <v>0</v>
          </cell>
          <cell r="AA384" t="str">
            <v>MM</v>
          </cell>
          <cell r="AB384">
            <v>0</v>
          </cell>
          <cell r="AZ384">
            <v>0</v>
          </cell>
          <cell r="BA384">
            <v>0</v>
          </cell>
          <cell r="BE384">
            <v>40</v>
          </cell>
          <cell r="BH384">
            <v>0</v>
          </cell>
          <cell r="GT384" t="str">
            <v/>
          </cell>
          <cell r="GU384" t="str">
            <v/>
          </cell>
        </row>
        <row r="385">
          <cell r="P385">
            <v>103.25</v>
          </cell>
          <cell r="Q385">
            <v>0</v>
          </cell>
          <cell r="S385">
            <v>0</v>
          </cell>
          <cell r="T385">
            <v>0</v>
          </cell>
          <cell r="V385">
            <v>42492</v>
          </cell>
          <cell r="Y385">
            <v>0</v>
          </cell>
          <cell r="AA385" t="str">
            <v>MM</v>
          </cell>
          <cell r="AB385">
            <v>0</v>
          </cell>
          <cell r="AZ385">
            <v>0</v>
          </cell>
          <cell r="BA385">
            <v>0</v>
          </cell>
          <cell r="BE385">
            <v>32</v>
          </cell>
          <cell r="BH385">
            <v>0</v>
          </cell>
          <cell r="GT385" t="str">
            <v/>
          </cell>
          <cell r="GU385" t="str">
            <v/>
          </cell>
        </row>
        <row r="386">
          <cell r="P386">
            <v>138</v>
          </cell>
          <cell r="Q386">
            <v>196.29000000000002</v>
          </cell>
          <cell r="S386">
            <v>0</v>
          </cell>
          <cell r="T386">
            <v>0</v>
          </cell>
          <cell r="V386">
            <v>42489</v>
          </cell>
          <cell r="Y386">
            <v>0</v>
          </cell>
          <cell r="AA386" t="str">
            <v>MM</v>
          </cell>
          <cell r="AB386">
            <v>0</v>
          </cell>
          <cell r="AZ386">
            <v>0</v>
          </cell>
          <cell r="BA386">
            <v>0</v>
          </cell>
          <cell r="BE386">
            <v>48</v>
          </cell>
          <cell r="BH386">
            <v>0</v>
          </cell>
          <cell r="GT386" t="str">
            <v/>
          </cell>
          <cell r="GU386" t="str">
            <v/>
          </cell>
        </row>
        <row r="387">
          <cell r="P387">
            <v>241.25</v>
          </cell>
          <cell r="Q387">
            <v>0</v>
          </cell>
          <cell r="S387">
            <v>0</v>
          </cell>
          <cell r="T387">
            <v>0</v>
          </cell>
          <cell r="V387">
            <v>42489</v>
          </cell>
          <cell r="Y387">
            <v>0</v>
          </cell>
          <cell r="AA387" t="str">
            <v>MM</v>
          </cell>
          <cell r="AB387">
            <v>0</v>
          </cell>
          <cell r="AZ387">
            <v>0</v>
          </cell>
          <cell r="BA387">
            <v>0</v>
          </cell>
          <cell r="BE387">
            <v>32</v>
          </cell>
          <cell r="BH387">
            <v>0</v>
          </cell>
          <cell r="GT387" t="str">
            <v/>
          </cell>
          <cell r="GU387" t="str">
            <v/>
          </cell>
        </row>
        <row r="388">
          <cell r="P388">
            <v>132</v>
          </cell>
          <cell r="Q388">
            <v>47.56</v>
          </cell>
          <cell r="S388">
            <v>0</v>
          </cell>
          <cell r="T388">
            <v>0</v>
          </cell>
          <cell r="V388">
            <v>42489</v>
          </cell>
          <cell r="Y388">
            <v>0</v>
          </cell>
          <cell r="AA388" t="str">
            <v>MM</v>
          </cell>
          <cell r="AB388">
            <v>0</v>
          </cell>
          <cell r="AZ388">
            <v>0</v>
          </cell>
          <cell r="BA388">
            <v>0</v>
          </cell>
          <cell r="BE388">
            <v>32</v>
          </cell>
          <cell r="BH388">
            <v>0</v>
          </cell>
          <cell r="GT388" t="str">
            <v/>
          </cell>
          <cell r="GU388" t="str">
            <v/>
          </cell>
        </row>
        <row r="389">
          <cell r="P389">
            <v>182.25</v>
          </cell>
          <cell r="Q389">
            <v>0</v>
          </cell>
          <cell r="S389">
            <v>0</v>
          </cell>
          <cell r="T389">
            <v>0</v>
          </cell>
          <cell r="V389">
            <v>42489</v>
          </cell>
          <cell r="Y389">
            <v>0</v>
          </cell>
          <cell r="AA389" t="str">
            <v>MM</v>
          </cell>
          <cell r="AB389">
            <v>0</v>
          </cell>
          <cell r="AZ389">
            <v>0</v>
          </cell>
          <cell r="BA389">
            <v>0</v>
          </cell>
          <cell r="BE389">
            <v>32</v>
          </cell>
          <cell r="BH389">
            <v>0</v>
          </cell>
          <cell r="GT389" t="str">
            <v/>
          </cell>
          <cell r="GU389" t="str">
            <v/>
          </cell>
        </row>
        <row r="390">
          <cell r="P390">
            <v>64.5</v>
          </cell>
          <cell r="Q390">
            <v>30.450000000000003</v>
          </cell>
          <cell r="S390">
            <v>0</v>
          </cell>
          <cell r="T390">
            <v>0</v>
          </cell>
          <cell r="V390">
            <v>42493</v>
          </cell>
          <cell r="Y390">
            <v>0</v>
          </cell>
          <cell r="AA390" t="str">
            <v>MM</v>
          </cell>
          <cell r="AB390">
            <v>0</v>
          </cell>
          <cell r="AZ390">
            <v>0</v>
          </cell>
          <cell r="BA390">
            <v>0</v>
          </cell>
          <cell r="BE390">
            <v>24</v>
          </cell>
          <cell r="BH390">
            <v>0</v>
          </cell>
          <cell r="GT390" t="str">
            <v/>
          </cell>
          <cell r="GU390" t="str">
            <v/>
          </cell>
        </row>
        <row r="391">
          <cell r="P391">
            <v>113.75</v>
          </cell>
          <cell r="Q391">
            <v>154.6</v>
          </cell>
          <cell r="S391">
            <v>0</v>
          </cell>
          <cell r="T391">
            <v>0</v>
          </cell>
          <cell r="V391">
            <v>42493</v>
          </cell>
          <cell r="Y391">
            <v>0</v>
          </cell>
          <cell r="AA391" t="str">
            <v>MM</v>
          </cell>
          <cell r="AB391">
            <v>0</v>
          </cell>
          <cell r="AZ391">
            <v>0</v>
          </cell>
          <cell r="BA391">
            <v>0</v>
          </cell>
          <cell r="BE391">
            <v>48</v>
          </cell>
          <cell r="BH391">
            <v>0</v>
          </cell>
          <cell r="GT391" t="str">
            <v/>
          </cell>
          <cell r="GU391" t="str">
            <v/>
          </cell>
        </row>
        <row r="392">
          <cell r="P392">
            <v>25.75</v>
          </cell>
          <cell r="Q392">
            <v>0</v>
          </cell>
          <cell r="S392">
            <v>0</v>
          </cell>
          <cell r="T392">
            <v>0</v>
          </cell>
          <cell r="V392">
            <v>42493</v>
          </cell>
          <cell r="Y392">
            <v>0</v>
          </cell>
          <cell r="AA392" t="str">
            <v>MM</v>
          </cell>
          <cell r="AB392">
            <v>0</v>
          </cell>
          <cell r="AZ392">
            <v>0</v>
          </cell>
          <cell r="BA392">
            <v>0</v>
          </cell>
          <cell r="BE392">
            <v>32</v>
          </cell>
          <cell r="BH392">
            <v>0</v>
          </cell>
          <cell r="GT392" t="str">
            <v/>
          </cell>
          <cell r="GU392" t="str">
            <v/>
          </cell>
        </row>
        <row r="393">
          <cell r="P393">
            <v>143.5</v>
          </cell>
          <cell r="Q393">
            <v>104.5</v>
          </cell>
          <cell r="S393">
            <v>0</v>
          </cell>
          <cell r="T393">
            <v>0</v>
          </cell>
          <cell r="V393">
            <v>42493</v>
          </cell>
          <cell r="Y393">
            <v>0</v>
          </cell>
          <cell r="AA393" t="str">
            <v>MM</v>
          </cell>
          <cell r="AB393">
            <v>0</v>
          </cell>
          <cell r="AZ393">
            <v>0</v>
          </cell>
          <cell r="BA393">
            <v>0</v>
          </cell>
          <cell r="BE393">
            <v>32</v>
          </cell>
          <cell r="BH393">
            <v>0</v>
          </cell>
          <cell r="GT393" t="str">
            <v/>
          </cell>
          <cell r="GU393" t="str">
            <v/>
          </cell>
        </row>
        <row r="394">
          <cell r="P394">
            <v>138.75</v>
          </cell>
          <cell r="Q394">
            <v>0</v>
          </cell>
          <cell r="S394">
            <v>0</v>
          </cell>
          <cell r="T394">
            <v>0</v>
          </cell>
          <cell r="V394">
            <v>42494</v>
          </cell>
          <cell r="Y394">
            <v>0</v>
          </cell>
          <cell r="AA394" t="str">
            <v>MM</v>
          </cell>
          <cell r="AB394">
            <v>0</v>
          </cell>
          <cell r="AZ394">
            <v>0</v>
          </cell>
          <cell r="BA394">
            <v>0</v>
          </cell>
          <cell r="BE394">
            <v>32</v>
          </cell>
          <cell r="BH394">
            <v>0</v>
          </cell>
          <cell r="GT394" t="str">
            <v/>
          </cell>
          <cell r="GU394" t="str">
            <v/>
          </cell>
        </row>
        <row r="395">
          <cell r="P395">
            <v>126</v>
          </cell>
          <cell r="Q395">
            <v>208.9</v>
          </cell>
          <cell r="S395">
            <v>0</v>
          </cell>
          <cell r="T395">
            <v>0</v>
          </cell>
          <cell r="V395">
            <v>42494</v>
          </cell>
          <cell r="Y395">
            <v>0</v>
          </cell>
          <cell r="AA395" t="str">
            <v>MM</v>
          </cell>
          <cell r="AB395">
            <v>0</v>
          </cell>
          <cell r="AZ395">
            <v>0</v>
          </cell>
          <cell r="BA395">
            <v>0</v>
          </cell>
          <cell r="BE395">
            <v>56</v>
          </cell>
          <cell r="BH395">
            <v>0</v>
          </cell>
          <cell r="GT395" t="str">
            <v/>
          </cell>
          <cell r="GU395" t="str">
            <v/>
          </cell>
        </row>
        <row r="396">
          <cell r="P396">
            <v>84.5</v>
          </cell>
          <cell r="Q396">
            <v>72.95</v>
          </cell>
          <cell r="S396">
            <v>0</v>
          </cell>
          <cell r="T396">
            <v>0</v>
          </cell>
          <cell r="V396">
            <v>42494</v>
          </cell>
          <cell r="Y396">
            <v>0</v>
          </cell>
          <cell r="AA396" t="str">
            <v>MM</v>
          </cell>
          <cell r="AB396">
            <v>0</v>
          </cell>
          <cell r="AZ396">
            <v>0</v>
          </cell>
          <cell r="BA396">
            <v>0</v>
          </cell>
          <cell r="BE396">
            <v>32</v>
          </cell>
          <cell r="BH396">
            <v>0</v>
          </cell>
          <cell r="GT396" t="str">
            <v/>
          </cell>
          <cell r="GU396" t="str">
            <v/>
          </cell>
        </row>
        <row r="397">
          <cell r="P397">
            <v>203.25</v>
          </cell>
          <cell r="Q397">
            <v>90.2</v>
          </cell>
          <cell r="S397">
            <v>0</v>
          </cell>
          <cell r="T397">
            <v>0</v>
          </cell>
          <cell r="V397">
            <v>42494</v>
          </cell>
          <cell r="Y397">
            <v>0</v>
          </cell>
          <cell r="AA397" t="str">
            <v>MM</v>
          </cell>
          <cell r="AB397">
            <v>0</v>
          </cell>
          <cell r="AZ397">
            <v>0</v>
          </cell>
          <cell r="BA397">
            <v>0</v>
          </cell>
          <cell r="BE397">
            <v>32</v>
          </cell>
          <cell r="BH397">
            <v>0</v>
          </cell>
          <cell r="GT397" t="str">
            <v/>
          </cell>
          <cell r="GU397" t="str">
            <v/>
          </cell>
        </row>
        <row r="398">
          <cell r="P398">
            <v>46.5</v>
          </cell>
          <cell r="Q398">
            <v>0</v>
          </cell>
          <cell r="S398">
            <v>0</v>
          </cell>
          <cell r="T398">
            <v>0</v>
          </cell>
          <cell r="V398">
            <v>42495</v>
          </cell>
          <cell r="Y398">
            <v>0</v>
          </cell>
          <cell r="AA398" t="str">
            <v>MM</v>
          </cell>
          <cell r="AB398">
            <v>0</v>
          </cell>
          <cell r="AZ398">
            <v>0</v>
          </cell>
          <cell r="BA398">
            <v>0</v>
          </cell>
          <cell r="BE398">
            <v>32</v>
          </cell>
          <cell r="BH398">
            <v>0</v>
          </cell>
          <cell r="GT398" t="str">
            <v/>
          </cell>
          <cell r="GU398" t="str">
            <v/>
          </cell>
        </row>
        <row r="399">
          <cell r="P399">
            <v>176.5</v>
          </cell>
          <cell r="Q399">
            <v>85.26</v>
          </cell>
          <cell r="S399">
            <v>0</v>
          </cell>
          <cell r="T399">
            <v>0</v>
          </cell>
          <cell r="V399">
            <v>42495</v>
          </cell>
          <cell r="Y399">
            <v>0</v>
          </cell>
          <cell r="AA399" t="str">
            <v>MM</v>
          </cell>
          <cell r="AB399">
            <v>0</v>
          </cell>
          <cell r="AZ399">
            <v>0</v>
          </cell>
          <cell r="BA399">
            <v>0</v>
          </cell>
          <cell r="BE399">
            <v>32</v>
          </cell>
          <cell r="BH399">
            <v>0</v>
          </cell>
          <cell r="GT399" t="str">
            <v/>
          </cell>
          <cell r="GU399" t="str">
            <v/>
          </cell>
        </row>
        <row r="400">
          <cell r="P400">
            <v>116.5</v>
          </cell>
          <cell r="Q400">
            <v>106.96000000000001</v>
          </cell>
          <cell r="S400">
            <v>0</v>
          </cell>
          <cell r="T400">
            <v>0</v>
          </cell>
          <cell r="V400">
            <v>42495</v>
          </cell>
          <cell r="Y400">
            <v>0</v>
          </cell>
          <cell r="AA400" t="str">
            <v>MM</v>
          </cell>
          <cell r="AB400">
            <v>0</v>
          </cell>
          <cell r="AZ400">
            <v>0</v>
          </cell>
          <cell r="BA400">
            <v>0</v>
          </cell>
          <cell r="BE400">
            <v>32</v>
          </cell>
          <cell r="BH400">
            <v>0</v>
          </cell>
          <cell r="GT400" t="str">
            <v/>
          </cell>
          <cell r="GU400" t="str">
            <v/>
          </cell>
        </row>
        <row r="401">
          <cell r="P401">
            <v>78.5</v>
          </cell>
          <cell r="Q401">
            <v>176.34</v>
          </cell>
          <cell r="S401">
            <v>0</v>
          </cell>
          <cell r="T401">
            <v>0</v>
          </cell>
          <cell r="V401">
            <v>42495</v>
          </cell>
          <cell r="Y401">
            <v>0</v>
          </cell>
          <cell r="AA401" t="str">
            <v>MM</v>
          </cell>
          <cell r="AB401">
            <v>0</v>
          </cell>
          <cell r="AZ401">
            <v>0</v>
          </cell>
          <cell r="BA401">
            <v>0</v>
          </cell>
          <cell r="BE401">
            <v>32</v>
          </cell>
          <cell r="BH401">
            <v>0</v>
          </cell>
          <cell r="GT401" t="str">
            <v/>
          </cell>
          <cell r="GU401" t="str">
            <v/>
          </cell>
        </row>
        <row r="402">
          <cell r="P402">
            <v>99.5</v>
          </cell>
          <cell r="Q402">
            <v>134.6</v>
          </cell>
          <cell r="S402">
            <v>0</v>
          </cell>
          <cell r="T402">
            <v>0</v>
          </cell>
          <cell r="V402">
            <v>42496</v>
          </cell>
          <cell r="Y402">
            <v>0</v>
          </cell>
          <cell r="AA402" t="str">
            <v>MM</v>
          </cell>
          <cell r="AB402">
            <v>0</v>
          </cell>
          <cell r="AZ402">
            <v>0</v>
          </cell>
          <cell r="BA402">
            <v>0</v>
          </cell>
          <cell r="BE402">
            <v>32</v>
          </cell>
          <cell r="BH402">
            <v>0</v>
          </cell>
          <cell r="GT402" t="str">
            <v/>
          </cell>
          <cell r="GU402" t="str">
            <v/>
          </cell>
        </row>
        <row r="403">
          <cell r="P403">
            <v>114.5</v>
          </cell>
          <cell r="Q403">
            <v>36.799999999999997</v>
          </cell>
          <cell r="S403">
            <v>0</v>
          </cell>
          <cell r="T403">
            <v>0</v>
          </cell>
          <cell r="V403">
            <v>42496</v>
          </cell>
          <cell r="Y403">
            <v>0</v>
          </cell>
          <cell r="AA403" t="str">
            <v>MM</v>
          </cell>
          <cell r="AB403">
            <v>0</v>
          </cell>
          <cell r="AZ403">
            <v>0</v>
          </cell>
          <cell r="BA403">
            <v>0</v>
          </cell>
          <cell r="BE403">
            <v>40</v>
          </cell>
          <cell r="BH403">
            <v>0</v>
          </cell>
          <cell r="GT403" t="str">
            <v/>
          </cell>
          <cell r="GU403" t="str">
            <v/>
          </cell>
        </row>
        <row r="404">
          <cell r="P404">
            <v>304</v>
          </cell>
          <cell r="Q404">
            <v>0</v>
          </cell>
          <cell r="S404">
            <v>0</v>
          </cell>
          <cell r="T404">
            <v>0</v>
          </cell>
          <cell r="V404">
            <v>42496</v>
          </cell>
          <cell r="Y404">
            <v>0</v>
          </cell>
          <cell r="AA404" t="str">
            <v>MM</v>
          </cell>
          <cell r="AB404">
            <v>0</v>
          </cell>
          <cell r="AZ404">
            <v>0</v>
          </cell>
          <cell r="BA404">
            <v>0</v>
          </cell>
          <cell r="BE404">
            <v>40</v>
          </cell>
          <cell r="BH404">
            <v>0</v>
          </cell>
          <cell r="GT404" t="str">
            <v/>
          </cell>
          <cell r="GU404" t="str">
            <v/>
          </cell>
        </row>
        <row r="405">
          <cell r="P405">
            <v>54</v>
          </cell>
          <cell r="Q405">
            <v>0</v>
          </cell>
          <cell r="S405">
            <v>0</v>
          </cell>
          <cell r="T405">
            <v>0</v>
          </cell>
          <cell r="V405">
            <v>42496</v>
          </cell>
          <cell r="Y405">
            <v>0</v>
          </cell>
          <cell r="AA405" t="str">
            <v>MM</v>
          </cell>
          <cell r="AB405">
            <v>0</v>
          </cell>
          <cell r="AZ405">
            <v>0</v>
          </cell>
          <cell r="BA405">
            <v>0</v>
          </cell>
          <cell r="BE405">
            <v>32</v>
          </cell>
          <cell r="BH405">
            <v>0</v>
          </cell>
          <cell r="GT405" t="str">
            <v/>
          </cell>
          <cell r="GU405" t="str">
            <v/>
          </cell>
        </row>
        <row r="406">
          <cell r="P406">
            <v>80.75</v>
          </cell>
          <cell r="Q406">
            <v>108.3</v>
          </cell>
          <cell r="S406">
            <v>0</v>
          </cell>
          <cell r="T406">
            <v>0</v>
          </cell>
          <cell r="V406">
            <v>42499</v>
          </cell>
          <cell r="Y406">
            <v>0</v>
          </cell>
          <cell r="AA406" t="str">
            <v>MM</v>
          </cell>
          <cell r="AB406">
            <v>0</v>
          </cell>
          <cell r="AZ406">
            <v>0</v>
          </cell>
          <cell r="BA406">
            <v>0</v>
          </cell>
          <cell r="BE406">
            <v>24</v>
          </cell>
          <cell r="BH406">
            <v>0</v>
          </cell>
          <cell r="GT406" t="str">
            <v/>
          </cell>
          <cell r="GU406" t="str">
            <v/>
          </cell>
        </row>
        <row r="407">
          <cell r="P407">
            <v>106</v>
          </cell>
          <cell r="Q407">
            <v>0</v>
          </cell>
          <cell r="S407">
            <v>0</v>
          </cell>
          <cell r="T407">
            <v>0</v>
          </cell>
          <cell r="V407">
            <v>42499</v>
          </cell>
          <cell r="Y407">
            <v>0</v>
          </cell>
          <cell r="AA407" t="str">
            <v>MM</v>
          </cell>
          <cell r="AB407">
            <v>0</v>
          </cell>
          <cell r="AZ407">
            <v>0</v>
          </cell>
          <cell r="BA407">
            <v>0</v>
          </cell>
          <cell r="BE407">
            <v>32</v>
          </cell>
          <cell r="BH407">
            <v>0</v>
          </cell>
          <cell r="GT407" t="str">
            <v/>
          </cell>
          <cell r="GU407" t="str">
            <v/>
          </cell>
        </row>
        <row r="408">
          <cell r="P408">
            <v>70</v>
          </cell>
          <cell r="Q408">
            <v>9.6</v>
          </cell>
          <cell r="S408">
            <v>0</v>
          </cell>
          <cell r="T408">
            <v>0</v>
          </cell>
          <cell r="V408">
            <v>42499</v>
          </cell>
          <cell r="Y408">
            <v>0</v>
          </cell>
          <cell r="AA408" t="str">
            <v>MM</v>
          </cell>
          <cell r="AB408">
            <v>0</v>
          </cell>
          <cell r="AZ408">
            <v>0</v>
          </cell>
          <cell r="BA408">
            <v>0</v>
          </cell>
          <cell r="BE408">
            <v>40</v>
          </cell>
          <cell r="BH408">
            <v>0</v>
          </cell>
          <cell r="GT408" t="str">
            <v/>
          </cell>
          <cell r="GU408" t="str">
            <v/>
          </cell>
        </row>
        <row r="409">
          <cell r="P409">
            <v>236.75</v>
          </cell>
          <cell r="Q409">
            <v>0</v>
          </cell>
          <cell r="S409">
            <v>0</v>
          </cell>
          <cell r="T409">
            <v>0</v>
          </cell>
          <cell r="V409">
            <v>42499</v>
          </cell>
          <cell r="Y409">
            <v>0</v>
          </cell>
          <cell r="AA409" t="str">
            <v>MM</v>
          </cell>
          <cell r="AB409">
            <v>0</v>
          </cell>
          <cell r="AZ409">
            <v>0</v>
          </cell>
          <cell r="BA409">
            <v>0</v>
          </cell>
          <cell r="BE409">
            <v>32</v>
          </cell>
          <cell r="BH409">
            <v>0</v>
          </cell>
          <cell r="GT409" t="str">
            <v/>
          </cell>
          <cell r="GU409" t="str">
            <v/>
          </cell>
        </row>
        <row r="410">
          <cell r="P410">
            <v>21</v>
          </cell>
          <cell r="Q410">
            <v>0</v>
          </cell>
          <cell r="S410">
            <v>0</v>
          </cell>
          <cell r="T410">
            <v>0</v>
          </cell>
          <cell r="V410">
            <v>42499</v>
          </cell>
          <cell r="Y410">
            <v>0</v>
          </cell>
          <cell r="AA410" t="str">
            <v>MM</v>
          </cell>
          <cell r="AB410">
            <v>0</v>
          </cell>
          <cell r="AZ410">
            <v>0</v>
          </cell>
          <cell r="BA410">
            <v>0</v>
          </cell>
          <cell r="BE410">
            <v>15</v>
          </cell>
          <cell r="BH410">
            <v>0</v>
          </cell>
          <cell r="GT410" t="str">
            <v/>
          </cell>
          <cell r="GU410" t="str">
            <v/>
          </cell>
        </row>
        <row r="411">
          <cell r="P411">
            <v>89.75</v>
          </cell>
          <cell r="Q411">
            <v>86.25</v>
          </cell>
          <cell r="S411">
            <v>0</v>
          </cell>
          <cell r="T411">
            <v>0</v>
          </cell>
          <cell r="V411">
            <v>42499</v>
          </cell>
          <cell r="Y411">
            <v>0</v>
          </cell>
          <cell r="AA411" t="str">
            <v>MM</v>
          </cell>
          <cell r="AB411">
            <v>0</v>
          </cell>
          <cell r="AZ411">
            <v>0</v>
          </cell>
          <cell r="BA411">
            <v>0</v>
          </cell>
          <cell r="BE411">
            <v>9</v>
          </cell>
          <cell r="BH411">
            <v>0</v>
          </cell>
          <cell r="GT411" t="str">
            <v/>
          </cell>
          <cell r="GU411" t="str">
            <v/>
          </cell>
        </row>
        <row r="412">
          <cell r="P412">
            <v>30.25</v>
          </cell>
          <cell r="Q412">
            <v>117.47999999999999</v>
          </cell>
          <cell r="S412">
            <v>0</v>
          </cell>
          <cell r="T412">
            <v>0</v>
          </cell>
          <cell r="V412">
            <v>42500</v>
          </cell>
          <cell r="Y412">
            <v>0</v>
          </cell>
          <cell r="AA412" t="str">
            <v>MM</v>
          </cell>
          <cell r="AB412">
            <v>0</v>
          </cell>
          <cell r="AZ412">
            <v>0</v>
          </cell>
          <cell r="BA412">
            <v>0</v>
          </cell>
          <cell r="BE412">
            <v>24</v>
          </cell>
          <cell r="BH412">
            <v>0</v>
          </cell>
          <cell r="GT412" t="str">
            <v/>
          </cell>
          <cell r="GU412" t="str">
            <v/>
          </cell>
        </row>
        <row r="413">
          <cell r="P413">
            <v>80</v>
          </cell>
          <cell r="Q413">
            <v>86.289999999999992</v>
          </cell>
          <cell r="S413">
            <v>0</v>
          </cell>
          <cell r="T413">
            <v>0</v>
          </cell>
          <cell r="V413">
            <v>42500</v>
          </cell>
          <cell r="Y413">
            <v>0</v>
          </cell>
          <cell r="AA413" t="str">
            <v>MM</v>
          </cell>
          <cell r="AB413">
            <v>0</v>
          </cell>
          <cell r="AZ413">
            <v>0</v>
          </cell>
          <cell r="BA413">
            <v>0</v>
          </cell>
          <cell r="BE413">
            <v>24</v>
          </cell>
          <cell r="BH413">
            <v>0</v>
          </cell>
          <cell r="GT413" t="str">
            <v/>
          </cell>
          <cell r="GU413" t="str">
            <v/>
          </cell>
        </row>
        <row r="414">
          <cell r="P414">
            <v>34.75</v>
          </cell>
          <cell r="Q414">
            <v>0</v>
          </cell>
          <cell r="S414">
            <v>0</v>
          </cell>
          <cell r="T414">
            <v>0</v>
          </cell>
          <cell r="V414">
            <v>42500</v>
          </cell>
          <cell r="Y414">
            <v>0</v>
          </cell>
          <cell r="AA414" t="str">
            <v>MM</v>
          </cell>
          <cell r="AB414">
            <v>0</v>
          </cell>
          <cell r="AZ414">
            <v>0</v>
          </cell>
          <cell r="BA414">
            <v>0</v>
          </cell>
          <cell r="BE414">
            <v>9</v>
          </cell>
          <cell r="BH414">
            <v>0</v>
          </cell>
          <cell r="GT414" t="str">
            <v/>
          </cell>
          <cell r="GU414" t="str">
            <v/>
          </cell>
        </row>
        <row r="415">
          <cell r="P415">
            <v>7.25</v>
          </cell>
          <cell r="Q415">
            <v>86.27</v>
          </cell>
          <cell r="S415">
            <v>0</v>
          </cell>
          <cell r="T415">
            <v>0</v>
          </cell>
          <cell r="V415">
            <v>42500</v>
          </cell>
          <cell r="Y415">
            <v>0</v>
          </cell>
          <cell r="AA415" t="str">
            <v>MM</v>
          </cell>
          <cell r="AB415">
            <v>0</v>
          </cell>
          <cell r="AZ415">
            <v>0</v>
          </cell>
          <cell r="BA415">
            <v>0</v>
          </cell>
          <cell r="BE415">
            <v>15</v>
          </cell>
          <cell r="BH415">
            <v>0</v>
          </cell>
          <cell r="GT415" t="str">
            <v/>
          </cell>
          <cell r="GU415" t="str">
            <v/>
          </cell>
        </row>
        <row r="416">
          <cell r="P416">
            <v>65.25</v>
          </cell>
          <cell r="Q416">
            <v>51.5</v>
          </cell>
          <cell r="S416">
            <v>0</v>
          </cell>
          <cell r="T416">
            <v>0</v>
          </cell>
          <cell r="V416">
            <v>42500</v>
          </cell>
          <cell r="Y416">
            <v>0</v>
          </cell>
          <cell r="AA416" t="str">
            <v>MM</v>
          </cell>
          <cell r="AB416">
            <v>0</v>
          </cell>
          <cell r="AZ416">
            <v>0</v>
          </cell>
          <cell r="BA416">
            <v>0</v>
          </cell>
          <cell r="BE416">
            <v>32</v>
          </cell>
          <cell r="BH416">
            <v>0</v>
          </cell>
          <cell r="GT416" t="str">
            <v/>
          </cell>
          <cell r="GU416" t="str">
            <v/>
          </cell>
        </row>
        <row r="417">
          <cell r="P417">
            <v>136</v>
          </cell>
          <cell r="Q417">
            <v>0</v>
          </cell>
          <cell r="S417">
            <v>0</v>
          </cell>
          <cell r="T417">
            <v>0</v>
          </cell>
          <cell r="V417">
            <v>42500</v>
          </cell>
          <cell r="Y417">
            <v>0</v>
          </cell>
          <cell r="AA417" t="str">
            <v>MM</v>
          </cell>
          <cell r="AB417">
            <v>0</v>
          </cell>
          <cell r="AZ417">
            <v>0</v>
          </cell>
          <cell r="BA417">
            <v>0</v>
          </cell>
          <cell r="BE417">
            <v>32</v>
          </cell>
          <cell r="BH417">
            <v>0</v>
          </cell>
          <cell r="GT417" t="str">
            <v/>
          </cell>
          <cell r="GU417" t="str">
            <v/>
          </cell>
        </row>
        <row r="418">
          <cell r="P418">
            <v>0</v>
          </cell>
          <cell r="Q418">
            <v>100.75</v>
          </cell>
          <cell r="S418">
            <v>100.75</v>
          </cell>
          <cell r="T418">
            <v>0</v>
          </cell>
          <cell r="V418">
            <v>42499</v>
          </cell>
          <cell r="Y418">
            <v>42565</v>
          </cell>
          <cell r="AA418" t="str">
            <v>MM</v>
          </cell>
          <cell r="AB418" t="str">
            <v>HH</v>
          </cell>
          <cell r="AZ418">
            <v>0</v>
          </cell>
          <cell r="BA418">
            <v>0</v>
          </cell>
          <cell r="BE418">
            <v>36.6</v>
          </cell>
          <cell r="BH418">
            <v>0</v>
          </cell>
          <cell r="GT418" t="str">
            <v/>
          </cell>
          <cell r="GU418" t="str">
            <v/>
          </cell>
        </row>
        <row r="419">
          <cell r="P419">
            <v>0</v>
          </cell>
          <cell r="Q419">
            <v>100.75</v>
          </cell>
          <cell r="S419">
            <v>100.75</v>
          </cell>
          <cell r="T419">
            <v>0</v>
          </cell>
          <cell r="V419">
            <v>42499</v>
          </cell>
          <cell r="Y419">
            <v>42566</v>
          </cell>
          <cell r="AA419" t="str">
            <v>MM</v>
          </cell>
          <cell r="AB419" t="str">
            <v>HH</v>
          </cell>
          <cell r="AZ419">
            <v>0</v>
          </cell>
          <cell r="BA419">
            <v>0</v>
          </cell>
          <cell r="BE419">
            <v>36.6</v>
          </cell>
          <cell r="BH419">
            <v>0</v>
          </cell>
          <cell r="GT419" t="str">
            <v/>
          </cell>
          <cell r="GU419" t="str">
            <v/>
          </cell>
        </row>
        <row r="420">
          <cell r="P420">
            <v>78.75</v>
          </cell>
          <cell r="Q420">
            <v>122</v>
          </cell>
          <cell r="S420">
            <v>78.75</v>
          </cell>
          <cell r="T420">
            <v>122</v>
          </cell>
          <cell r="V420">
            <v>42501</v>
          </cell>
          <cell r="Y420">
            <v>42564</v>
          </cell>
          <cell r="AA420" t="str">
            <v>MM</v>
          </cell>
          <cell r="AB420" t="str">
            <v>HH</v>
          </cell>
          <cell r="AZ420">
            <v>0</v>
          </cell>
          <cell r="BA420">
            <v>0</v>
          </cell>
          <cell r="BE420">
            <v>36.6</v>
          </cell>
          <cell r="BH420">
            <v>0</v>
          </cell>
          <cell r="GT420" t="str">
            <v/>
          </cell>
          <cell r="GU420" t="str">
            <v/>
          </cell>
        </row>
        <row r="421">
          <cell r="P421">
            <v>116</v>
          </cell>
          <cell r="Q421">
            <v>89.2</v>
          </cell>
          <cell r="S421">
            <v>0</v>
          </cell>
          <cell r="T421">
            <v>0</v>
          </cell>
          <cell r="V421">
            <v>42501</v>
          </cell>
          <cell r="Y421">
            <v>0</v>
          </cell>
          <cell r="AA421" t="str">
            <v>MM</v>
          </cell>
          <cell r="AB421">
            <v>0</v>
          </cell>
          <cell r="AZ421">
            <v>0</v>
          </cell>
          <cell r="BA421">
            <v>0</v>
          </cell>
          <cell r="BE421">
            <v>24</v>
          </cell>
          <cell r="BH421">
            <v>0</v>
          </cell>
          <cell r="GT421" t="str">
            <v/>
          </cell>
          <cell r="GU421" t="str">
            <v/>
          </cell>
        </row>
        <row r="422">
          <cell r="P422">
            <v>126.5</v>
          </cell>
          <cell r="Q422">
            <v>6.9</v>
          </cell>
          <cell r="S422">
            <v>0</v>
          </cell>
          <cell r="T422">
            <v>0</v>
          </cell>
          <cell r="V422">
            <v>42501</v>
          </cell>
          <cell r="Y422">
            <v>0</v>
          </cell>
          <cell r="AA422" t="str">
            <v>MM</v>
          </cell>
          <cell r="AB422">
            <v>0</v>
          </cell>
          <cell r="AZ422">
            <v>0</v>
          </cell>
          <cell r="BA422">
            <v>0</v>
          </cell>
          <cell r="BE422">
            <v>32</v>
          </cell>
          <cell r="BH422">
            <v>0</v>
          </cell>
          <cell r="GT422" t="str">
            <v/>
          </cell>
          <cell r="GU422" t="str">
            <v/>
          </cell>
        </row>
        <row r="423">
          <cell r="P423">
            <v>37</v>
          </cell>
          <cell r="Q423">
            <v>0</v>
          </cell>
          <cell r="S423">
            <v>0</v>
          </cell>
          <cell r="T423">
            <v>0</v>
          </cell>
          <cell r="V423">
            <v>42501</v>
          </cell>
          <cell r="Y423">
            <v>0</v>
          </cell>
          <cell r="AA423" t="str">
            <v>MM</v>
          </cell>
          <cell r="AB423">
            <v>0</v>
          </cell>
          <cell r="AZ423">
            <v>0</v>
          </cell>
          <cell r="BA423">
            <v>0</v>
          </cell>
          <cell r="BE423">
            <v>9</v>
          </cell>
          <cell r="BH423">
            <v>0</v>
          </cell>
          <cell r="GT423" t="str">
            <v/>
          </cell>
          <cell r="GU423" t="str">
            <v/>
          </cell>
        </row>
        <row r="424">
          <cell r="P424">
            <v>34</v>
          </cell>
          <cell r="Q424">
            <v>120.82</v>
          </cell>
          <cell r="S424">
            <v>0</v>
          </cell>
          <cell r="T424">
            <v>0</v>
          </cell>
          <cell r="V424">
            <v>42501</v>
          </cell>
          <cell r="Y424">
            <v>0</v>
          </cell>
          <cell r="AA424" t="str">
            <v>MM</v>
          </cell>
          <cell r="AB424">
            <v>0</v>
          </cell>
          <cell r="AZ424">
            <v>0</v>
          </cell>
          <cell r="BA424">
            <v>0</v>
          </cell>
          <cell r="BE424">
            <v>15</v>
          </cell>
          <cell r="BH424">
            <v>0</v>
          </cell>
          <cell r="GT424" t="str">
            <v/>
          </cell>
          <cell r="GU424" t="str">
            <v/>
          </cell>
        </row>
        <row r="425">
          <cell r="P425">
            <v>138.25</v>
          </cell>
          <cell r="Q425">
            <v>15.9</v>
          </cell>
          <cell r="S425">
            <v>0</v>
          </cell>
          <cell r="T425">
            <v>0</v>
          </cell>
          <cell r="V425">
            <v>42501</v>
          </cell>
          <cell r="Y425">
            <v>0</v>
          </cell>
          <cell r="AA425" t="str">
            <v>MM</v>
          </cell>
          <cell r="AB425">
            <v>0</v>
          </cell>
          <cell r="AZ425">
            <v>0</v>
          </cell>
          <cell r="BA425">
            <v>0</v>
          </cell>
          <cell r="BE425">
            <v>32</v>
          </cell>
          <cell r="BH425">
            <v>0</v>
          </cell>
          <cell r="GT425" t="str">
            <v/>
          </cell>
          <cell r="GU425" t="str">
            <v/>
          </cell>
        </row>
        <row r="426">
          <cell r="P426">
            <v>36.5</v>
          </cell>
          <cell r="Q426">
            <v>0</v>
          </cell>
          <cell r="S426">
            <v>0</v>
          </cell>
          <cell r="T426">
            <v>0</v>
          </cell>
          <cell r="V426">
            <v>42501</v>
          </cell>
          <cell r="Y426">
            <v>0</v>
          </cell>
          <cell r="AA426" t="str">
            <v>MM</v>
          </cell>
          <cell r="AB426">
            <v>0</v>
          </cell>
          <cell r="AZ426">
            <v>0</v>
          </cell>
          <cell r="BA426">
            <v>0</v>
          </cell>
          <cell r="BE426">
            <v>32</v>
          </cell>
          <cell r="BH426">
            <v>0</v>
          </cell>
          <cell r="GT426" t="str">
            <v/>
          </cell>
          <cell r="GU426" t="str">
            <v/>
          </cell>
        </row>
        <row r="427">
          <cell r="P427">
            <v>112.75</v>
          </cell>
          <cell r="Q427">
            <v>96.55</v>
          </cell>
          <cell r="S427">
            <v>0</v>
          </cell>
          <cell r="T427">
            <v>0</v>
          </cell>
          <cell r="V427">
            <v>42502</v>
          </cell>
          <cell r="Y427">
            <v>0</v>
          </cell>
          <cell r="AA427" t="str">
            <v>MM</v>
          </cell>
          <cell r="AB427">
            <v>0</v>
          </cell>
          <cell r="AZ427">
            <v>0</v>
          </cell>
          <cell r="BA427">
            <v>0</v>
          </cell>
          <cell r="BE427">
            <v>24</v>
          </cell>
          <cell r="BH427">
            <v>0</v>
          </cell>
          <cell r="GT427" t="str">
            <v/>
          </cell>
          <cell r="GU427" t="str">
            <v/>
          </cell>
        </row>
        <row r="428">
          <cell r="P428">
            <v>86.25</v>
          </cell>
          <cell r="Q428">
            <v>24.85</v>
          </cell>
          <cell r="S428">
            <v>0</v>
          </cell>
          <cell r="T428">
            <v>0</v>
          </cell>
          <cell r="V428">
            <v>42502</v>
          </cell>
          <cell r="Y428">
            <v>0</v>
          </cell>
          <cell r="AA428" t="str">
            <v>MM</v>
          </cell>
          <cell r="AB428">
            <v>0</v>
          </cell>
          <cell r="AZ428">
            <v>0</v>
          </cell>
          <cell r="BA428">
            <v>0</v>
          </cell>
          <cell r="BE428">
            <v>32</v>
          </cell>
          <cell r="BH428">
            <v>0</v>
          </cell>
          <cell r="GT428" t="str">
            <v/>
          </cell>
          <cell r="GU428" t="str">
            <v/>
          </cell>
        </row>
        <row r="429">
          <cell r="P429">
            <v>13.75</v>
          </cell>
          <cell r="Q429">
            <v>0</v>
          </cell>
          <cell r="S429">
            <v>0</v>
          </cell>
          <cell r="T429">
            <v>0</v>
          </cell>
          <cell r="V429">
            <v>42502</v>
          </cell>
          <cell r="Y429">
            <v>0</v>
          </cell>
          <cell r="AA429" t="str">
            <v>MM</v>
          </cell>
          <cell r="AB429">
            <v>0</v>
          </cell>
          <cell r="AZ429">
            <v>0</v>
          </cell>
          <cell r="BA429">
            <v>0</v>
          </cell>
          <cell r="BE429">
            <v>9.1999999999999993</v>
          </cell>
          <cell r="BH429">
            <v>0</v>
          </cell>
          <cell r="GT429" t="str">
            <v/>
          </cell>
          <cell r="GU429" t="str">
            <v/>
          </cell>
        </row>
        <row r="430">
          <cell r="P430">
            <v>59.5</v>
          </cell>
          <cell r="Q430">
            <v>0</v>
          </cell>
          <cell r="S430">
            <v>0</v>
          </cell>
          <cell r="T430">
            <v>0</v>
          </cell>
          <cell r="V430">
            <v>42502</v>
          </cell>
          <cell r="Y430">
            <v>0</v>
          </cell>
          <cell r="AA430" t="str">
            <v>MM</v>
          </cell>
          <cell r="AB430">
            <v>0</v>
          </cell>
          <cell r="AZ430">
            <v>0</v>
          </cell>
          <cell r="BA430">
            <v>0</v>
          </cell>
          <cell r="BE430">
            <v>21.2</v>
          </cell>
          <cell r="BH430">
            <v>0</v>
          </cell>
          <cell r="GT430" t="str">
            <v/>
          </cell>
          <cell r="GU430" t="str">
            <v/>
          </cell>
        </row>
        <row r="431">
          <cell r="P431">
            <v>23.25</v>
          </cell>
          <cell r="Q431">
            <v>19.399999999999999</v>
          </cell>
          <cell r="S431">
            <v>0</v>
          </cell>
          <cell r="T431">
            <v>0</v>
          </cell>
          <cell r="V431">
            <v>42502</v>
          </cell>
          <cell r="Y431">
            <v>0</v>
          </cell>
          <cell r="AA431" t="str">
            <v>MM</v>
          </cell>
          <cell r="AB431">
            <v>0</v>
          </cell>
          <cell r="AZ431">
            <v>0</v>
          </cell>
          <cell r="BA431">
            <v>0</v>
          </cell>
          <cell r="BE431">
            <v>12</v>
          </cell>
          <cell r="BH431">
            <v>0</v>
          </cell>
          <cell r="GT431" t="str">
            <v/>
          </cell>
          <cell r="GU431" t="str">
            <v/>
          </cell>
        </row>
        <row r="432">
          <cell r="P432">
            <v>42</v>
          </cell>
          <cell r="Q432">
            <v>116.9</v>
          </cell>
          <cell r="S432">
            <v>0</v>
          </cell>
          <cell r="T432">
            <v>0</v>
          </cell>
          <cell r="V432">
            <v>42502</v>
          </cell>
          <cell r="Y432">
            <v>0</v>
          </cell>
          <cell r="AA432" t="str">
            <v>MM</v>
          </cell>
          <cell r="AB432">
            <v>0</v>
          </cell>
          <cell r="AZ432">
            <v>0</v>
          </cell>
          <cell r="BA432">
            <v>0</v>
          </cell>
          <cell r="BE432">
            <v>20</v>
          </cell>
          <cell r="BH432">
            <v>0</v>
          </cell>
          <cell r="GT432" t="str">
            <v/>
          </cell>
          <cell r="GU432" t="str">
            <v/>
          </cell>
        </row>
        <row r="433">
          <cell r="P433">
            <v>95</v>
          </cell>
          <cell r="Q433">
            <v>27.35</v>
          </cell>
          <cell r="S433">
            <v>0</v>
          </cell>
          <cell r="T433">
            <v>0</v>
          </cell>
          <cell r="V433">
            <v>42502</v>
          </cell>
          <cell r="Y433">
            <v>0</v>
          </cell>
          <cell r="AA433" t="str">
            <v>MM</v>
          </cell>
          <cell r="AB433">
            <v>0</v>
          </cell>
          <cell r="AZ433">
            <v>0</v>
          </cell>
          <cell r="BA433">
            <v>0</v>
          </cell>
          <cell r="BE433">
            <v>24</v>
          </cell>
          <cell r="BH433">
            <v>0</v>
          </cell>
          <cell r="GT433" t="str">
            <v/>
          </cell>
          <cell r="GU433" t="str">
            <v/>
          </cell>
        </row>
        <row r="434">
          <cell r="P434">
            <v>78</v>
          </cell>
          <cell r="Q434">
            <v>78</v>
          </cell>
          <cell r="S434">
            <v>0</v>
          </cell>
          <cell r="T434">
            <v>0</v>
          </cell>
          <cell r="V434">
            <v>42503</v>
          </cell>
          <cell r="Y434">
            <v>0</v>
          </cell>
          <cell r="AA434" t="str">
            <v>MM</v>
          </cell>
          <cell r="AB434">
            <v>0</v>
          </cell>
          <cell r="AZ434">
            <v>0</v>
          </cell>
          <cell r="BA434">
            <v>0</v>
          </cell>
          <cell r="BE434">
            <v>15</v>
          </cell>
          <cell r="BH434">
            <v>0</v>
          </cell>
          <cell r="GT434" t="str">
            <v/>
          </cell>
          <cell r="GU434" t="str">
            <v/>
          </cell>
        </row>
        <row r="435">
          <cell r="P435">
            <v>24.75</v>
          </cell>
          <cell r="Q435">
            <v>48.5</v>
          </cell>
          <cell r="S435">
            <v>0</v>
          </cell>
          <cell r="T435">
            <v>0</v>
          </cell>
          <cell r="V435">
            <v>42503</v>
          </cell>
          <cell r="Y435">
            <v>0</v>
          </cell>
          <cell r="AA435" t="str">
            <v>MM</v>
          </cell>
          <cell r="AB435">
            <v>0</v>
          </cell>
          <cell r="AZ435">
            <v>0</v>
          </cell>
          <cell r="BA435">
            <v>0</v>
          </cell>
          <cell r="BE435">
            <v>9</v>
          </cell>
          <cell r="BH435">
            <v>0</v>
          </cell>
          <cell r="GT435" t="str">
            <v/>
          </cell>
          <cell r="GU435" t="str">
            <v/>
          </cell>
        </row>
        <row r="436">
          <cell r="P436">
            <v>99.75</v>
          </cell>
          <cell r="Q436">
            <v>0</v>
          </cell>
          <cell r="S436">
            <v>0</v>
          </cell>
          <cell r="T436">
            <v>0</v>
          </cell>
          <cell r="V436">
            <v>42503</v>
          </cell>
          <cell r="Y436">
            <v>0</v>
          </cell>
          <cell r="AA436" t="str">
            <v>MM</v>
          </cell>
          <cell r="AB436">
            <v>0</v>
          </cell>
          <cell r="AZ436">
            <v>0</v>
          </cell>
          <cell r="BA436">
            <v>0</v>
          </cell>
          <cell r="BE436">
            <v>32</v>
          </cell>
          <cell r="BH436">
            <v>0</v>
          </cell>
          <cell r="GT436" t="str">
            <v/>
          </cell>
          <cell r="GU436" t="str">
            <v/>
          </cell>
        </row>
        <row r="437">
          <cell r="P437">
            <v>28.25</v>
          </cell>
          <cell r="Q437">
            <v>54.14</v>
          </cell>
          <cell r="S437">
            <v>0</v>
          </cell>
          <cell r="T437">
            <v>0</v>
          </cell>
          <cell r="V437">
            <v>42503</v>
          </cell>
          <cell r="Y437">
            <v>0</v>
          </cell>
          <cell r="AA437" t="str">
            <v>MM</v>
          </cell>
          <cell r="AB437">
            <v>0</v>
          </cell>
          <cell r="AZ437">
            <v>0</v>
          </cell>
          <cell r="BA437">
            <v>0</v>
          </cell>
          <cell r="BE437">
            <v>32</v>
          </cell>
          <cell r="BH437">
            <v>0</v>
          </cell>
          <cell r="GT437" t="str">
            <v/>
          </cell>
          <cell r="GU437" t="str">
            <v/>
          </cell>
        </row>
        <row r="438">
          <cell r="P438">
            <v>80.25</v>
          </cell>
          <cell r="Q438">
            <v>0</v>
          </cell>
          <cell r="S438">
            <v>0</v>
          </cell>
          <cell r="T438">
            <v>0</v>
          </cell>
          <cell r="V438">
            <v>42503</v>
          </cell>
          <cell r="Y438">
            <v>0</v>
          </cell>
          <cell r="AA438" t="str">
            <v>MM</v>
          </cell>
          <cell r="AB438">
            <v>0</v>
          </cell>
          <cell r="AZ438">
            <v>0</v>
          </cell>
          <cell r="BA438">
            <v>0</v>
          </cell>
          <cell r="BE438">
            <v>24</v>
          </cell>
          <cell r="BH438">
            <v>0</v>
          </cell>
          <cell r="GT438" t="str">
            <v/>
          </cell>
          <cell r="GU438" t="str">
            <v/>
          </cell>
        </row>
        <row r="439">
          <cell r="P439">
            <v>0</v>
          </cell>
          <cell r="Q439">
            <v>68.3</v>
          </cell>
          <cell r="S439">
            <v>0</v>
          </cell>
          <cell r="T439">
            <v>0</v>
          </cell>
          <cell r="V439">
            <v>42503</v>
          </cell>
          <cell r="Y439">
            <v>0</v>
          </cell>
          <cell r="AA439" t="str">
            <v>MM</v>
          </cell>
          <cell r="AB439">
            <v>0</v>
          </cell>
          <cell r="AZ439">
            <v>0</v>
          </cell>
          <cell r="BA439">
            <v>0</v>
          </cell>
          <cell r="BE439">
            <v>24</v>
          </cell>
          <cell r="BH439">
            <v>0</v>
          </cell>
          <cell r="GT439" t="str">
            <v/>
          </cell>
          <cell r="GU439" t="str">
            <v/>
          </cell>
        </row>
        <row r="440">
          <cell r="P440">
            <v>80.25</v>
          </cell>
          <cell r="Q440">
            <v>31.3</v>
          </cell>
          <cell r="S440">
            <v>0</v>
          </cell>
          <cell r="T440">
            <v>0</v>
          </cell>
          <cell r="V440">
            <v>42506</v>
          </cell>
          <cell r="Y440">
            <v>0</v>
          </cell>
          <cell r="AA440" t="str">
            <v>MM</v>
          </cell>
          <cell r="AB440">
            <v>0</v>
          </cell>
          <cell r="AZ440">
            <v>0</v>
          </cell>
          <cell r="BA440">
            <v>0</v>
          </cell>
          <cell r="BE440">
            <v>24</v>
          </cell>
          <cell r="BH440">
            <v>0</v>
          </cell>
          <cell r="GT440" t="str">
            <v/>
          </cell>
          <cell r="GU440" t="str">
            <v/>
          </cell>
        </row>
        <row r="441">
          <cell r="P441">
            <v>87.25</v>
          </cell>
          <cell r="Q441">
            <v>1.8</v>
          </cell>
          <cell r="S441">
            <v>0</v>
          </cell>
          <cell r="T441">
            <v>0</v>
          </cell>
          <cell r="V441">
            <v>42506</v>
          </cell>
          <cell r="Y441">
            <v>0</v>
          </cell>
          <cell r="AA441" t="str">
            <v>MM</v>
          </cell>
          <cell r="AB441">
            <v>0</v>
          </cell>
          <cell r="AZ441">
            <v>0</v>
          </cell>
          <cell r="BA441">
            <v>0</v>
          </cell>
          <cell r="BE441">
            <v>24</v>
          </cell>
          <cell r="BH441">
            <v>0</v>
          </cell>
          <cell r="GT441" t="str">
            <v/>
          </cell>
          <cell r="GU441" t="str">
            <v/>
          </cell>
        </row>
        <row r="442">
          <cell r="P442">
            <v>49</v>
          </cell>
          <cell r="Q442">
            <v>51.1</v>
          </cell>
          <cell r="S442">
            <v>0</v>
          </cell>
          <cell r="T442">
            <v>0</v>
          </cell>
          <cell r="V442">
            <v>42506</v>
          </cell>
          <cell r="Y442">
            <v>0</v>
          </cell>
          <cell r="AA442" t="str">
            <v>MM</v>
          </cell>
          <cell r="AB442">
            <v>0</v>
          </cell>
          <cell r="AZ442">
            <v>0</v>
          </cell>
          <cell r="BA442">
            <v>0</v>
          </cell>
          <cell r="BE442">
            <v>24</v>
          </cell>
          <cell r="BH442">
            <v>0</v>
          </cell>
          <cell r="GT442" t="str">
            <v/>
          </cell>
          <cell r="GU442" t="str">
            <v/>
          </cell>
        </row>
        <row r="443">
          <cell r="P443">
            <v>20.25</v>
          </cell>
          <cell r="Q443">
            <v>0</v>
          </cell>
          <cell r="S443">
            <v>0</v>
          </cell>
          <cell r="T443">
            <v>0</v>
          </cell>
          <cell r="V443">
            <v>42506</v>
          </cell>
          <cell r="Y443">
            <v>0</v>
          </cell>
          <cell r="AA443" t="str">
            <v>MM</v>
          </cell>
          <cell r="AB443">
            <v>0</v>
          </cell>
          <cell r="AZ443">
            <v>0</v>
          </cell>
          <cell r="BA443">
            <v>0</v>
          </cell>
          <cell r="BE443">
            <v>32</v>
          </cell>
          <cell r="BH443">
            <v>0</v>
          </cell>
          <cell r="GT443" t="str">
            <v/>
          </cell>
          <cell r="GU443" t="str">
            <v/>
          </cell>
        </row>
        <row r="444">
          <cell r="P444">
            <v>29.5</v>
          </cell>
          <cell r="Q444">
            <v>34.299999999999997</v>
          </cell>
          <cell r="S444">
            <v>0</v>
          </cell>
          <cell r="T444">
            <v>0</v>
          </cell>
          <cell r="V444">
            <v>42506</v>
          </cell>
          <cell r="Y444">
            <v>0</v>
          </cell>
          <cell r="AA444" t="str">
            <v>MM</v>
          </cell>
          <cell r="AB444">
            <v>0</v>
          </cell>
          <cell r="AZ444">
            <v>0</v>
          </cell>
          <cell r="BA444">
            <v>0</v>
          </cell>
          <cell r="BE444">
            <v>15</v>
          </cell>
          <cell r="BH444">
            <v>0</v>
          </cell>
          <cell r="GT444" t="str">
            <v/>
          </cell>
          <cell r="GU444" t="str">
            <v/>
          </cell>
        </row>
        <row r="445">
          <cell r="P445">
            <v>0</v>
          </cell>
          <cell r="Q445">
            <v>26.8</v>
          </cell>
          <cell r="S445">
            <v>0</v>
          </cell>
          <cell r="T445">
            <v>0</v>
          </cell>
          <cell r="V445">
            <v>42506</v>
          </cell>
          <cell r="Y445">
            <v>0</v>
          </cell>
          <cell r="AA445" t="str">
            <v>MM</v>
          </cell>
          <cell r="AB445">
            <v>0</v>
          </cell>
          <cell r="AZ445">
            <v>0</v>
          </cell>
          <cell r="BA445">
            <v>0</v>
          </cell>
          <cell r="BE445">
            <v>9</v>
          </cell>
          <cell r="BH445">
            <v>0</v>
          </cell>
          <cell r="GT445" t="str">
            <v/>
          </cell>
          <cell r="GU445" t="str">
            <v/>
          </cell>
        </row>
        <row r="446">
          <cell r="P446">
            <v>20.25</v>
          </cell>
          <cell r="Q446">
            <v>2.1</v>
          </cell>
          <cell r="S446">
            <v>0</v>
          </cell>
          <cell r="T446">
            <v>0</v>
          </cell>
          <cell r="V446">
            <v>42506</v>
          </cell>
          <cell r="Y446">
            <v>0</v>
          </cell>
          <cell r="AA446" t="str">
            <v>MM</v>
          </cell>
          <cell r="AB446">
            <v>0</v>
          </cell>
          <cell r="AZ446">
            <v>0</v>
          </cell>
          <cell r="BA446">
            <v>0</v>
          </cell>
          <cell r="BE446">
            <v>8</v>
          </cell>
          <cell r="BH446">
            <v>0</v>
          </cell>
          <cell r="GT446" t="str">
            <v/>
          </cell>
          <cell r="GU446" t="str">
            <v/>
          </cell>
        </row>
        <row r="447">
          <cell r="P447">
            <v>13.5</v>
          </cell>
          <cell r="Q447">
            <v>134.19999999999999</v>
          </cell>
          <cell r="S447">
            <v>0</v>
          </cell>
          <cell r="T447">
            <v>0</v>
          </cell>
          <cell r="V447">
            <v>42506</v>
          </cell>
          <cell r="Y447">
            <v>0</v>
          </cell>
          <cell r="AA447" t="str">
            <v>MM</v>
          </cell>
          <cell r="AB447">
            <v>0</v>
          </cell>
          <cell r="AZ447">
            <v>0</v>
          </cell>
          <cell r="BA447">
            <v>0</v>
          </cell>
          <cell r="BE447">
            <v>24</v>
          </cell>
          <cell r="BH447">
            <v>0</v>
          </cell>
          <cell r="GT447" t="str">
            <v/>
          </cell>
          <cell r="GU447" t="str">
            <v/>
          </cell>
        </row>
        <row r="448">
          <cell r="P448">
            <v>142.5</v>
          </cell>
          <cell r="Q448">
            <v>27</v>
          </cell>
          <cell r="S448">
            <v>0</v>
          </cell>
          <cell r="T448">
            <v>0</v>
          </cell>
          <cell r="V448">
            <v>42503</v>
          </cell>
          <cell r="Y448">
            <v>0</v>
          </cell>
          <cell r="AA448" t="str">
            <v>MM</v>
          </cell>
          <cell r="AB448">
            <v>0</v>
          </cell>
          <cell r="AZ448">
            <v>0</v>
          </cell>
          <cell r="BA448">
            <v>0</v>
          </cell>
          <cell r="BE448">
            <v>32</v>
          </cell>
          <cell r="BH448">
            <v>0</v>
          </cell>
          <cell r="GT448" t="str">
            <v/>
          </cell>
          <cell r="GU448" t="str">
            <v/>
          </cell>
        </row>
        <row r="449">
          <cell r="P449">
            <v>145.5</v>
          </cell>
          <cell r="Q449">
            <v>15.6</v>
          </cell>
          <cell r="S449">
            <v>0</v>
          </cell>
          <cell r="T449">
            <v>0</v>
          </cell>
          <cell r="V449">
            <v>42502</v>
          </cell>
          <cell r="Y449">
            <v>0</v>
          </cell>
          <cell r="AA449" t="str">
            <v>MM</v>
          </cell>
          <cell r="AB449">
            <v>0</v>
          </cell>
          <cell r="AZ449">
            <v>0</v>
          </cell>
          <cell r="BA449">
            <v>0</v>
          </cell>
          <cell r="BE449">
            <v>16</v>
          </cell>
          <cell r="BH449">
            <v>0</v>
          </cell>
          <cell r="GT449" t="str">
            <v/>
          </cell>
          <cell r="GU449" t="str">
            <v/>
          </cell>
        </row>
        <row r="450">
          <cell r="P450">
            <v>44.25</v>
          </cell>
          <cell r="Q450">
            <v>39.6</v>
          </cell>
          <cell r="S450">
            <v>44.25</v>
          </cell>
          <cell r="T450">
            <v>39.6</v>
          </cell>
          <cell r="V450">
            <v>42502</v>
          </cell>
          <cell r="Y450">
            <v>42564</v>
          </cell>
          <cell r="AA450" t="str">
            <v>MM</v>
          </cell>
          <cell r="AB450" t="str">
            <v>HH</v>
          </cell>
          <cell r="AZ450">
            <v>0</v>
          </cell>
          <cell r="BA450">
            <v>0</v>
          </cell>
          <cell r="BE450">
            <v>17.2</v>
          </cell>
          <cell r="BH450">
            <v>0</v>
          </cell>
          <cell r="GT450" t="str">
            <v/>
          </cell>
          <cell r="GU450" t="str">
            <v/>
          </cell>
        </row>
        <row r="451">
          <cell r="P451">
            <v>40</v>
          </cell>
          <cell r="Q451">
            <v>0</v>
          </cell>
          <cell r="S451">
            <v>0</v>
          </cell>
          <cell r="T451">
            <v>0</v>
          </cell>
          <cell r="V451">
            <v>42506</v>
          </cell>
          <cell r="Y451">
            <v>0</v>
          </cell>
          <cell r="AA451" t="str">
            <v>MM</v>
          </cell>
          <cell r="AB451">
            <v>0</v>
          </cell>
          <cell r="AZ451">
            <v>0</v>
          </cell>
          <cell r="BA451">
            <v>0</v>
          </cell>
          <cell r="BE451">
            <v>24</v>
          </cell>
          <cell r="BH451">
            <v>0</v>
          </cell>
          <cell r="GT451" t="str">
            <v/>
          </cell>
          <cell r="GU451" t="str">
            <v/>
          </cell>
        </row>
        <row r="452">
          <cell r="P452">
            <v>68.75</v>
          </cell>
          <cell r="Q452">
            <v>158</v>
          </cell>
          <cell r="S452">
            <v>0</v>
          </cell>
          <cell r="T452">
            <v>0</v>
          </cell>
          <cell r="V452">
            <v>42507</v>
          </cell>
          <cell r="Y452">
            <v>0</v>
          </cell>
          <cell r="AA452" t="str">
            <v>MM</v>
          </cell>
          <cell r="AB452">
            <v>0</v>
          </cell>
          <cell r="AZ452">
            <v>0</v>
          </cell>
          <cell r="BA452">
            <v>0</v>
          </cell>
          <cell r="BE452">
            <v>24</v>
          </cell>
          <cell r="BH452">
            <v>0</v>
          </cell>
          <cell r="GT452" t="str">
            <v/>
          </cell>
          <cell r="GU452" t="str">
            <v/>
          </cell>
        </row>
        <row r="453">
          <cell r="P453">
            <v>68</v>
          </cell>
          <cell r="Q453">
            <v>16.200000000000003</v>
          </cell>
          <cell r="S453">
            <v>0</v>
          </cell>
          <cell r="T453">
            <v>0</v>
          </cell>
          <cell r="V453">
            <v>42507</v>
          </cell>
          <cell r="Y453">
            <v>0</v>
          </cell>
          <cell r="AA453" t="str">
            <v>MM</v>
          </cell>
          <cell r="AB453">
            <v>0</v>
          </cell>
          <cell r="AZ453">
            <v>0</v>
          </cell>
          <cell r="BA453">
            <v>0</v>
          </cell>
          <cell r="BE453">
            <v>24</v>
          </cell>
          <cell r="BH453">
            <v>0</v>
          </cell>
          <cell r="GT453" t="str">
            <v/>
          </cell>
          <cell r="GU453" t="str">
            <v/>
          </cell>
        </row>
        <row r="454">
          <cell r="P454">
            <v>20.25</v>
          </cell>
          <cell r="Q454">
            <v>0</v>
          </cell>
          <cell r="S454">
            <v>0</v>
          </cell>
          <cell r="T454">
            <v>0</v>
          </cell>
          <cell r="V454">
            <v>42507</v>
          </cell>
          <cell r="Y454">
            <v>0</v>
          </cell>
          <cell r="AA454" t="str">
            <v>MM</v>
          </cell>
          <cell r="AB454">
            <v>0</v>
          </cell>
          <cell r="AZ454">
            <v>0</v>
          </cell>
          <cell r="BA454">
            <v>0</v>
          </cell>
          <cell r="BE454">
            <v>6.8999999999999995</v>
          </cell>
          <cell r="BH454">
            <v>0</v>
          </cell>
          <cell r="GT454" t="str">
            <v/>
          </cell>
          <cell r="GU454" t="str">
            <v/>
          </cell>
        </row>
        <row r="455">
          <cell r="P455">
            <v>43.75</v>
          </cell>
          <cell r="Q455">
            <v>54.85</v>
          </cell>
          <cell r="S455">
            <v>0</v>
          </cell>
          <cell r="T455">
            <v>0</v>
          </cell>
          <cell r="V455">
            <v>42507</v>
          </cell>
          <cell r="Y455">
            <v>0</v>
          </cell>
          <cell r="AA455" t="str">
            <v>MM</v>
          </cell>
          <cell r="AB455">
            <v>0</v>
          </cell>
          <cell r="AZ455">
            <v>0</v>
          </cell>
          <cell r="BA455">
            <v>0</v>
          </cell>
          <cell r="BE455">
            <v>15.899999999999999</v>
          </cell>
          <cell r="BH455">
            <v>0</v>
          </cell>
          <cell r="GT455" t="str">
            <v/>
          </cell>
          <cell r="GU455" t="str">
            <v/>
          </cell>
        </row>
        <row r="456">
          <cell r="P456">
            <v>0</v>
          </cell>
          <cell r="Q456">
            <v>40.799999999999997</v>
          </cell>
          <cell r="S456">
            <v>0</v>
          </cell>
          <cell r="T456">
            <v>0</v>
          </cell>
          <cell r="V456">
            <v>42507</v>
          </cell>
          <cell r="Y456">
            <v>0</v>
          </cell>
          <cell r="AA456" t="str">
            <v>MM</v>
          </cell>
          <cell r="AB456">
            <v>0</v>
          </cell>
          <cell r="AZ456">
            <v>0</v>
          </cell>
          <cell r="BA456">
            <v>0</v>
          </cell>
          <cell r="BE456">
            <v>12</v>
          </cell>
          <cell r="BH456">
            <v>0</v>
          </cell>
          <cell r="GT456" t="str">
            <v/>
          </cell>
          <cell r="GU456" t="str">
            <v/>
          </cell>
        </row>
        <row r="457">
          <cell r="P457">
            <v>35</v>
          </cell>
          <cell r="Q457">
            <v>5.38</v>
          </cell>
          <cell r="S457">
            <v>0</v>
          </cell>
          <cell r="T457">
            <v>0</v>
          </cell>
          <cell r="V457">
            <v>42507</v>
          </cell>
          <cell r="Y457">
            <v>0</v>
          </cell>
          <cell r="AA457" t="str">
            <v>MM</v>
          </cell>
          <cell r="AB457">
            <v>0</v>
          </cell>
          <cell r="AZ457">
            <v>0</v>
          </cell>
          <cell r="BA457">
            <v>0</v>
          </cell>
          <cell r="BE457">
            <v>12</v>
          </cell>
          <cell r="BH457">
            <v>0</v>
          </cell>
          <cell r="GT457" t="str">
            <v/>
          </cell>
          <cell r="GU457" t="str">
            <v/>
          </cell>
        </row>
        <row r="458">
          <cell r="P458">
            <v>35.5</v>
          </cell>
          <cell r="Q458">
            <v>36.950000000000003</v>
          </cell>
          <cell r="S458">
            <v>0</v>
          </cell>
          <cell r="T458">
            <v>0</v>
          </cell>
          <cell r="V458">
            <v>42507</v>
          </cell>
          <cell r="Y458">
            <v>0</v>
          </cell>
          <cell r="AA458" t="str">
            <v>MM</v>
          </cell>
          <cell r="AB458">
            <v>0</v>
          </cell>
          <cell r="AZ458">
            <v>0</v>
          </cell>
          <cell r="BA458">
            <v>0</v>
          </cell>
          <cell r="BE458">
            <v>6.8999999999999995</v>
          </cell>
          <cell r="BH458">
            <v>0</v>
          </cell>
          <cell r="GT458" t="str">
            <v/>
          </cell>
          <cell r="GU458" t="str">
            <v/>
          </cell>
        </row>
        <row r="459">
          <cell r="P459">
            <v>35.75</v>
          </cell>
          <cell r="Q459">
            <v>43.92</v>
          </cell>
          <cell r="S459">
            <v>0</v>
          </cell>
          <cell r="T459">
            <v>0</v>
          </cell>
          <cell r="V459">
            <v>42507</v>
          </cell>
          <cell r="Y459">
            <v>0</v>
          </cell>
          <cell r="AA459" t="str">
            <v>MM</v>
          </cell>
          <cell r="AB459">
            <v>0</v>
          </cell>
          <cell r="AZ459">
            <v>0</v>
          </cell>
          <cell r="BA459">
            <v>0</v>
          </cell>
          <cell r="BE459">
            <v>15.899999999999999</v>
          </cell>
          <cell r="BH459">
            <v>0</v>
          </cell>
          <cell r="GT459" t="str">
            <v/>
          </cell>
          <cell r="GU459" t="str">
            <v/>
          </cell>
        </row>
        <row r="460">
          <cell r="P460">
            <v>118.5</v>
          </cell>
          <cell r="Q460">
            <v>49.85</v>
          </cell>
          <cell r="S460">
            <v>0</v>
          </cell>
          <cell r="T460">
            <v>0</v>
          </cell>
          <cell r="V460">
            <v>42507</v>
          </cell>
          <cell r="Y460">
            <v>0</v>
          </cell>
          <cell r="AA460" t="str">
            <v>MM</v>
          </cell>
          <cell r="AB460">
            <v>0</v>
          </cell>
          <cell r="AZ460">
            <v>0</v>
          </cell>
          <cell r="BA460">
            <v>0</v>
          </cell>
          <cell r="BE460">
            <v>32</v>
          </cell>
          <cell r="BH460">
            <v>0</v>
          </cell>
          <cell r="GT460" t="str">
            <v/>
          </cell>
          <cell r="GU460" t="str">
            <v/>
          </cell>
        </row>
        <row r="461">
          <cell r="P461">
            <v>184.25</v>
          </cell>
          <cell r="Q461">
            <v>0</v>
          </cell>
          <cell r="S461">
            <v>184.25</v>
          </cell>
          <cell r="T461">
            <v>0</v>
          </cell>
          <cell r="V461">
            <v>42503</v>
          </cell>
          <cell r="Y461">
            <v>42542</v>
          </cell>
          <cell r="AA461" t="str">
            <v>HH</v>
          </cell>
          <cell r="AB461" t="str">
            <v>HH</v>
          </cell>
          <cell r="AZ461">
            <v>0</v>
          </cell>
          <cell r="BA461">
            <v>0</v>
          </cell>
          <cell r="BE461">
            <v>18.600000000000001</v>
          </cell>
          <cell r="BH461">
            <v>0</v>
          </cell>
          <cell r="GT461" t="str">
            <v/>
          </cell>
          <cell r="GU461" t="str">
            <v/>
          </cell>
        </row>
        <row r="462">
          <cell r="P462">
            <v>193.5</v>
          </cell>
          <cell r="Q462">
            <v>20.2</v>
          </cell>
          <cell r="S462">
            <v>193.5</v>
          </cell>
          <cell r="T462">
            <v>20.2</v>
          </cell>
          <cell r="V462">
            <v>42506</v>
          </cell>
          <cell r="Y462">
            <v>42564</v>
          </cell>
          <cell r="AA462" t="str">
            <v>MM</v>
          </cell>
          <cell r="AB462" t="str">
            <v>HH</v>
          </cell>
          <cell r="AZ462">
            <v>0</v>
          </cell>
          <cell r="BA462">
            <v>0</v>
          </cell>
          <cell r="BE462">
            <v>36.6</v>
          </cell>
          <cell r="BH462">
            <v>0</v>
          </cell>
          <cell r="GT462" t="str">
            <v/>
          </cell>
          <cell r="GU462" t="str">
            <v/>
          </cell>
        </row>
        <row r="463">
          <cell r="P463">
            <v>69</v>
          </cell>
          <cell r="Q463">
            <v>24.900000000000002</v>
          </cell>
          <cell r="S463">
            <v>0</v>
          </cell>
          <cell r="T463">
            <v>0</v>
          </cell>
          <cell r="V463">
            <v>42508</v>
          </cell>
          <cell r="Y463">
            <v>0</v>
          </cell>
          <cell r="AA463" t="str">
            <v>MM</v>
          </cell>
          <cell r="AB463">
            <v>0</v>
          </cell>
          <cell r="AZ463">
            <v>0</v>
          </cell>
          <cell r="BA463">
            <v>0</v>
          </cell>
          <cell r="BE463">
            <v>24</v>
          </cell>
          <cell r="BH463">
            <v>0</v>
          </cell>
          <cell r="GT463" t="str">
            <v/>
          </cell>
          <cell r="GU463" t="str">
            <v/>
          </cell>
        </row>
        <row r="464">
          <cell r="P464">
            <v>104</v>
          </cell>
          <cell r="Q464">
            <v>0</v>
          </cell>
          <cell r="S464">
            <v>0</v>
          </cell>
          <cell r="T464">
            <v>0</v>
          </cell>
          <cell r="V464">
            <v>42508</v>
          </cell>
          <cell r="Y464">
            <v>0</v>
          </cell>
          <cell r="AA464" t="str">
            <v>MM</v>
          </cell>
          <cell r="AB464">
            <v>0</v>
          </cell>
          <cell r="AZ464">
            <v>0</v>
          </cell>
          <cell r="BA464">
            <v>0</v>
          </cell>
          <cell r="BE464">
            <v>16</v>
          </cell>
          <cell r="BH464">
            <v>0</v>
          </cell>
          <cell r="GT464" t="str">
            <v/>
          </cell>
          <cell r="GU464" t="str">
            <v/>
          </cell>
        </row>
        <row r="465">
          <cell r="P465">
            <v>62.5</v>
          </cell>
          <cell r="Q465">
            <v>0</v>
          </cell>
          <cell r="S465">
            <v>0</v>
          </cell>
          <cell r="T465">
            <v>0</v>
          </cell>
          <cell r="V465">
            <v>42508</v>
          </cell>
          <cell r="Y465">
            <v>0</v>
          </cell>
          <cell r="AA465" t="str">
            <v>MM</v>
          </cell>
          <cell r="AB465">
            <v>0</v>
          </cell>
          <cell r="AZ465">
            <v>0</v>
          </cell>
          <cell r="BA465">
            <v>0</v>
          </cell>
          <cell r="BE465">
            <v>24</v>
          </cell>
          <cell r="BH465">
            <v>0</v>
          </cell>
          <cell r="GT465" t="str">
            <v/>
          </cell>
          <cell r="GU465" t="str">
            <v/>
          </cell>
        </row>
        <row r="466">
          <cell r="P466">
            <v>47.5</v>
          </cell>
          <cell r="Q466">
            <v>13.5</v>
          </cell>
          <cell r="S466">
            <v>0</v>
          </cell>
          <cell r="T466">
            <v>0</v>
          </cell>
          <cell r="V466">
            <v>42508</v>
          </cell>
          <cell r="Y466">
            <v>0</v>
          </cell>
          <cell r="AA466" t="str">
            <v>MM</v>
          </cell>
          <cell r="AB466">
            <v>0</v>
          </cell>
          <cell r="AZ466">
            <v>0</v>
          </cell>
          <cell r="BA466">
            <v>0</v>
          </cell>
          <cell r="BE466">
            <v>9</v>
          </cell>
          <cell r="BH466">
            <v>0</v>
          </cell>
          <cell r="GT466" t="str">
            <v/>
          </cell>
          <cell r="GU466" t="str">
            <v/>
          </cell>
        </row>
        <row r="467">
          <cell r="P467">
            <v>0</v>
          </cell>
          <cell r="Q467">
            <v>32.799999999999997</v>
          </cell>
          <cell r="S467">
            <v>0</v>
          </cell>
          <cell r="T467">
            <v>0</v>
          </cell>
          <cell r="V467">
            <v>42508</v>
          </cell>
          <cell r="Y467">
            <v>0</v>
          </cell>
          <cell r="AA467" t="str">
            <v>MM</v>
          </cell>
          <cell r="AB467">
            <v>0</v>
          </cell>
          <cell r="AZ467">
            <v>0</v>
          </cell>
          <cell r="BA467">
            <v>0</v>
          </cell>
          <cell r="BE467">
            <v>9</v>
          </cell>
          <cell r="BH467">
            <v>0</v>
          </cell>
          <cell r="GT467" t="str">
            <v/>
          </cell>
          <cell r="GU467" t="str">
            <v/>
          </cell>
        </row>
        <row r="468">
          <cell r="P468">
            <v>30.25</v>
          </cell>
          <cell r="Q468">
            <v>94.050000000000011</v>
          </cell>
          <cell r="S468">
            <v>0</v>
          </cell>
          <cell r="T468">
            <v>0</v>
          </cell>
          <cell r="V468">
            <v>42508</v>
          </cell>
          <cell r="Y468">
            <v>0</v>
          </cell>
          <cell r="AA468" t="str">
            <v>MM</v>
          </cell>
          <cell r="AB468">
            <v>0</v>
          </cell>
          <cell r="AZ468">
            <v>0</v>
          </cell>
          <cell r="BA468">
            <v>0</v>
          </cell>
          <cell r="BE468">
            <v>6</v>
          </cell>
          <cell r="BH468">
            <v>0</v>
          </cell>
          <cell r="GT468" t="str">
            <v/>
          </cell>
          <cell r="GU468" t="str">
            <v/>
          </cell>
        </row>
        <row r="469">
          <cell r="P469">
            <v>10.5</v>
          </cell>
          <cell r="Q469">
            <v>0</v>
          </cell>
          <cell r="S469">
            <v>0</v>
          </cell>
          <cell r="T469">
            <v>0</v>
          </cell>
          <cell r="V469">
            <v>42508</v>
          </cell>
          <cell r="Y469">
            <v>0</v>
          </cell>
          <cell r="AA469" t="str">
            <v>MM</v>
          </cell>
          <cell r="AB469">
            <v>0</v>
          </cell>
          <cell r="AZ469">
            <v>0</v>
          </cell>
          <cell r="BA469">
            <v>0</v>
          </cell>
          <cell r="BE469">
            <v>3.9000000000000004</v>
          </cell>
          <cell r="BH469">
            <v>0</v>
          </cell>
          <cell r="GT469" t="str">
            <v/>
          </cell>
          <cell r="GU469" t="str">
            <v/>
          </cell>
        </row>
        <row r="470">
          <cell r="P470">
            <v>105.25</v>
          </cell>
          <cell r="Q470">
            <v>112.7</v>
          </cell>
          <cell r="S470">
            <v>0</v>
          </cell>
          <cell r="T470">
            <v>0</v>
          </cell>
          <cell r="V470">
            <v>42508</v>
          </cell>
          <cell r="Y470">
            <v>0</v>
          </cell>
          <cell r="AA470" t="str">
            <v>MM</v>
          </cell>
          <cell r="AB470">
            <v>0</v>
          </cell>
          <cell r="AZ470">
            <v>0</v>
          </cell>
          <cell r="BA470">
            <v>0</v>
          </cell>
          <cell r="BE470">
            <v>40</v>
          </cell>
          <cell r="BH470">
            <v>0</v>
          </cell>
          <cell r="GT470" t="str">
            <v/>
          </cell>
          <cell r="GU470" t="str">
            <v/>
          </cell>
        </row>
        <row r="471">
          <cell r="P471">
            <v>0</v>
          </cell>
          <cell r="Q471">
            <v>196.97000000000003</v>
          </cell>
          <cell r="S471">
            <v>0</v>
          </cell>
          <cell r="T471">
            <v>0</v>
          </cell>
          <cell r="V471">
            <v>42508</v>
          </cell>
          <cell r="Y471">
            <v>0</v>
          </cell>
          <cell r="AA471" t="str">
            <v>MM</v>
          </cell>
          <cell r="AB471">
            <v>0</v>
          </cell>
          <cell r="AZ471">
            <v>0</v>
          </cell>
          <cell r="BA471">
            <v>0</v>
          </cell>
          <cell r="BE471">
            <v>24</v>
          </cell>
          <cell r="BH471">
            <v>0</v>
          </cell>
          <cell r="GT471" t="str">
            <v/>
          </cell>
          <cell r="GU471" t="str">
            <v/>
          </cell>
        </row>
        <row r="472">
          <cell r="P472">
            <v>229.5</v>
          </cell>
          <cell r="Q472">
            <v>33.6</v>
          </cell>
          <cell r="S472">
            <v>0</v>
          </cell>
          <cell r="T472">
            <v>0</v>
          </cell>
          <cell r="V472">
            <v>42509</v>
          </cell>
          <cell r="Y472">
            <v>0</v>
          </cell>
          <cell r="AA472" t="str">
            <v>MM</v>
          </cell>
          <cell r="AB472">
            <v>0</v>
          </cell>
          <cell r="AZ472">
            <v>0</v>
          </cell>
          <cell r="BA472">
            <v>0</v>
          </cell>
          <cell r="BE472">
            <v>40</v>
          </cell>
          <cell r="BH472">
            <v>0</v>
          </cell>
          <cell r="GT472" t="str">
            <v/>
          </cell>
          <cell r="GU472" t="str">
            <v/>
          </cell>
        </row>
        <row r="473">
          <cell r="P473">
            <v>78.5</v>
          </cell>
          <cell r="Q473">
            <v>22.2</v>
          </cell>
          <cell r="S473">
            <v>0</v>
          </cell>
          <cell r="T473">
            <v>0</v>
          </cell>
          <cell r="V473">
            <v>42509</v>
          </cell>
          <cell r="Y473">
            <v>0</v>
          </cell>
          <cell r="AA473" t="str">
            <v>MM</v>
          </cell>
          <cell r="AB473">
            <v>0</v>
          </cell>
          <cell r="AZ473">
            <v>0</v>
          </cell>
          <cell r="BA473">
            <v>0</v>
          </cell>
          <cell r="BE473">
            <v>24</v>
          </cell>
          <cell r="BH473">
            <v>0</v>
          </cell>
          <cell r="GT473" t="str">
            <v/>
          </cell>
          <cell r="GU473" t="str">
            <v/>
          </cell>
        </row>
        <row r="474">
          <cell r="P474">
            <v>52</v>
          </cell>
          <cell r="Q474">
            <v>0</v>
          </cell>
          <cell r="S474">
            <v>0</v>
          </cell>
          <cell r="T474">
            <v>0</v>
          </cell>
          <cell r="V474">
            <v>42509</v>
          </cell>
          <cell r="Y474">
            <v>0</v>
          </cell>
          <cell r="AA474" t="str">
            <v>MM</v>
          </cell>
          <cell r="AB474">
            <v>0</v>
          </cell>
          <cell r="AZ474">
            <v>0</v>
          </cell>
          <cell r="BA474">
            <v>0</v>
          </cell>
          <cell r="BE474">
            <v>24</v>
          </cell>
          <cell r="BH474">
            <v>0</v>
          </cell>
          <cell r="GT474" t="str">
            <v/>
          </cell>
          <cell r="GU474" t="str">
            <v/>
          </cell>
        </row>
        <row r="475">
          <cell r="P475">
            <v>134.25</v>
          </cell>
          <cell r="Q475">
            <v>0</v>
          </cell>
          <cell r="S475">
            <v>0</v>
          </cell>
          <cell r="T475">
            <v>0</v>
          </cell>
          <cell r="V475">
            <v>42509</v>
          </cell>
          <cell r="Y475">
            <v>0</v>
          </cell>
          <cell r="AA475" t="str">
            <v>MM</v>
          </cell>
          <cell r="AB475">
            <v>0</v>
          </cell>
          <cell r="AZ475">
            <v>0</v>
          </cell>
          <cell r="BA475">
            <v>0</v>
          </cell>
          <cell r="BE475">
            <v>24</v>
          </cell>
          <cell r="BH475">
            <v>0</v>
          </cell>
          <cell r="GT475" t="str">
            <v/>
          </cell>
          <cell r="GU475" t="str">
            <v/>
          </cell>
        </row>
        <row r="476">
          <cell r="P476">
            <v>72.5</v>
          </cell>
          <cell r="Q476">
            <v>0</v>
          </cell>
          <cell r="S476">
            <v>0</v>
          </cell>
          <cell r="T476">
            <v>0</v>
          </cell>
          <cell r="V476">
            <v>42509</v>
          </cell>
          <cell r="Y476">
            <v>0</v>
          </cell>
          <cell r="AA476" t="str">
            <v>MM</v>
          </cell>
          <cell r="AB476">
            <v>0</v>
          </cell>
          <cell r="AZ476">
            <v>0</v>
          </cell>
          <cell r="BA476">
            <v>0</v>
          </cell>
          <cell r="BE476">
            <v>32</v>
          </cell>
          <cell r="BH476">
            <v>0</v>
          </cell>
          <cell r="GT476" t="str">
            <v/>
          </cell>
          <cell r="GU476" t="str">
            <v/>
          </cell>
        </row>
        <row r="477">
          <cell r="P477">
            <v>6.5</v>
          </cell>
          <cell r="Q477">
            <v>117.56</v>
          </cell>
          <cell r="S477">
            <v>0</v>
          </cell>
          <cell r="T477">
            <v>0</v>
          </cell>
          <cell r="V477">
            <v>42509</v>
          </cell>
          <cell r="Y477">
            <v>0</v>
          </cell>
          <cell r="AA477" t="str">
            <v>MM</v>
          </cell>
          <cell r="AB477">
            <v>0</v>
          </cell>
          <cell r="AZ477">
            <v>0</v>
          </cell>
          <cell r="BA477">
            <v>0</v>
          </cell>
          <cell r="BE477">
            <v>24</v>
          </cell>
          <cell r="BH477">
            <v>0</v>
          </cell>
          <cell r="GT477" t="str">
            <v/>
          </cell>
          <cell r="GU477" t="str">
            <v/>
          </cell>
        </row>
        <row r="478">
          <cell r="P478">
            <v>12</v>
          </cell>
          <cell r="Q478">
            <v>33</v>
          </cell>
          <cell r="S478">
            <v>0</v>
          </cell>
          <cell r="T478">
            <v>0</v>
          </cell>
          <cell r="V478">
            <v>42509</v>
          </cell>
          <cell r="Y478">
            <v>0</v>
          </cell>
          <cell r="AA478" t="str">
            <v>MM</v>
          </cell>
          <cell r="AB478">
            <v>0</v>
          </cell>
          <cell r="AZ478">
            <v>0</v>
          </cell>
          <cell r="BA478">
            <v>0</v>
          </cell>
          <cell r="BE478">
            <v>24</v>
          </cell>
          <cell r="BH478">
            <v>0</v>
          </cell>
          <cell r="GT478" t="str">
            <v/>
          </cell>
          <cell r="GU478" t="str">
            <v/>
          </cell>
        </row>
        <row r="479">
          <cell r="P479">
            <v>96.5</v>
          </cell>
          <cell r="Q479">
            <v>70.400000000000006</v>
          </cell>
          <cell r="S479">
            <v>0</v>
          </cell>
          <cell r="T479">
            <v>0</v>
          </cell>
          <cell r="V479">
            <v>42510</v>
          </cell>
          <cell r="Y479">
            <v>0</v>
          </cell>
          <cell r="AA479" t="str">
            <v>MM</v>
          </cell>
          <cell r="AB479">
            <v>0</v>
          </cell>
          <cell r="AZ479">
            <v>0</v>
          </cell>
          <cell r="BA479">
            <v>0</v>
          </cell>
          <cell r="BE479">
            <v>24</v>
          </cell>
          <cell r="BH479">
            <v>0</v>
          </cell>
          <cell r="GT479" t="str">
            <v/>
          </cell>
          <cell r="GU479" t="str">
            <v/>
          </cell>
        </row>
        <row r="480">
          <cell r="P480">
            <v>90.25</v>
          </cell>
          <cell r="Q480">
            <v>32.6</v>
          </cell>
          <cell r="S480">
            <v>0</v>
          </cell>
          <cell r="T480">
            <v>0</v>
          </cell>
          <cell r="V480">
            <v>42510</v>
          </cell>
          <cell r="Y480">
            <v>0</v>
          </cell>
          <cell r="AA480" t="str">
            <v>MM</v>
          </cell>
          <cell r="AB480">
            <v>0</v>
          </cell>
          <cell r="AZ480">
            <v>0</v>
          </cell>
          <cell r="BA480">
            <v>0</v>
          </cell>
          <cell r="BE480">
            <v>24</v>
          </cell>
          <cell r="BH480">
            <v>0</v>
          </cell>
          <cell r="GT480" t="str">
            <v/>
          </cell>
          <cell r="GU480" t="str">
            <v/>
          </cell>
        </row>
        <row r="481">
          <cell r="P481">
            <v>62</v>
          </cell>
          <cell r="Q481">
            <v>89.85</v>
          </cell>
          <cell r="S481">
            <v>0</v>
          </cell>
          <cell r="T481">
            <v>0</v>
          </cell>
          <cell r="V481">
            <v>42510</v>
          </cell>
          <cell r="Y481">
            <v>0</v>
          </cell>
          <cell r="AA481" t="str">
            <v>MM</v>
          </cell>
          <cell r="AB481">
            <v>0</v>
          </cell>
          <cell r="AZ481">
            <v>0</v>
          </cell>
          <cell r="BA481">
            <v>0</v>
          </cell>
          <cell r="BE481">
            <v>24</v>
          </cell>
          <cell r="BH481">
            <v>0</v>
          </cell>
          <cell r="GT481" t="str">
            <v/>
          </cell>
          <cell r="GU481" t="str">
            <v/>
          </cell>
        </row>
        <row r="482">
          <cell r="P482">
            <v>30.25</v>
          </cell>
          <cell r="Q482">
            <v>9.4</v>
          </cell>
          <cell r="S482">
            <v>0</v>
          </cell>
          <cell r="T482">
            <v>0</v>
          </cell>
          <cell r="V482">
            <v>42510</v>
          </cell>
          <cell r="Y482">
            <v>0</v>
          </cell>
          <cell r="AA482" t="str">
            <v>MM</v>
          </cell>
          <cell r="AB482">
            <v>0</v>
          </cell>
          <cell r="AZ482">
            <v>0</v>
          </cell>
          <cell r="BA482">
            <v>0</v>
          </cell>
          <cell r="BE482">
            <v>24</v>
          </cell>
          <cell r="BH482">
            <v>0</v>
          </cell>
          <cell r="GT482" t="str">
            <v/>
          </cell>
          <cell r="GU482" t="str">
            <v/>
          </cell>
        </row>
        <row r="483">
          <cell r="P483">
            <v>115</v>
          </cell>
          <cell r="Q483">
            <v>24</v>
          </cell>
          <cell r="S483">
            <v>0</v>
          </cell>
          <cell r="T483">
            <v>0</v>
          </cell>
          <cell r="V483">
            <v>42510</v>
          </cell>
          <cell r="Y483">
            <v>0</v>
          </cell>
          <cell r="AA483" t="str">
            <v>MM</v>
          </cell>
          <cell r="AB483">
            <v>0</v>
          </cell>
          <cell r="AZ483">
            <v>0</v>
          </cell>
          <cell r="BA483">
            <v>0</v>
          </cell>
          <cell r="BE483">
            <v>40</v>
          </cell>
          <cell r="BH483">
            <v>0</v>
          </cell>
          <cell r="GT483" t="str">
            <v/>
          </cell>
          <cell r="GU483" t="str">
            <v/>
          </cell>
        </row>
        <row r="484">
          <cell r="P484">
            <v>61</v>
          </cell>
          <cell r="Q484">
            <v>0</v>
          </cell>
          <cell r="S484">
            <v>0</v>
          </cell>
          <cell r="T484">
            <v>0</v>
          </cell>
          <cell r="V484">
            <v>42510</v>
          </cell>
          <cell r="Y484">
            <v>0</v>
          </cell>
          <cell r="AA484" t="str">
            <v>MM</v>
          </cell>
          <cell r="AB484">
            <v>0</v>
          </cell>
          <cell r="AZ484">
            <v>0</v>
          </cell>
          <cell r="BA484">
            <v>0</v>
          </cell>
          <cell r="BE484">
            <v>10.199999999999999</v>
          </cell>
          <cell r="BH484">
            <v>0</v>
          </cell>
          <cell r="GT484" t="str">
            <v/>
          </cell>
          <cell r="GU484" t="str">
            <v/>
          </cell>
        </row>
        <row r="485">
          <cell r="P485">
            <v>58</v>
          </cell>
          <cell r="Q485">
            <v>0</v>
          </cell>
          <cell r="S485">
            <v>0</v>
          </cell>
          <cell r="T485">
            <v>0</v>
          </cell>
          <cell r="V485">
            <v>42510</v>
          </cell>
          <cell r="Y485">
            <v>0</v>
          </cell>
          <cell r="AA485" t="str">
            <v>MM</v>
          </cell>
          <cell r="AB485">
            <v>0</v>
          </cell>
          <cell r="AZ485">
            <v>0</v>
          </cell>
          <cell r="BA485">
            <v>0</v>
          </cell>
          <cell r="BE485">
            <v>12</v>
          </cell>
          <cell r="BH485">
            <v>0</v>
          </cell>
          <cell r="GT485" t="str">
            <v/>
          </cell>
          <cell r="GU485" t="str">
            <v/>
          </cell>
        </row>
        <row r="486">
          <cell r="P486">
            <v>57.75</v>
          </cell>
          <cell r="Q486">
            <v>0</v>
          </cell>
          <cell r="S486">
            <v>0</v>
          </cell>
          <cell r="T486">
            <v>0</v>
          </cell>
          <cell r="V486">
            <v>42513</v>
          </cell>
          <cell r="Y486">
            <v>0</v>
          </cell>
          <cell r="AA486" t="str">
            <v>MM</v>
          </cell>
          <cell r="AB486">
            <v>0</v>
          </cell>
          <cell r="AZ486">
            <v>0</v>
          </cell>
          <cell r="BA486">
            <v>0</v>
          </cell>
          <cell r="BE486">
            <v>24</v>
          </cell>
          <cell r="BH486">
            <v>0</v>
          </cell>
          <cell r="GT486" t="str">
            <v/>
          </cell>
          <cell r="GU486" t="str">
            <v/>
          </cell>
        </row>
        <row r="487">
          <cell r="P487">
            <v>21</v>
          </cell>
          <cell r="Q487">
            <v>0</v>
          </cell>
          <cell r="S487">
            <v>0</v>
          </cell>
          <cell r="T487">
            <v>0</v>
          </cell>
          <cell r="V487">
            <v>42513</v>
          </cell>
          <cell r="Y487">
            <v>0</v>
          </cell>
          <cell r="AA487" t="str">
            <v>MM</v>
          </cell>
          <cell r="AB487">
            <v>0</v>
          </cell>
          <cell r="AZ487">
            <v>0</v>
          </cell>
          <cell r="BA487">
            <v>0</v>
          </cell>
          <cell r="BE487">
            <v>24</v>
          </cell>
          <cell r="BH487">
            <v>0</v>
          </cell>
          <cell r="GT487" t="str">
            <v/>
          </cell>
          <cell r="GU487" t="str">
            <v/>
          </cell>
        </row>
        <row r="488">
          <cell r="P488">
            <v>52.75</v>
          </cell>
          <cell r="Q488">
            <v>14.600000000000001</v>
          </cell>
          <cell r="S488">
            <v>0</v>
          </cell>
          <cell r="T488">
            <v>0</v>
          </cell>
          <cell r="V488">
            <v>42513</v>
          </cell>
          <cell r="Y488">
            <v>0</v>
          </cell>
          <cell r="AA488" t="str">
            <v>MM</v>
          </cell>
          <cell r="AB488">
            <v>0</v>
          </cell>
          <cell r="AZ488">
            <v>0</v>
          </cell>
          <cell r="BA488">
            <v>0</v>
          </cell>
          <cell r="BE488">
            <v>24</v>
          </cell>
          <cell r="BH488">
            <v>0</v>
          </cell>
          <cell r="GT488" t="str">
            <v/>
          </cell>
          <cell r="GU488" t="str">
            <v/>
          </cell>
        </row>
        <row r="489">
          <cell r="P489">
            <v>26.5</v>
          </cell>
          <cell r="Q489">
            <v>68.45</v>
          </cell>
          <cell r="S489">
            <v>0</v>
          </cell>
          <cell r="T489">
            <v>0</v>
          </cell>
          <cell r="V489">
            <v>42513</v>
          </cell>
          <cell r="Y489">
            <v>0</v>
          </cell>
          <cell r="AA489" t="str">
            <v>MM</v>
          </cell>
          <cell r="AB489">
            <v>0</v>
          </cell>
          <cell r="AZ489">
            <v>0</v>
          </cell>
          <cell r="BA489">
            <v>0</v>
          </cell>
          <cell r="BE489">
            <v>24</v>
          </cell>
          <cell r="BH489">
            <v>0</v>
          </cell>
          <cell r="GT489" t="str">
            <v/>
          </cell>
          <cell r="GU489" t="str">
            <v/>
          </cell>
        </row>
        <row r="490">
          <cell r="P490">
            <v>0</v>
          </cell>
          <cell r="Q490">
            <v>78.12</v>
          </cell>
          <cell r="S490">
            <v>0</v>
          </cell>
          <cell r="T490">
            <v>0</v>
          </cell>
          <cell r="V490">
            <v>42513</v>
          </cell>
          <cell r="Y490">
            <v>0</v>
          </cell>
          <cell r="AA490" t="str">
            <v>MM</v>
          </cell>
          <cell r="AB490">
            <v>0</v>
          </cell>
          <cell r="AZ490">
            <v>0</v>
          </cell>
          <cell r="BA490">
            <v>0</v>
          </cell>
          <cell r="BE490">
            <v>24</v>
          </cell>
          <cell r="BH490">
            <v>0</v>
          </cell>
          <cell r="GT490" t="str">
            <v/>
          </cell>
          <cell r="GU490" t="str">
            <v/>
          </cell>
        </row>
        <row r="491">
          <cell r="P491">
            <v>23.75</v>
          </cell>
          <cell r="Q491">
            <v>0</v>
          </cell>
          <cell r="S491">
            <v>0</v>
          </cell>
          <cell r="T491">
            <v>0</v>
          </cell>
          <cell r="V491">
            <v>42513</v>
          </cell>
          <cell r="Y491">
            <v>0</v>
          </cell>
          <cell r="AA491" t="str">
            <v>MM</v>
          </cell>
          <cell r="AB491">
            <v>0</v>
          </cell>
          <cell r="AZ491">
            <v>0</v>
          </cell>
          <cell r="BA491">
            <v>0</v>
          </cell>
          <cell r="BE491">
            <v>9.1999999999999993</v>
          </cell>
          <cell r="BH491">
            <v>0</v>
          </cell>
          <cell r="GT491" t="str">
            <v/>
          </cell>
          <cell r="GU491" t="str">
            <v/>
          </cell>
        </row>
        <row r="492">
          <cell r="P492">
            <v>21.75</v>
          </cell>
          <cell r="Q492">
            <v>47.8</v>
          </cell>
          <cell r="S492">
            <v>0</v>
          </cell>
          <cell r="T492">
            <v>0</v>
          </cell>
          <cell r="V492">
            <v>42513</v>
          </cell>
          <cell r="Y492">
            <v>0</v>
          </cell>
          <cell r="AA492" t="str">
            <v>MM</v>
          </cell>
          <cell r="AB492">
            <v>0</v>
          </cell>
          <cell r="AZ492">
            <v>0</v>
          </cell>
          <cell r="BA492">
            <v>0</v>
          </cell>
          <cell r="BE492">
            <v>26.5</v>
          </cell>
          <cell r="BH492">
            <v>0</v>
          </cell>
          <cell r="GT492" t="str">
            <v/>
          </cell>
          <cell r="GU492" t="str">
            <v/>
          </cell>
        </row>
        <row r="493">
          <cell r="P493">
            <v>101.25</v>
          </cell>
          <cell r="Q493">
            <v>0</v>
          </cell>
          <cell r="S493">
            <v>0</v>
          </cell>
          <cell r="T493">
            <v>0</v>
          </cell>
          <cell r="V493">
            <v>42513</v>
          </cell>
          <cell r="Y493">
            <v>0</v>
          </cell>
          <cell r="AA493" t="str">
            <v>MM</v>
          </cell>
          <cell r="AB493">
            <v>0</v>
          </cell>
          <cell r="AZ493">
            <v>0</v>
          </cell>
          <cell r="BA493">
            <v>0</v>
          </cell>
          <cell r="BE493">
            <v>24</v>
          </cell>
          <cell r="BH493">
            <v>0</v>
          </cell>
          <cell r="GT493" t="str">
            <v/>
          </cell>
          <cell r="GU493" t="str">
            <v/>
          </cell>
        </row>
        <row r="494">
          <cell r="P494">
            <v>63.25</v>
          </cell>
          <cell r="Q494">
            <v>105.6</v>
          </cell>
          <cell r="S494">
            <v>0</v>
          </cell>
          <cell r="T494">
            <v>0</v>
          </cell>
          <cell r="V494">
            <v>42514</v>
          </cell>
          <cell r="Y494">
            <v>0</v>
          </cell>
          <cell r="AA494" t="str">
            <v>MM</v>
          </cell>
          <cell r="AB494">
            <v>0</v>
          </cell>
          <cell r="AZ494">
            <v>0</v>
          </cell>
          <cell r="BA494">
            <v>0</v>
          </cell>
          <cell r="BE494">
            <v>24</v>
          </cell>
          <cell r="BH494">
            <v>0</v>
          </cell>
          <cell r="GT494" t="str">
            <v/>
          </cell>
          <cell r="GU494" t="str">
            <v/>
          </cell>
        </row>
        <row r="495">
          <cell r="P495">
            <v>90.5</v>
          </cell>
          <cell r="Q495">
            <v>0</v>
          </cell>
          <cell r="S495">
            <v>0</v>
          </cell>
          <cell r="T495">
            <v>0</v>
          </cell>
          <cell r="V495">
            <v>42514</v>
          </cell>
          <cell r="Y495">
            <v>0</v>
          </cell>
          <cell r="AA495" t="str">
            <v>MM</v>
          </cell>
          <cell r="AB495">
            <v>0</v>
          </cell>
          <cell r="AZ495">
            <v>0</v>
          </cell>
          <cell r="BA495">
            <v>0</v>
          </cell>
          <cell r="BE495">
            <v>24</v>
          </cell>
          <cell r="BH495">
            <v>0</v>
          </cell>
          <cell r="GT495" t="str">
            <v/>
          </cell>
          <cell r="GU495" t="str">
            <v/>
          </cell>
        </row>
        <row r="496">
          <cell r="P496">
            <v>99.75</v>
          </cell>
          <cell r="Q496">
            <v>126.27000000000001</v>
          </cell>
          <cell r="S496">
            <v>0</v>
          </cell>
          <cell r="T496">
            <v>0</v>
          </cell>
          <cell r="V496">
            <v>42514</v>
          </cell>
          <cell r="Y496">
            <v>0</v>
          </cell>
          <cell r="AA496" t="str">
            <v>MM</v>
          </cell>
          <cell r="AB496">
            <v>0</v>
          </cell>
          <cell r="AZ496">
            <v>0</v>
          </cell>
          <cell r="BA496">
            <v>0</v>
          </cell>
          <cell r="BE496">
            <v>32</v>
          </cell>
          <cell r="BH496">
            <v>0</v>
          </cell>
          <cell r="GT496" t="str">
            <v/>
          </cell>
          <cell r="GU496" t="str">
            <v/>
          </cell>
        </row>
        <row r="497">
          <cell r="P497">
            <v>57.75</v>
          </cell>
          <cell r="Q497">
            <v>15.2</v>
          </cell>
          <cell r="S497">
            <v>0</v>
          </cell>
          <cell r="T497">
            <v>0</v>
          </cell>
          <cell r="V497">
            <v>42514</v>
          </cell>
          <cell r="Y497">
            <v>0</v>
          </cell>
          <cell r="AA497" t="str">
            <v>MM</v>
          </cell>
          <cell r="AB497">
            <v>0</v>
          </cell>
          <cell r="AZ497">
            <v>0</v>
          </cell>
          <cell r="BA497">
            <v>0</v>
          </cell>
          <cell r="BE497">
            <v>32</v>
          </cell>
          <cell r="BH497">
            <v>0</v>
          </cell>
          <cell r="GT497" t="str">
            <v/>
          </cell>
          <cell r="GU497" t="str">
            <v/>
          </cell>
        </row>
        <row r="498">
          <cell r="P498">
            <v>12.75</v>
          </cell>
          <cell r="Q498">
            <v>4.5</v>
          </cell>
          <cell r="S498">
            <v>0</v>
          </cell>
          <cell r="T498">
            <v>0</v>
          </cell>
          <cell r="V498">
            <v>42515</v>
          </cell>
          <cell r="Y498">
            <v>0</v>
          </cell>
          <cell r="AA498" t="str">
            <v>MM</v>
          </cell>
          <cell r="AB498">
            <v>0</v>
          </cell>
          <cell r="AZ498">
            <v>0</v>
          </cell>
          <cell r="BA498">
            <v>0</v>
          </cell>
          <cell r="BE498">
            <v>24</v>
          </cell>
          <cell r="BH498">
            <v>0</v>
          </cell>
          <cell r="GT498" t="str">
            <v/>
          </cell>
          <cell r="GU498" t="str">
            <v/>
          </cell>
        </row>
        <row r="499">
          <cell r="P499">
            <v>65.75</v>
          </cell>
          <cell r="Q499">
            <v>0</v>
          </cell>
          <cell r="S499">
            <v>0</v>
          </cell>
          <cell r="T499">
            <v>0</v>
          </cell>
          <cell r="V499">
            <v>42515</v>
          </cell>
          <cell r="Y499">
            <v>0</v>
          </cell>
          <cell r="AA499" t="str">
            <v>MM</v>
          </cell>
          <cell r="AB499">
            <v>0</v>
          </cell>
          <cell r="AZ499">
            <v>0</v>
          </cell>
          <cell r="BA499">
            <v>0</v>
          </cell>
          <cell r="BE499">
            <v>24</v>
          </cell>
          <cell r="BH499">
            <v>0</v>
          </cell>
          <cell r="GT499" t="str">
            <v/>
          </cell>
          <cell r="GU499" t="str">
            <v/>
          </cell>
        </row>
        <row r="500">
          <cell r="P500">
            <v>123.5</v>
          </cell>
          <cell r="Q500">
            <v>0</v>
          </cell>
          <cell r="S500">
            <v>0</v>
          </cell>
          <cell r="T500">
            <v>0</v>
          </cell>
          <cell r="V500">
            <v>42515</v>
          </cell>
          <cell r="Y500">
            <v>0</v>
          </cell>
          <cell r="AA500" t="str">
            <v>MM</v>
          </cell>
          <cell r="AB500">
            <v>0</v>
          </cell>
          <cell r="AZ500">
            <v>0</v>
          </cell>
          <cell r="BA500">
            <v>0</v>
          </cell>
          <cell r="BE500">
            <v>32</v>
          </cell>
          <cell r="BH500">
            <v>0</v>
          </cell>
          <cell r="GT500" t="str">
            <v/>
          </cell>
          <cell r="GU500" t="str">
            <v/>
          </cell>
        </row>
        <row r="501">
          <cell r="P501">
            <v>137</v>
          </cell>
          <cell r="Q501">
            <v>0</v>
          </cell>
          <cell r="S501">
            <v>0</v>
          </cell>
          <cell r="T501">
            <v>0</v>
          </cell>
          <cell r="V501">
            <v>42515</v>
          </cell>
          <cell r="Y501">
            <v>0</v>
          </cell>
          <cell r="AA501" t="str">
            <v>MM</v>
          </cell>
          <cell r="AB501">
            <v>0</v>
          </cell>
          <cell r="AZ501">
            <v>0</v>
          </cell>
          <cell r="BA501">
            <v>0</v>
          </cell>
          <cell r="BE501">
            <v>24</v>
          </cell>
          <cell r="BH501">
            <v>0</v>
          </cell>
          <cell r="GT501" t="str">
            <v/>
          </cell>
          <cell r="GU501" t="str">
            <v/>
          </cell>
        </row>
        <row r="502">
          <cell r="P502">
            <v>59.25</v>
          </cell>
          <cell r="Q502">
            <v>99.160000000000011</v>
          </cell>
          <cell r="S502">
            <v>0</v>
          </cell>
          <cell r="T502">
            <v>0</v>
          </cell>
          <cell r="V502">
            <v>42515</v>
          </cell>
          <cell r="Y502">
            <v>0</v>
          </cell>
          <cell r="AA502" t="str">
            <v>MM</v>
          </cell>
          <cell r="AB502">
            <v>0</v>
          </cell>
          <cell r="AZ502">
            <v>0</v>
          </cell>
          <cell r="BA502">
            <v>0</v>
          </cell>
          <cell r="BE502">
            <v>24</v>
          </cell>
          <cell r="BH502">
            <v>0</v>
          </cell>
          <cell r="GT502" t="str">
            <v/>
          </cell>
          <cell r="GU502" t="str">
            <v/>
          </cell>
        </row>
        <row r="503">
          <cell r="P503">
            <v>121.5</v>
          </cell>
          <cell r="Q503">
            <v>0</v>
          </cell>
          <cell r="S503">
            <v>0</v>
          </cell>
          <cell r="T503">
            <v>0</v>
          </cell>
          <cell r="V503">
            <v>42515</v>
          </cell>
          <cell r="Y503">
            <v>0</v>
          </cell>
          <cell r="AA503" t="str">
            <v>MM</v>
          </cell>
          <cell r="AB503">
            <v>0</v>
          </cell>
          <cell r="AZ503">
            <v>0</v>
          </cell>
          <cell r="BA503">
            <v>0</v>
          </cell>
          <cell r="BE503">
            <v>27.450000000000003</v>
          </cell>
          <cell r="BH503">
            <v>0</v>
          </cell>
          <cell r="GT503" t="str">
            <v/>
          </cell>
          <cell r="GU503" t="str">
            <v/>
          </cell>
        </row>
        <row r="504">
          <cell r="P504">
            <v>123.25</v>
          </cell>
          <cell r="Q504">
            <v>84.9</v>
          </cell>
          <cell r="S504">
            <v>0</v>
          </cell>
          <cell r="T504">
            <v>0</v>
          </cell>
          <cell r="V504">
            <v>42516</v>
          </cell>
          <cell r="Y504">
            <v>0</v>
          </cell>
          <cell r="AA504" t="str">
            <v>MM</v>
          </cell>
          <cell r="AB504">
            <v>0</v>
          </cell>
          <cell r="AZ504">
            <v>0</v>
          </cell>
          <cell r="BA504">
            <v>0</v>
          </cell>
          <cell r="BE504">
            <v>24</v>
          </cell>
          <cell r="BH504">
            <v>0</v>
          </cell>
          <cell r="GT504" t="str">
            <v/>
          </cell>
          <cell r="GU504" t="str">
            <v/>
          </cell>
        </row>
        <row r="505">
          <cell r="P505">
            <v>64.75</v>
          </cell>
          <cell r="Q505">
            <v>4.49</v>
          </cell>
          <cell r="S505">
            <v>0</v>
          </cell>
          <cell r="T505">
            <v>0</v>
          </cell>
          <cell r="V505">
            <v>42516</v>
          </cell>
          <cell r="Y505">
            <v>0</v>
          </cell>
          <cell r="AA505" t="str">
            <v>MM</v>
          </cell>
          <cell r="AB505">
            <v>0</v>
          </cell>
          <cell r="AZ505">
            <v>0</v>
          </cell>
          <cell r="BA505">
            <v>0</v>
          </cell>
          <cell r="BE505">
            <v>24</v>
          </cell>
          <cell r="BH505">
            <v>0</v>
          </cell>
          <cell r="GT505" t="str">
            <v/>
          </cell>
          <cell r="GU505" t="str">
            <v/>
          </cell>
        </row>
        <row r="506">
          <cell r="P506">
            <v>57.25</v>
          </cell>
          <cell r="Q506">
            <v>32.700000000000003</v>
          </cell>
          <cell r="S506">
            <v>0</v>
          </cell>
          <cell r="T506">
            <v>0</v>
          </cell>
          <cell r="V506">
            <v>42516</v>
          </cell>
          <cell r="Y506">
            <v>0</v>
          </cell>
          <cell r="AA506" t="str">
            <v>MM</v>
          </cell>
          <cell r="AB506">
            <v>0</v>
          </cell>
          <cell r="AZ506">
            <v>0</v>
          </cell>
          <cell r="BA506">
            <v>0</v>
          </cell>
          <cell r="BE506">
            <v>24</v>
          </cell>
          <cell r="BH506">
            <v>0</v>
          </cell>
          <cell r="GT506" t="str">
            <v/>
          </cell>
          <cell r="GU506" t="str">
            <v/>
          </cell>
        </row>
        <row r="507">
          <cell r="P507">
            <v>313.75</v>
          </cell>
          <cell r="Q507">
            <v>45.6</v>
          </cell>
          <cell r="S507">
            <v>0</v>
          </cell>
          <cell r="T507">
            <v>0</v>
          </cell>
          <cell r="V507">
            <v>42516</v>
          </cell>
          <cell r="Y507">
            <v>0</v>
          </cell>
          <cell r="AA507" t="str">
            <v>MM</v>
          </cell>
          <cell r="AB507">
            <v>0</v>
          </cell>
          <cell r="AZ507">
            <v>0</v>
          </cell>
          <cell r="BA507">
            <v>0</v>
          </cell>
          <cell r="BE507">
            <v>0</v>
          </cell>
          <cell r="BH507">
            <v>0</v>
          </cell>
          <cell r="GT507" t="str">
            <v/>
          </cell>
          <cell r="GU507" t="str">
            <v/>
          </cell>
        </row>
        <row r="508">
          <cell r="P508">
            <v>121</v>
          </cell>
          <cell r="Q508">
            <v>48.7</v>
          </cell>
          <cell r="S508">
            <v>0</v>
          </cell>
          <cell r="T508">
            <v>0</v>
          </cell>
          <cell r="V508">
            <v>42516</v>
          </cell>
          <cell r="Y508">
            <v>0</v>
          </cell>
          <cell r="AA508" t="str">
            <v>MM</v>
          </cell>
          <cell r="AB508">
            <v>0</v>
          </cell>
          <cell r="AZ508">
            <v>0</v>
          </cell>
          <cell r="BA508">
            <v>0</v>
          </cell>
          <cell r="BE508">
            <v>0</v>
          </cell>
          <cell r="BH508">
            <v>0</v>
          </cell>
          <cell r="GT508" t="str">
            <v/>
          </cell>
          <cell r="GU508" t="str">
            <v/>
          </cell>
        </row>
        <row r="509">
          <cell r="P509">
            <v>145.75</v>
          </cell>
          <cell r="Q509">
            <v>0</v>
          </cell>
          <cell r="S509">
            <v>0</v>
          </cell>
          <cell r="T509">
            <v>0</v>
          </cell>
          <cell r="V509">
            <v>42516</v>
          </cell>
          <cell r="Y509">
            <v>0</v>
          </cell>
          <cell r="AA509" t="str">
            <v>MM</v>
          </cell>
          <cell r="AB509">
            <v>0</v>
          </cell>
          <cell r="AZ509">
            <v>0</v>
          </cell>
          <cell r="BA509">
            <v>0</v>
          </cell>
          <cell r="BE509">
            <v>0</v>
          </cell>
          <cell r="BH509">
            <v>0</v>
          </cell>
          <cell r="GT509" t="str">
            <v/>
          </cell>
          <cell r="GU509" t="str">
            <v/>
          </cell>
        </row>
        <row r="510">
          <cell r="P510">
            <v>80.75</v>
          </cell>
          <cell r="Q510">
            <v>0</v>
          </cell>
          <cell r="S510">
            <v>0</v>
          </cell>
          <cell r="T510">
            <v>0</v>
          </cell>
          <cell r="V510">
            <v>42516</v>
          </cell>
          <cell r="Y510">
            <v>0</v>
          </cell>
          <cell r="AA510" t="str">
            <v>MM</v>
          </cell>
          <cell r="AB510">
            <v>0</v>
          </cell>
          <cell r="AZ510">
            <v>0</v>
          </cell>
          <cell r="BA510">
            <v>0</v>
          </cell>
          <cell r="BE510">
            <v>0</v>
          </cell>
          <cell r="BH510">
            <v>0</v>
          </cell>
          <cell r="GT510" t="str">
            <v/>
          </cell>
          <cell r="GU510" t="str">
            <v/>
          </cell>
        </row>
        <row r="511">
          <cell r="P511">
            <v>23</v>
          </cell>
          <cell r="Q511">
            <v>0</v>
          </cell>
          <cell r="S511">
            <v>0</v>
          </cell>
          <cell r="T511">
            <v>0</v>
          </cell>
          <cell r="V511">
            <v>42520</v>
          </cell>
          <cell r="Y511">
            <v>0</v>
          </cell>
          <cell r="AA511" t="str">
            <v>MM</v>
          </cell>
          <cell r="AB511">
            <v>0</v>
          </cell>
          <cell r="AZ511">
            <v>0</v>
          </cell>
          <cell r="BA511">
            <v>0</v>
          </cell>
          <cell r="BE511">
            <v>0</v>
          </cell>
          <cell r="BH511">
            <v>0</v>
          </cell>
          <cell r="GT511" t="str">
            <v/>
          </cell>
          <cell r="GU511" t="str">
            <v/>
          </cell>
        </row>
        <row r="512">
          <cell r="P512">
            <v>9.5</v>
          </cell>
          <cell r="Q512">
            <v>0</v>
          </cell>
          <cell r="S512">
            <v>0</v>
          </cell>
          <cell r="T512">
            <v>0</v>
          </cell>
          <cell r="V512">
            <v>42520</v>
          </cell>
          <cell r="Y512">
            <v>0</v>
          </cell>
          <cell r="AA512" t="str">
            <v>MM</v>
          </cell>
          <cell r="AB512">
            <v>0</v>
          </cell>
          <cell r="AZ512">
            <v>0</v>
          </cell>
          <cell r="BA512">
            <v>0</v>
          </cell>
          <cell r="BE512">
            <v>6.8999999999999995</v>
          </cell>
          <cell r="BH512">
            <v>0</v>
          </cell>
          <cell r="GT512" t="str">
            <v/>
          </cell>
          <cell r="GU512" t="str">
            <v/>
          </cell>
        </row>
        <row r="513">
          <cell r="P513">
            <v>25.5</v>
          </cell>
          <cell r="Q513">
            <v>0</v>
          </cell>
          <cell r="S513">
            <v>0</v>
          </cell>
          <cell r="T513">
            <v>0</v>
          </cell>
          <cell r="V513">
            <v>42520</v>
          </cell>
          <cell r="Y513">
            <v>0</v>
          </cell>
          <cell r="AA513" t="str">
            <v>MM</v>
          </cell>
          <cell r="AB513">
            <v>0</v>
          </cell>
          <cell r="AZ513">
            <v>0</v>
          </cell>
          <cell r="BA513">
            <v>0</v>
          </cell>
          <cell r="BE513">
            <v>12</v>
          </cell>
          <cell r="BH513">
            <v>0</v>
          </cell>
          <cell r="GT513" t="str">
            <v/>
          </cell>
          <cell r="GU513" t="str">
            <v/>
          </cell>
        </row>
        <row r="514">
          <cell r="P514">
            <v>151.75</v>
          </cell>
          <cell r="Q514">
            <v>50.5</v>
          </cell>
          <cell r="S514">
            <v>0</v>
          </cell>
          <cell r="T514">
            <v>0</v>
          </cell>
          <cell r="V514">
            <v>42520</v>
          </cell>
          <cell r="Y514">
            <v>0</v>
          </cell>
          <cell r="AA514" t="str">
            <v>MM</v>
          </cell>
          <cell r="AB514">
            <v>0</v>
          </cell>
          <cell r="AZ514">
            <v>0</v>
          </cell>
          <cell r="BA514">
            <v>0</v>
          </cell>
          <cell r="BE514">
            <v>32</v>
          </cell>
          <cell r="BH514">
            <v>0</v>
          </cell>
          <cell r="GT514" t="str">
            <v/>
          </cell>
          <cell r="GU514" t="str">
            <v/>
          </cell>
        </row>
        <row r="515">
          <cell r="P515">
            <v>150</v>
          </cell>
          <cell r="Q515">
            <v>1.8</v>
          </cell>
          <cell r="S515">
            <v>0</v>
          </cell>
          <cell r="T515">
            <v>0</v>
          </cell>
          <cell r="V515">
            <v>42514</v>
          </cell>
          <cell r="Y515">
            <v>0</v>
          </cell>
          <cell r="AA515" t="str">
            <v>MM</v>
          </cell>
          <cell r="AB515">
            <v>0</v>
          </cell>
          <cell r="AZ515">
            <v>0</v>
          </cell>
          <cell r="BA515">
            <v>0</v>
          </cell>
          <cell r="BE515">
            <v>24</v>
          </cell>
          <cell r="BH515">
            <v>0</v>
          </cell>
          <cell r="GT515" t="str">
            <v/>
          </cell>
          <cell r="GU515" t="str">
            <v/>
          </cell>
        </row>
        <row r="516">
          <cell r="P516">
            <v>128</v>
          </cell>
          <cell r="Q516">
            <v>0</v>
          </cell>
          <cell r="S516">
            <v>0</v>
          </cell>
          <cell r="T516">
            <v>0</v>
          </cell>
          <cell r="V516">
            <v>42514</v>
          </cell>
          <cell r="Y516">
            <v>0</v>
          </cell>
          <cell r="AA516" t="str">
            <v>MM</v>
          </cell>
          <cell r="AB516">
            <v>0</v>
          </cell>
          <cell r="AZ516">
            <v>0</v>
          </cell>
          <cell r="BA516">
            <v>0</v>
          </cell>
          <cell r="BE516">
            <v>24</v>
          </cell>
          <cell r="BH516">
            <v>0</v>
          </cell>
          <cell r="GT516" t="str">
            <v/>
          </cell>
          <cell r="GU516" t="str">
            <v/>
          </cell>
        </row>
        <row r="517">
          <cell r="P517">
            <v>180.25</v>
          </cell>
          <cell r="Q517">
            <v>0</v>
          </cell>
          <cell r="S517">
            <v>0</v>
          </cell>
          <cell r="T517">
            <v>0</v>
          </cell>
          <cell r="V517">
            <v>42520</v>
          </cell>
          <cell r="Y517">
            <v>0</v>
          </cell>
          <cell r="AA517" t="str">
            <v>MM</v>
          </cell>
          <cell r="AB517">
            <v>0</v>
          </cell>
          <cell r="AZ517">
            <v>0</v>
          </cell>
          <cell r="BA517">
            <v>0</v>
          </cell>
          <cell r="BE517">
            <v>27.450000000000003</v>
          </cell>
          <cell r="BH517">
            <v>0</v>
          </cell>
          <cell r="GT517" t="str">
            <v/>
          </cell>
          <cell r="GU517" t="str">
            <v/>
          </cell>
        </row>
        <row r="518">
          <cell r="P518">
            <v>46.75</v>
          </cell>
          <cell r="Q518">
            <v>0</v>
          </cell>
          <cell r="S518">
            <v>0</v>
          </cell>
          <cell r="T518">
            <v>0</v>
          </cell>
          <cell r="V518">
            <v>42520</v>
          </cell>
          <cell r="Y518">
            <v>0</v>
          </cell>
          <cell r="AA518" t="str">
            <v>MM</v>
          </cell>
          <cell r="AB518">
            <v>0</v>
          </cell>
          <cell r="AZ518">
            <v>0</v>
          </cell>
          <cell r="BA518">
            <v>0</v>
          </cell>
          <cell r="BE518">
            <v>24</v>
          </cell>
          <cell r="BH518">
            <v>0</v>
          </cell>
          <cell r="GT518" t="str">
            <v/>
          </cell>
          <cell r="GU518" t="str">
            <v/>
          </cell>
        </row>
        <row r="519">
          <cell r="P519">
            <v>118</v>
          </cell>
          <cell r="Q519">
            <v>64.2</v>
          </cell>
          <cell r="S519">
            <v>0</v>
          </cell>
          <cell r="T519">
            <v>0</v>
          </cell>
          <cell r="V519">
            <v>42520</v>
          </cell>
          <cell r="Y519">
            <v>0</v>
          </cell>
          <cell r="AA519" t="str">
            <v>MM</v>
          </cell>
          <cell r="AB519">
            <v>0</v>
          </cell>
          <cell r="AZ519">
            <v>0</v>
          </cell>
          <cell r="BA519">
            <v>0</v>
          </cell>
          <cell r="BE519">
            <v>27.450000000000003</v>
          </cell>
          <cell r="BH519">
            <v>0</v>
          </cell>
          <cell r="GT519" t="str">
            <v/>
          </cell>
          <cell r="GU519" t="str">
            <v/>
          </cell>
        </row>
        <row r="520">
          <cell r="P520">
            <v>7.25</v>
          </cell>
          <cell r="Q520">
            <v>0</v>
          </cell>
          <cell r="S520">
            <v>0</v>
          </cell>
          <cell r="T520">
            <v>0</v>
          </cell>
          <cell r="V520">
            <v>42521</v>
          </cell>
          <cell r="Y520">
            <v>0</v>
          </cell>
          <cell r="AA520" t="str">
            <v>MM</v>
          </cell>
          <cell r="AB520">
            <v>0</v>
          </cell>
          <cell r="AZ520">
            <v>0</v>
          </cell>
          <cell r="BA520">
            <v>0</v>
          </cell>
          <cell r="BE520">
            <v>4</v>
          </cell>
          <cell r="BH520">
            <v>0</v>
          </cell>
          <cell r="GT520" t="str">
            <v/>
          </cell>
          <cell r="GU520" t="str">
            <v/>
          </cell>
        </row>
        <row r="521">
          <cell r="P521">
            <v>100.5</v>
          </cell>
          <cell r="Q521">
            <v>54</v>
          </cell>
          <cell r="S521">
            <v>0</v>
          </cell>
          <cell r="T521">
            <v>0</v>
          </cell>
          <cell r="V521">
            <v>42521</v>
          </cell>
          <cell r="Y521">
            <v>0</v>
          </cell>
          <cell r="AA521" t="str">
            <v>MM</v>
          </cell>
          <cell r="AB521">
            <v>0</v>
          </cell>
          <cell r="AZ521">
            <v>0</v>
          </cell>
          <cell r="BA521">
            <v>0</v>
          </cell>
          <cell r="BE521">
            <v>18</v>
          </cell>
          <cell r="BH521">
            <v>0</v>
          </cell>
          <cell r="GT521" t="str">
            <v/>
          </cell>
          <cell r="GU521" t="str">
            <v/>
          </cell>
        </row>
        <row r="522">
          <cell r="P522">
            <v>55</v>
          </cell>
          <cell r="Q522">
            <v>0</v>
          </cell>
          <cell r="S522">
            <v>0</v>
          </cell>
          <cell r="T522">
            <v>0</v>
          </cell>
          <cell r="V522">
            <v>42521</v>
          </cell>
          <cell r="Y522">
            <v>0</v>
          </cell>
          <cell r="AA522" t="str">
            <v>MM</v>
          </cell>
          <cell r="AB522">
            <v>0</v>
          </cell>
          <cell r="AZ522">
            <v>0</v>
          </cell>
          <cell r="BA522">
            <v>0</v>
          </cell>
          <cell r="BE522">
            <v>18</v>
          </cell>
          <cell r="BH522">
            <v>0</v>
          </cell>
          <cell r="GT522" t="str">
            <v/>
          </cell>
          <cell r="GU522" t="str">
            <v/>
          </cell>
        </row>
        <row r="523">
          <cell r="P523">
            <v>33.25</v>
          </cell>
          <cell r="Q523">
            <v>0</v>
          </cell>
          <cell r="S523">
            <v>0</v>
          </cell>
          <cell r="T523">
            <v>0</v>
          </cell>
          <cell r="V523">
            <v>42521</v>
          </cell>
          <cell r="Y523">
            <v>0</v>
          </cell>
          <cell r="AA523" t="str">
            <v>MM</v>
          </cell>
          <cell r="AB523">
            <v>0</v>
          </cell>
          <cell r="AZ523">
            <v>0</v>
          </cell>
          <cell r="BA523">
            <v>0</v>
          </cell>
          <cell r="BE523">
            <v>6</v>
          </cell>
          <cell r="BH523">
            <v>0</v>
          </cell>
          <cell r="GT523" t="str">
            <v/>
          </cell>
          <cell r="GU523" t="str">
            <v/>
          </cell>
        </row>
        <row r="524">
          <cell r="P524">
            <v>26</v>
          </cell>
          <cell r="Q524">
            <v>0</v>
          </cell>
          <cell r="S524">
            <v>0</v>
          </cell>
          <cell r="T524">
            <v>0</v>
          </cell>
          <cell r="V524">
            <v>42522</v>
          </cell>
          <cell r="Y524">
            <v>0</v>
          </cell>
          <cell r="AA524" t="str">
            <v>MM</v>
          </cell>
          <cell r="AB524">
            <v>0</v>
          </cell>
          <cell r="AZ524">
            <v>0</v>
          </cell>
          <cell r="BA524">
            <v>0</v>
          </cell>
          <cell r="BE524">
            <v>15.899999999999999</v>
          </cell>
          <cell r="BH524">
            <v>0</v>
          </cell>
          <cell r="GT524" t="str">
            <v/>
          </cell>
          <cell r="GU524" t="str">
            <v/>
          </cell>
        </row>
        <row r="525">
          <cell r="P525">
            <v>60.25</v>
          </cell>
          <cell r="Q525">
            <v>0</v>
          </cell>
          <cell r="S525">
            <v>0</v>
          </cell>
          <cell r="T525">
            <v>0</v>
          </cell>
          <cell r="V525">
            <v>42522</v>
          </cell>
          <cell r="Y525">
            <v>0</v>
          </cell>
          <cell r="AA525" t="str">
            <v>MM</v>
          </cell>
          <cell r="AB525">
            <v>0</v>
          </cell>
          <cell r="AZ525">
            <v>0</v>
          </cell>
          <cell r="BA525">
            <v>0</v>
          </cell>
          <cell r="BE525">
            <v>6.8999999999999995</v>
          </cell>
          <cell r="BH525">
            <v>0</v>
          </cell>
          <cell r="GT525" t="str">
            <v/>
          </cell>
          <cell r="GU525" t="str">
            <v/>
          </cell>
        </row>
        <row r="526">
          <cell r="P526">
            <v>126.75</v>
          </cell>
          <cell r="Q526">
            <v>52.400000000000006</v>
          </cell>
          <cell r="S526">
            <v>0</v>
          </cell>
          <cell r="T526">
            <v>0</v>
          </cell>
          <cell r="V526">
            <v>42522</v>
          </cell>
          <cell r="Y526">
            <v>0</v>
          </cell>
          <cell r="AA526" t="str">
            <v>MM</v>
          </cell>
          <cell r="AB526">
            <v>0</v>
          </cell>
          <cell r="AZ526">
            <v>0</v>
          </cell>
          <cell r="BA526">
            <v>0</v>
          </cell>
          <cell r="BE526">
            <v>24</v>
          </cell>
          <cell r="BH526">
            <v>0</v>
          </cell>
          <cell r="GT526" t="str">
            <v/>
          </cell>
          <cell r="GU526" t="str">
            <v/>
          </cell>
        </row>
        <row r="527">
          <cell r="P527">
            <v>13.25</v>
          </cell>
          <cell r="Q527">
            <v>46.2</v>
          </cell>
          <cell r="S527">
            <v>0</v>
          </cell>
          <cell r="T527">
            <v>0</v>
          </cell>
          <cell r="V527">
            <v>42520</v>
          </cell>
          <cell r="Y527">
            <v>0</v>
          </cell>
          <cell r="AA527" t="str">
            <v>MM</v>
          </cell>
          <cell r="AB527">
            <v>0</v>
          </cell>
          <cell r="AZ527">
            <v>0</v>
          </cell>
          <cell r="BA527">
            <v>0</v>
          </cell>
          <cell r="BE527">
            <v>24</v>
          </cell>
          <cell r="BH527">
            <v>0</v>
          </cell>
          <cell r="GT527" t="str">
            <v/>
          </cell>
          <cell r="GU527" t="str">
            <v/>
          </cell>
        </row>
        <row r="528">
          <cell r="P528">
            <v>51.5</v>
          </cell>
          <cell r="Q528">
            <v>71.7</v>
          </cell>
          <cell r="S528">
            <v>0</v>
          </cell>
          <cell r="T528">
            <v>0</v>
          </cell>
          <cell r="V528">
            <v>42520</v>
          </cell>
          <cell r="Y528">
            <v>0</v>
          </cell>
          <cell r="AA528" t="str">
            <v>MM</v>
          </cell>
          <cell r="AB528">
            <v>0</v>
          </cell>
          <cell r="AZ528">
            <v>0</v>
          </cell>
          <cell r="BA528">
            <v>0</v>
          </cell>
          <cell r="BE528">
            <v>24</v>
          </cell>
          <cell r="BH528">
            <v>0</v>
          </cell>
          <cell r="GT528" t="str">
            <v/>
          </cell>
          <cell r="GU528" t="str">
            <v/>
          </cell>
        </row>
        <row r="529">
          <cell r="P529">
            <v>25.75</v>
          </cell>
          <cell r="Q529">
            <v>20.39</v>
          </cell>
          <cell r="S529">
            <v>0</v>
          </cell>
          <cell r="T529">
            <v>0</v>
          </cell>
          <cell r="V529">
            <v>42521</v>
          </cell>
          <cell r="Y529">
            <v>0</v>
          </cell>
          <cell r="AA529" t="str">
            <v>MM</v>
          </cell>
          <cell r="AB529">
            <v>0</v>
          </cell>
          <cell r="AZ529">
            <v>0</v>
          </cell>
          <cell r="BA529">
            <v>0</v>
          </cell>
          <cell r="BE529">
            <v>24</v>
          </cell>
          <cell r="BH529">
            <v>0</v>
          </cell>
          <cell r="GT529" t="str">
            <v/>
          </cell>
          <cell r="GU529" t="str">
            <v/>
          </cell>
        </row>
        <row r="530">
          <cell r="P530">
            <v>58.75</v>
          </cell>
          <cell r="Q530">
            <v>46.3</v>
          </cell>
          <cell r="S530">
            <v>0</v>
          </cell>
          <cell r="T530">
            <v>0</v>
          </cell>
          <cell r="V530">
            <v>42521</v>
          </cell>
          <cell r="Y530">
            <v>0</v>
          </cell>
          <cell r="AA530" t="str">
            <v>MM</v>
          </cell>
          <cell r="AB530">
            <v>0</v>
          </cell>
          <cell r="AZ530">
            <v>0</v>
          </cell>
          <cell r="BA530">
            <v>0</v>
          </cell>
          <cell r="BE530">
            <v>24</v>
          </cell>
          <cell r="BH530">
            <v>0</v>
          </cell>
          <cell r="GT530" t="str">
            <v/>
          </cell>
          <cell r="GU530" t="str">
            <v/>
          </cell>
        </row>
        <row r="531">
          <cell r="P531">
            <v>25.5</v>
          </cell>
          <cell r="Q531">
            <v>429.17</v>
          </cell>
          <cell r="S531">
            <v>0</v>
          </cell>
          <cell r="T531">
            <v>0</v>
          </cell>
          <cell r="V531">
            <v>42522</v>
          </cell>
          <cell r="Y531">
            <v>0</v>
          </cell>
          <cell r="AA531" t="str">
            <v>MM</v>
          </cell>
          <cell r="AB531">
            <v>0</v>
          </cell>
          <cell r="AZ531">
            <v>0</v>
          </cell>
          <cell r="BA531">
            <v>0</v>
          </cell>
          <cell r="BE531">
            <v>64</v>
          </cell>
          <cell r="BH531">
            <v>0</v>
          </cell>
          <cell r="GT531" t="str">
            <v/>
          </cell>
          <cell r="GU531" t="str">
            <v/>
          </cell>
        </row>
        <row r="532">
          <cell r="P532">
            <v>87.5</v>
          </cell>
          <cell r="Q532">
            <v>5.85</v>
          </cell>
          <cell r="S532">
            <v>0</v>
          </cell>
          <cell r="T532">
            <v>0</v>
          </cell>
          <cell r="V532">
            <v>42522</v>
          </cell>
          <cell r="Y532">
            <v>0</v>
          </cell>
          <cell r="AA532" t="str">
            <v>MM</v>
          </cell>
          <cell r="AB532">
            <v>0</v>
          </cell>
          <cell r="AZ532">
            <v>0</v>
          </cell>
          <cell r="BA532">
            <v>0</v>
          </cell>
          <cell r="BE532">
            <v>24</v>
          </cell>
          <cell r="BH532">
            <v>0</v>
          </cell>
          <cell r="GT532" t="str">
            <v/>
          </cell>
          <cell r="GU532" t="str">
            <v/>
          </cell>
        </row>
        <row r="533">
          <cell r="P533">
            <v>80.5</v>
          </cell>
          <cell r="Q533">
            <v>0</v>
          </cell>
          <cell r="S533">
            <v>0</v>
          </cell>
          <cell r="T533">
            <v>0</v>
          </cell>
          <cell r="V533">
            <v>42522</v>
          </cell>
          <cell r="Y533">
            <v>0</v>
          </cell>
          <cell r="AA533" t="str">
            <v>MM</v>
          </cell>
          <cell r="AB533">
            <v>0</v>
          </cell>
          <cell r="AZ533">
            <v>0</v>
          </cell>
          <cell r="BA533">
            <v>0</v>
          </cell>
          <cell r="BE533">
            <v>24</v>
          </cell>
          <cell r="BH533">
            <v>0</v>
          </cell>
          <cell r="GT533" t="str">
            <v/>
          </cell>
          <cell r="GU533" t="str">
            <v/>
          </cell>
        </row>
        <row r="534">
          <cell r="P534">
            <v>55.25</v>
          </cell>
          <cell r="Q534">
            <v>0</v>
          </cell>
          <cell r="S534">
            <v>0</v>
          </cell>
          <cell r="T534">
            <v>0</v>
          </cell>
          <cell r="V534">
            <v>42521</v>
          </cell>
          <cell r="Y534">
            <v>0</v>
          </cell>
          <cell r="AA534" t="str">
            <v>MM</v>
          </cell>
          <cell r="AB534">
            <v>0</v>
          </cell>
          <cell r="AZ534">
            <v>0</v>
          </cell>
          <cell r="BA534">
            <v>0</v>
          </cell>
          <cell r="BE534">
            <v>9.8999999999999986</v>
          </cell>
          <cell r="BH534">
            <v>0</v>
          </cell>
          <cell r="GT534" t="str">
            <v/>
          </cell>
          <cell r="GU534" t="str">
            <v/>
          </cell>
        </row>
        <row r="535">
          <cell r="P535">
            <v>84.5</v>
          </cell>
          <cell r="Q535">
            <v>127.60000000000001</v>
          </cell>
          <cell r="S535">
            <v>0</v>
          </cell>
          <cell r="T535">
            <v>0</v>
          </cell>
          <cell r="V535">
            <v>42521</v>
          </cell>
          <cell r="Y535">
            <v>0</v>
          </cell>
          <cell r="AA535" t="str">
            <v>MM</v>
          </cell>
          <cell r="AB535">
            <v>0</v>
          </cell>
          <cell r="AZ535">
            <v>0</v>
          </cell>
          <cell r="BA535">
            <v>0</v>
          </cell>
          <cell r="BE535">
            <v>24</v>
          </cell>
          <cell r="BH535">
            <v>0</v>
          </cell>
          <cell r="GT535" t="str">
            <v/>
          </cell>
          <cell r="GU535" t="str">
            <v/>
          </cell>
        </row>
        <row r="536">
          <cell r="P536">
            <v>128.75</v>
          </cell>
          <cell r="Q536">
            <v>157.12</v>
          </cell>
          <cell r="S536">
            <v>0</v>
          </cell>
          <cell r="T536">
            <v>0</v>
          </cell>
          <cell r="V536">
            <v>42521</v>
          </cell>
          <cell r="Y536">
            <v>0</v>
          </cell>
          <cell r="AA536" t="str">
            <v>MM</v>
          </cell>
          <cell r="AB536">
            <v>0</v>
          </cell>
          <cell r="AZ536">
            <v>0</v>
          </cell>
          <cell r="BA536">
            <v>0</v>
          </cell>
          <cell r="BE536">
            <v>64</v>
          </cell>
          <cell r="BH536">
            <v>0</v>
          </cell>
          <cell r="GT536" t="str">
            <v/>
          </cell>
          <cell r="GU536" t="str">
            <v/>
          </cell>
        </row>
        <row r="537">
          <cell r="P537">
            <v>122</v>
          </cell>
          <cell r="Q537">
            <v>0</v>
          </cell>
          <cell r="S537">
            <v>0</v>
          </cell>
          <cell r="T537">
            <v>0</v>
          </cell>
          <cell r="V537">
            <v>42524</v>
          </cell>
          <cell r="Y537">
            <v>0</v>
          </cell>
          <cell r="AA537" t="str">
            <v>MM</v>
          </cell>
          <cell r="AB537">
            <v>0</v>
          </cell>
          <cell r="AZ537">
            <v>0</v>
          </cell>
          <cell r="BA537">
            <v>0</v>
          </cell>
          <cell r="BE537">
            <v>24</v>
          </cell>
          <cell r="BH537">
            <v>0</v>
          </cell>
          <cell r="GT537" t="str">
            <v/>
          </cell>
          <cell r="GU537" t="str">
            <v/>
          </cell>
        </row>
        <row r="538">
          <cell r="P538">
            <v>75.25</v>
          </cell>
          <cell r="Q538">
            <v>0</v>
          </cell>
          <cell r="S538">
            <v>0</v>
          </cell>
          <cell r="T538">
            <v>0</v>
          </cell>
          <cell r="V538">
            <v>42523</v>
          </cell>
          <cell r="Y538">
            <v>0</v>
          </cell>
          <cell r="AA538" t="str">
            <v>MM</v>
          </cell>
          <cell r="AB538">
            <v>0</v>
          </cell>
          <cell r="AZ538">
            <v>0</v>
          </cell>
          <cell r="BA538">
            <v>0</v>
          </cell>
          <cell r="BE538">
            <v>24</v>
          </cell>
          <cell r="BH538">
            <v>0</v>
          </cell>
          <cell r="GT538" t="str">
            <v/>
          </cell>
          <cell r="GU538" t="str">
            <v/>
          </cell>
        </row>
        <row r="539">
          <cell r="P539">
            <v>23.75</v>
          </cell>
          <cell r="Q539">
            <v>242.4</v>
          </cell>
          <cell r="S539">
            <v>0</v>
          </cell>
          <cell r="T539">
            <v>0</v>
          </cell>
          <cell r="V539">
            <v>42524</v>
          </cell>
          <cell r="Y539">
            <v>0</v>
          </cell>
          <cell r="AA539" t="str">
            <v>MM</v>
          </cell>
          <cell r="AB539">
            <v>0</v>
          </cell>
          <cell r="AZ539">
            <v>0</v>
          </cell>
          <cell r="BA539">
            <v>0</v>
          </cell>
          <cell r="BE539">
            <v>64</v>
          </cell>
          <cell r="BH539">
            <v>0</v>
          </cell>
          <cell r="GT539" t="str">
            <v/>
          </cell>
          <cell r="GU539" t="str">
            <v/>
          </cell>
        </row>
        <row r="540">
          <cell r="P540">
            <v>121.5</v>
          </cell>
          <cell r="Q540">
            <v>0</v>
          </cell>
          <cell r="S540">
            <v>0</v>
          </cell>
          <cell r="T540">
            <v>0</v>
          </cell>
          <cell r="V540">
            <v>42524</v>
          </cell>
          <cell r="Y540">
            <v>0</v>
          </cell>
          <cell r="AA540" t="str">
            <v>MM</v>
          </cell>
          <cell r="AB540">
            <v>0</v>
          </cell>
          <cell r="AZ540">
            <v>0</v>
          </cell>
          <cell r="BA540">
            <v>0</v>
          </cell>
          <cell r="BE540">
            <v>9</v>
          </cell>
          <cell r="BH540">
            <v>0</v>
          </cell>
          <cell r="GT540" t="str">
            <v/>
          </cell>
          <cell r="GU540" t="str">
            <v/>
          </cell>
        </row>
        <row r="541">
          <cell r="P541">
            <v>34.5</v>
          </cell>
          <cell r="Q541">
            <v>0</v>
          </cell>
          <cell r="S541">
            <v>0</v>
          </cell>
          <cell r="T541">
            <v>0</v>
          </cell>
          <cell r="V541">
            <v>42524</v>
          </cell>
          <cell r="Y541">
            <v>0</v>
          </cell>
          <cell r="AA541" t="str">
            <v>MM</v>
          </cell>
          <cell r="AB541">
            <v>0</v>
          </cell>
          <cell r="AZ541">
            <v>0</v>
          </cell>
          <cell r="BA541">
            <v>0</v>
          </cell>
          <cell r="BE541">
            <v>12</v>
          </cell>
          <cell r="BH541">
            <v>0</v>
          </cell>
          <cell r="GT541" t="str">
            <v/>
          </cell>
          <cell r="GU541" t="str">
            <v/>
          </cell>
        </row>
        <row r="542">
          <cell r="P542">
            <v>46.25</v>
          </cell>
          <cell r="Q542">
            <v>9.6</v>
          </cell>
          <cell r="S542">
            <v>0</v>
          </cell>
          <cell r="T542">
            <v>0</v>
          </cell>
          <cell r="V542">
            <v>42524</v>
          </cell>
          <cell r="Y542">
            <v>0</v>
          </cell>
          <cell r="AA542" t="str">
            <v>MM</v>
          </cell>
          <cell r="AB542">
            <v>0</v>
          </cell>
          <cell r="AZ542">
            <v>0</v>
          </cell>
          <cell r="BA542">
            <v>0</v>
          </cell>
          <cell r="BE542">
            <v>12</v>
          </cell>
          <cell r="BH542">
            <v>0</v>
          </cell>
          <cell r="GT542" t="str">
            <v/>
          </cell>
          <cell r="GU542" t="str">
            <v/>
          </cell>
        </row>
        <row r="543">
          <cell r="P543">
            <v>103.5</v>
          </cell>
          <cell r="Q543">
            <v>0</v>
          </cell>
          <cell r="S543">
            <v>0</v>
          </cell>
          <cell r="T543">
            <v>0</v>
          </cell>
          <cell r="V543">
            <v>42524</v>
          </cell>
          <cell r="Y543">
            <v>0</v>
          </cell>
          <cell r="AA543" t="str">
            <v>MM</v>
          </cell>
          <cell r="AB543">
            <v>0</v>
          </cell>
          <cell r="AZ543">
            <v>0</v>
          </cell>
          <cell r="BA543">
            <v>0</v>
          </cell>
          <cell r="BE543">
            <v>24</v>
          </cell>
          <cell r="BH543">
            <v>0</v>
          </cell>
          <cell r="GT543" t="str">
            <v/>
          </cell>
          <cell r="GU543" t="str">
            <v/>
          </cell>
        </row>
        <row r="544">
          <cell r="P544">
            <v>23</v>
          </cell>
          <cell r="Q544">
            <v>0</v>
          </cell>
          <cell r="S544">
            <v>0</v>
          </cell>
          <cell r="T544">
            <v>0</v>
          </cell>
          <cell r="V544">
            <v>42523</v>
          </cell>
          <cell r="Y544">
            <v>0</v>
          </cell>
          <cell r="AA544" t="str">
            <v>MM</v>
          </cell>
          <cell r="AB544">
            <v>0</v>
          </cell>
          <cell r="AZ544">
            <v>0</v>
          </cell>
          <cell r="BA544">
            <v>0</v>
          </cell>
          <cell r="BE544">
            <v>6.8999999999999995</v>
          </cell>
          <cell r="BH544">
            <v>0</v>
          </cell>
          <cell r="GT544" t="str">
            <v/>
          </cell>
          <cell r="GU544" t="str">
            <v/>
          </cell>
        </row>
        <row r="545">
          <cell r="P545">
            <v>139.75</v>
          </cell>
          <cell r="Q545">
            <v>0</v>
          </cell>
          <cell r="S545">
            <v>0</v>
          </cell>
          <cell r="T545">
            <v>0</v>
          </cell>
          <cell r="V545">
            <v>42523</v>
          </cell>
          <cell r="Y545">
            <v>0</v>
          </cell>
          <cell r="AA545" t="str">
            <v>MM</v>
          </cell>
          <cell r="AB545">
            <v>0</v>
          </cell>
          <cell r="AZ545">
            <v>0</v>
          </cell>
          <cell r="BA545">
            <v>0</v>
          </cell>
          <cell r="BE545">
            <v>24</v>
          </cell>
          <cell r="BH545">
            <v>0</v>
          </cell>
          <cell r="GT545" t="str">
            <v/>
          </cell>
          <cell r="GU545" t="str">
            <v/>
          </cell>
        </row>
        <row r="546">
          <cell r="P546">
            <v>24.75</v>
          </cell>
          <cell r="Q546">
            <v>16.2</v>
          </cell>
          <cell r="S546">
            <v>0</v>
          </cell>
          <cell r="T546">
            <v>0</v>
          </cell>
          <cell r="V546">
            <v>42523</v>
          </cell>
          <cell r="Y546">
            <v>0</v>
          </cell>
          <cell r="AA546" t="str">
            <v>MM</v>
          </cell>
          <cell r="AB546">
            <v>0</v>
          </cell>
          <cell r="AZ546">
            <v>0</v>
          </cell>
          <cell r="BA546">
            <v>0</v>
          </cell>
          <cell r="BE546">
            <v>9</v>
          </cell>
          <cell r="BH546">
            <v>0</v>
          </cell>
          <cell r="GT546" t="str">
            <v/>
          </cell>
          <cell r="GU546" t="str">
            <v/>
          </cell>
        </row>
        <row r="547">
          <cell r="P547">
            <v>60.25</v>
          </cell>
          <cell r="Q547">
            <v>381.23</v>
          </cell>
          <cell r="S547">
            <v>0</v>
          </cell>
          <cell r="T547">
            <v>0</v>
          </cell>
          <cell r="V547">
            <v>42523</v>
          </cell>
          <cell r="Y547">
            <v>0</v>
          </cell>
          <cell r="AA547" t="str">
            <v>MM</v>
          </cell>
          <cell r="AB547">
            <v>0</v>
          </cell>
          <cell r="AZ547">
            <v>0</v>
          </cell>
          <cell r="BA547">
            <v>0</v>
          </cell>
          <cell r="BE547">
            <v>64</v>
          </cell>
          <cell r="BH547">
            <v>0</v>
          </cell>
          <cell r="GT547" t="str">
            <v/>
          </cell>
          <cell r="GU547" t="str">
            <v/>
          </cell>
        </row>
        <row r="548">
          <cell r="P548">
            <v>24.75</v>
          </cell>
          <cell r="Q548">
            <v>0</v>
          </cell>
          <cell r="S548">
            <v>0</v>
          </cell>
          <cell r="T548">
            <v>0</v>
          </cell>
          <cell r="V548">
            <v>42523</v>
          </cell>
          <cell r="Y548">
            <v>0</v>
          </cell>
          <cell r="AA548" t="str">
            <v>MM</v>
          </cell>
          <cell r="AB548">
            <v>0</v>
          </cell>
          <cell r="AZ548">
            <v>0</v>
          </cell>
          <cell r="BA548">
            <v>0</v>
          </cell>
          <cell r="BE548">
            <v>24</v>
          </cell>
          <cell r="BH548">
            <v>0</v>
          </cell>
          <cell r="GT548" t="str">
            <v/>
          </cell>
          <cell r="GU548" t="str">
            <v/>
          </cell>
        </row>
        <row r="549">
          <cell r="P549">
            <v>87.25</v>
          </cell>
          <cell r="Q549">
            <v>0</v>
          </cell>
          <cell r="S549">
            <v>0</v>
          </cell>
          <cell r="T549">
            <v>0</v>
          </cell>
          <cell r="V549">
            <v>42523</v>
          </cell>
          <cell r="Y549">
            <v>0</v>
          </cell>
          <cell r="AA549" t="str">
            <v>MM</v>
          </cell>
          <cell r="AB549">
            <v>0</v>
          </cell>
          <cell r="AZ549">
            <v>0</v>
          </cell>
          <cell r="BA549">
            <v>0</v>
          </cell>
          <cell r="BE549">
            <v>24</v>
          </cell>
          <cell r="BH549">
            <v>0</v>
          </cell>
          <cell r="GT549" t="str">
            <v/>
          </cell>
          <cell r="GU549" t="str">
            <v/>
          </cell>
        </row>
        <row r="550">
          <cell r="P550">
            <v>165.75</v>
          </cell>
          <cell r="Q550">
            <v>0</v>
          </cell>
          <cell r="S550">
            <v>165.75</v>
          </cell>
          <cell r="T550">
            <v>0</v>
          </cell>
          <cell r="V550">
            <v>42527</v>
          </cell>
          <cell r="Y550">
            <v>42549</v>
          </cell>
          <cell r="AA550" t="str">
            <v>MM</v>
          </cell>
          <cell r="AB550" t="str">
            <v>HH</v>
          </cell>
          <cell r="AZ550">
            <v>0</v>
          </cell>
          <cell r="BA550">
            <v>0</v>
          </cell>
          <cell r="BE550">
            <v>27.450000000000003</v>
          </cell>
          <cell r="BH550">
            <v>27.450000000000003</v>
          </cell>
          <cell r="GT550" t="str">
            <v/>
          </cell>
          <cell r="GU550" t="str">
            <v/>
          </cell>
        </row>
        <row r="551">
          <cell r="P551">
            <v>17.25</v>
          </cell>
          <cell r="Q551">
            <v>47.8</v>
          </cell>
          <cell r="S551">
            <v>0</v>
          </cell>
          <cell r="T551">
            <v>0</v>
          </cell>
          <cell r="V551">
            <v>42527</v>
          </cell>
          <cell r="Y551">
            <v>0</v>
          </cell>
          <cell r="AA551" t="str">
            <v>MM</v>
          </cell>
          <cell r="AB551">
            <v>0</v>
          </cell>
          <cell r="AZ551">
            <v>0</v>
          </cell>
          <cell r="BA551">
            <v>0</v>
          </cell>
          <cell r="BE551">
            <v>6.8999999999999995</v>
          </cell>
          <cell r="BH551">
            <v>0</v>
          </cell>
          <cell r="GT551" t="str">
            <v/>
          </cell>
          <cell r="GU551" t="str">
            <v/>
          </cell>
        </row>
        <row r="552">
          <cell r="P552">
            <v>133.75</v>
          </cell>
          <cell r="Q552">
            <v>61.900000000000006</v>
          </cell>
          <cell r="S552">
            <v>0</v>
          </cell>
          <cell r="T552">
            <v>0</v>
          </cell>
          <cell r="V552">
            <v>42527</v>
          </cell>
          <cell r="Y552">
            <v>0</v>
          </cell>
          <cell r="AA552" t="str">
            <v>MM</v>
          </cell>
          <cell r="AB552">
            <v>0</v>
          </cell>
          <cell r="AZ552">
            <v>0</v>
          </cell>
          <cell r="BA552">
            <v>0</v>
          </cell>
          <cell r="BE552">
            <v>24</v>
          </cell>
          <cell r="BH552">
            <v>0</v>
          </cell>
          <cell r="GT552" t="str">
            <v/>
          </cell>
          <cell r="GU552" t="str">
            <v/>
          </cell>
        </row>
        <row r="553">
          <cell r="P553">
            <v>92.25</v>
          </cell>
          <cell r="Q553">
            <v>0</v>
          </cell>
          <cell r="S553">
            <v>0</v>
          </cell>
          <cell r="T553">
            <v>0</v>
          </cell>
          <cell r="V553">
            <v>42527</v>
          </cell>
          <cell r="Y553">
            <v>0</v>
          </cell>
          <cell r="AA553" t="str">
            <v>MM</v>
          </cell>
          <cell r="AB553">
            <v>0</v>
          </cell>
          <cell r="AZ553">
            <v>0</v>
          </cell>
          <cell r="BA553">
            <v>0</v>
          </cell>
          <cell r="BE553">
            <v>24</v>
          </cell>
          <cell r="BH553">
            <v>0</v>
          </cell>
          <cell r="GT553" t="str">
            <v/>
          </cell>
          <cell r="GU553" t="str">
            <v/>
          </cell>
        </row>
        <row r="554">
          <cell r="P554">
            <v>64</v>
          </cell>
          <cell r="Q554">
            <v>360.69</v>
          </cell>
          <cell r="S554">
            <v>0</v>
          </cell>
          <cell r="T554">
            <v>0</v>
          </cell>
          <cell r="V554">
            <v>42527</v>
          </cell>
          <cell r="Y554">
            <v>0</v>
          </cell>
          <cell r="AA554" t="str">
            <v>MM</v>
          </cell>
          <cell r="AB554">
            <v>0</v>
          </cell>
          <cell r="AZ554">
            <v>0</v>
          </cell>
          <cell r="BA554">
            <v>0</v>
          </cell>
          <cell r="BE554">
            <v>64</v>
          </cell>
          <cell r="BH554">
            <v>0</v>
          </cell>
          <cell r="GT554" t="str">
            <v/>
          </cell>
          <cell r="GU554" t="str">
            <v/>
          </cell>
        </row>
        <row r="555">
          <cell r="P555">
            <v>8.25</v>
          </cell>
          <cell r="Q555">
            <v>0</v>
          </cell>
          <cell r="S555">
            <v>0</v>
          </cell>
          <cell r="T555">
            <v>0</v>
          </cell>
          <cell r="V555">
            <v>42527</v>
          </cell>
          <cell r="Y555">
            <v>0</v>
          </cell>
          <cell r="AA555" t="str">
            <v>MM</v>
          </cell>
          <cell r="AB555">
            <v>0</v>
          </cell>
          <cell r="AZ555">
            <v>0</v>
          </cell>
          <cell r="BA555">
            <v>0</v>
          </cell>
          <cell r="BE555">
            <v>12</v>
          </cell>
          <cell r="BH555">
            <v>0</v>
          </cell>
          <cell r="GT555" t="str">
            <v/>
          </cell>
          <cell r="GU555" t="str">
            <v/>
          </cell>
        </row>
        <row r="556">
          <cell r="P556">
            <v>59.5</v>
          </cell>
          <cell r="Q556">
            <v>21.200000000000003</v>
          </cell>
          <cell r="S556">
            <v>0</v>
          </cell>
          <cell r="T556">
            <v>0</v>
          </cell>
          <cell r="V556">
            <v>42527</v>
          </cell>
          <cell r="Y556">
            <v>0</v>
          </cell>
          <cell r="AA556" t="str">
            <v>MM</v>
          </cell>
          <cell r="AB556">
            <v>0</v>
          </cell>
          <cell r="AZ556">
            <v>0</v>
          </cell>
          <cell r="BA556">
            <v>0</v>
          </cell>
          <cell r="BE556">
            <v>12</v>
          </cell>
          <cell r="BH556">
            <v>0</v>
          </cell>
          <cell r="GT556" t="str">
            <v/>
          </cell>
          <cell r="GU556" t="str">
            <v/>
          </cell>
        </row>
        <row r="557">
          <cell r="P557">
            <v>92.5</v>
          </cell>
          <cell r="Q557">
            <v>0</v>
          </cell>
          <cell r="S557">
            <v>0</v>
          </cell>
          <cell r="T557">
            <v>0</v>
          </cell>
          <cell r="V557">
            <v>42528</v>
          </cell>
          <cell r="Y557">
            <v>0</v>
          </cell>
          <cell r="AA557" t="str">
            <v>MM</v>
          </cell>
          <cell r="AB557">
            <v>0</v>
          </cell>
          <cell r="AZ557">
            <v>0</v>
          </cell>
          <cell r="BA557">
            <v>0</v>
          </cell>
          <cell r="BE557">
            <v>24</v>
          </cell>
          <cell r="BH557">
            <v>0</v>
          </cell>
          <cell r="GT557" t="str">
            <v/>
          </cell>
          <cell r="GU557" t="str">
            <v/>
          </cell>
        </row>
        <row r="558">
          <cell r="P558">
            <v>33.5</v>
          </cell>
          <cell r="Q558">
            <v>0</v>
          </cell>
          <cell r="S558">
            <v>33.5</v>
          </cell>
          <cell r="T558">
            <v>0</v>
          </cell>
          <cell r="V558">
            <v>42528</v>
          </cell>
          <cell r="Y558">
            <v>42550</v>
          </cell>
          <cell r="AA558" t="str">
            <v>MM</v>
          </cell>
          <cell r="AB558" t="str">
            <v>HH</v>
          </cell>
          <cell r="AZ558">
            <v>0</v>
          </cell>
          <cell r="BA558">
            <v>0</v>
          </cell>
          <cell r="BE558">
            <v>12</v>
          </cell>
          <cell r="BH558">
            <v>27.450000000000003</v>
          </cell>
          <cell r="GT558" t="str">
            <v/>
          </cell>
          <cell r="GU558" t="str">
            <v/>
          </cell>
        </row>
        <row r="559">
          <cell r="P559">
            <v>71.25</v>
          </cell>
          <cell r="Q559">
            <v>96.800000000000011</v>
          </cell>
          <cell r="S559">
            <v>0</v>
          </cell>
          <cell r="T559">
            <v>0</v>
          </cell>
          <cell r="V559">
            <v>42528</v>
          </cell>
          <cell r="Y559">
            <v>0</v>
          </cell>
          <cell r="AA559" t="str">
            <v>MM</v>
          </cell>
          <cell r="AB559">
            <v>0</v>
          </cell>
          <cell r="AZ559">
            <v>0</v>
          </cell>
          <cell r="BA559">
            <v>0</v>
          </cell>
          <cell r="BE559">
            <v>27.450000000000003</v>
          </cell>
          <cell r="BH559">
            <v>0</v>
          </cell>
          <cell r="GT559" t="str">
            <v/>
          </cell>
          <cell r="GU559" t="str">
            <v/>
          </cell>
        </row>
        <row r="560">
          <cell r="P560">
            <v>42</v>
          </cell>
          <cell r="Q560">
            <v>58</v>
          </cell>
          <cell r="S560">
            <v>0</v>
          </cell>
          <cell r="T560">
            <v>0</v>
          </cell>
          <cell r="V560">
            <v>42528</v>
          </cell>
          <cell r="Y560">
            <v>0</v>
          </cell>
          <cell r="AA560" t="str">
            <v>MM</v>
          </cell>
          <cell r="AB560">
            <v>0</v>
          </cell>
          <cell r="AZ560">
            <v>0</v>
          </cell>
          <cell r="BA560">
            <v>0</v>
          </cell>
          <cell r="BE560">
            <v>24</v>
          </cell>
          <cell r="BH560">
            <v>0</v>
          </cell>
          <cell r="GT560" t="str">
            <v/>
          </cell>
          <cell r="GU560" t="str">
            <v/>
          </cell>
        </row>
        <row r="561">
          <cell r="P561">
            <v>0</v>
          </cell>
          <cell r="Q561">
            <v>44.2</v>
          </cell>
          <cell r="S561">
            <v>0</v>
          </cell>
          <cell r="T561">
            <v>0</v>
          </cell>
          <cell r="V561">
            <v>42528</v>
          </cell>
          <cell r="Y561">
            <v>0</v>
          </cell>
          <cell r="AA561" t="str">
            <v>MM</v>
          </cell>
          <cell r="AB561">
            <v>0</v>
          </cell>
          <cell r="AZ561">
            <v>0</v>
          </cell>
          <cell r="BA561">
            <v>0</v>
          </cell>
          <cell r="BE561">
            <v>24</v>
          </cell>
          <cell r="BH561">
            <v>0</v>
          </cell>
          <cell r="GT561" t="str">
            <v/>
          </cell>
          <cell r="GU561" t="str">
            <v/>
          </cell>
        </row>
        <row r="562">
          <cell r="P562">
            <v>36.25</v>
          </cell>
          <cell r="Q562">
            <v>0</v>
          </cell>
          <cell r="S562">
            <v>0</v>
          </cell>
          <cell r="T562">
            <v>0</v>
          </cell>
          <cell r="V562">
            <v>42528</v>
          </cell>
          <cell r="Y562">
            <v>0</v>
          </cell>
          <cell r="AA562" t="str">
            <v>MM</v>
          </cell>
          <cell r="AB562">
            <v>0</v>
          </cell>
          <cell r="AZ562">
            <v>0</v>
          </cell>
          <cell r="BA562">
            <v>0</v>
          </cell>
          <cell r="BE562">
            <v>24</v>
          </cell>
          <cell r="BH562">
            <v>0</v>
          </cell>
          <cell r="GT562" t="str">
            <v/>
          </cell>
          <cell r="GU562" t="str">
            <v/>
          </cell>
        </row>
        <row r="563">
          <cell r="P563">
            <v>96.75</v>
          </cell>
          <cell r="Q563">
            <v>464.18</v>
          </cell>
          <cell r="S563">
            <v>0</v>
          </cell>
          <cell r="T563">
            <v>0</v>
          </cell>
          <cell r="V563">
            <v>42528</v>
          </cell>
          <cell r="Y563">
            <v>0</v>
          </cell>
          <cell r="AA563" t="str">
            <v>MM</v>
          </cell>
          <cell r="AB563">
            <v>0</v>
          </cell>
          <cell r="AZ563">
            <v>0</v>
          </cell>
          <cell r="BA563">
            <v>0</v>
          </cell>
          <cell r="BE563">
            <v>64</v>
          </cell>
          <cell r="BH563">
            <v>0</v>
          </cell>
          <cell r="GT563" t="str">
            <v/>
          </cell>
          <cell r="GU563" t="str">
            <v/>
          </cell>
        </row>
        <row r="564">
          <cell r="P564">
            <v>38.5</v>
          </cell>
          <cell r="Q564">
            <v>39.35</v>
          </cell>
          <cell r="S564">
            <v>0</v>
          </cell>
          <cell r="T564">
            <v>0</v>
          </cell>
          <cell r="V564">
            <v>42528</v>
          </cell>
          <cell r="Y564">
            <v>0</v>
          </cell>
          <cell r="AA564" t="str">
            <v>MM</v>
          </cell>
          <cell r="AB564">
            <v>0</v>
          </cell>
          <cell r="AZ564">
            <v>0</v>
          </cell>
          <cell r="BA564">
            <v>0</v>
          </cell>
          <cell r="BE564">
            <v>24</v>
          </cell>
          <cell r="BH564">
            <v>0</v>
          </cell>
          <cell r="GT564" t="str">
            <v/>
          </cell>
          <cell r="GU564" t="str">
            <v/>
          </cell>
        </row>
        <row r="565">
          <cell r="P565">
            <v>59.25</v>
          </cell>
          <cell r="Q565">
            <v>0</v>
          </cell>
          <cell r="S565">
            <v>0</v>
          </cell>
          <cell r="T565">
            <v>0</v>
          </cell>
          <cell r="V565">
            <v>42529</v>
          </cell>
          <cell r="Y565">
            <v>0</v>
          </cell>
          <cell r="AA565" t="str">
            <v>MM</v>
          </cell>
          <cell r="AB565">
            <v>0</v>
          </cell>
          <cell r="AZ565">
            <v>0</v>
          </cell>
          <cell r="BA565">
            <v>0</v>
          </cell>
          <cell r="BE565">
            <v>12</v>
          </cell>
          <cell r="BH565">
            <v>0</v>
          </cell>
          <cell r="GT565" t="str">
            <v/>
          </cell>
          <cell r="GU565" t="str">
            <v/>
          </cell>
        </row>
        <row r="566">
          <cell r="P566">
            <v>271.25</v>
          </cell>
          <cell r="Q566">
            <v>22.799999999999997</v>
          </cell>
          <cell r="S566">
            <v>0</v>
          </cell>
          <cell r="T566">
            <v>0</v>
          </cell>
          <cell r="V566">
            <v>42529</v>
          </cell>
          <cell r="Y566">
            <v>0</v>
          </cell>
          <cell r="AA566" t="str">
            <v>MM</v>
          </cell>
          <cell r="AB566">
            <v>0</v>
          </cell>
          <cell r="AZ566">
            <v>0</v>
          </cell>
          <cell r="BA566">
            <v>0</v>
          </cell>
          <cell r="BE566">
            <v>80</v>
          </cell>
          <cell r="BH566">
            <v>0</v>
          </cell>
          <cell r="GT566" t="str">
            <v/>
          </cell>
          <cell r="GU566" t="str">
            <v/>
          </cell>
        </row>
        <row r="567">
          <cell r="P567">
            <v>54.5</v>
          </cell>
          <cell r="Q567">
            <v>0</v>
          </cell>
          <cell r="S567">
            <v>0</v>
          </cell>
          <cell r="T567">
            <v>0</v>
          </cell>
          <cell r="V567">
            <v>42529</v>
          </cell>
          <cell r="Y567">
            <v>0</v>
          </cell>
          <cell r="AA567" t="str">
            <v>MM</v>
          </cell>
          <cell r="AB567">
            <v>0</v>
          </cell>
          <cell r="AZ567">
            <v>0</v>
          </cell>
          <cell r="BA567">
            <v>0</v>
          </cell>
          <cell r="BE567">
            <v>24</v>
          </cell>
          <cell r="BH567">
            <v>0</v>
          </cell>
          <cell r="GT567" t="str">
            <v/>
          </cell>
          <cell r="GU567" t="str">
            <v/>
          </cell>
        </row>
        <row r="568">
          <cell r="P568">
            <v>69.75</v>
          </cell>
          <cell r="Q568">
            <v>2.1</v>
          </cell>
          <cell r="S568">
            <v>0</v>
          </cell>
          <cell r="T568">
            <v>0</v>
          </cell>
          <cell r="V568">
            <v>42529</v>
          </cell>
          <cell r="Y568">
            <v>0</v>
          </cell>
          <cell r="AA568" t="str">
            <v>MM</v>
          </cell>
          <cell r="AB568">
            <v>0</v>
          </cell>
          <cell r="AZ568">
            <v>0</v>
          </cell>
          <cell r="BA568">
            <v>0</v>
          </cell>
          <cell r="BE568">
            <v>24</v>
          </cell>
          <cell r="BH568">
            <v>0</v>
          </cell>
          <cell r="GT568" t="str">
            <v/>
          </cell>
          <cell r="GU568" t="str">
            <v/>
          </cell>
        </row>
        <row r="569">
          <cell r="P569">
            <v>136</v>
          </cell>
          <cell r="Q569">
            <v>0</v>
          </cell>
          <cell r="S569">
            <v>0</v>
          </cell>
          <cell r="T569">
            <v>0</v>
          </cell>
          <cell r="V569">
            <v>42529</v>
          </cell>
          <cell r="Y569">
            <v>0</v>
          </cell>
          <cell r="AA569" t="str">
            <v>MM</v>
          </cell>
          <cell r="AB569">
            <v>0</v>
          </cell>
          <cell r="AZ569">
            <v>0</v>
          </cell>
          <cell r="BA569">
            <v>0</v>
          </cell>
          <cell r="BE569">
            <v>24</v>
          </cell>
          <cell r="BH569">
            <v>0</v>
          </cell>
          <cell r="GT569" t="str">
            <v/>
          </cell>
          <cell r="GU569" t="str">
            <v/>
          </cell>
        </row>
        <row r="570">
          <cell r="P570">
            <v>65</v>
          </cell>
          <cell r="Q570">
            <v>0</v>
          </cell>
          <cell r="S570">
            <v>0</v>
          </cell>
          <cell r="T570">
            <v>0</v>
          </cell>
          <cell r="V570">
            <v>42529</v>
          </cell>
          <cell r="Y570">
            <v>0</v>
          </cell>
          <cell r="AA570" t="str">
            <v>MM</v>
          </cell>
          <cell r="AB570">
            <v>0</v>
          </cell>
          <cell r="AZ570">
            <v>0</v>
          </cell>
          <cell r="BA570">
            <v>0</v>
          </cell>
          <cell r="BE570">
            <v>24</v>
          </cell>
          <cell r="BH570">
            <v>0</v>
          </cell>
          <cell r="GT570" t="str">
            <v/>
          </cell>
          <cell r="GU570" t="str">
            <v/>
          </cell>
        </row>
        <row r="571">
          <cell r="P571">
            <v>286</v>
          </cell>
          <cell r="Q571">
            <v>40.5</v>
          </cell>
          <cell r="S571">
            <v>0</v>
          </cell>
          <cell r="T571">
            <v>0</v>
          </cell>
          <cell r="V571">
            <v>42530</v>
          </cell>
          <cell r="Y571">
            <v>0</v>
          </cell>
          <cell r="AA571" t="str">
            <v>MM</v>
          </cell>
          <cell r="AB571">
            <v>0</v>
          </cell>
          <cell r="AZ571">
            <v>0</v>
          </cell>
          <cell r="BA571">
            <v>0</v>
          </cell>
          <cell r="BE571">
            <v>24</v>
          </cell>
          <cell r="BH571">
            <v>0</v>
          </cell>
          <cell r="GT571" t="str">
            <v/>
          </cell>
          <cell r="GU571" t="str">
            <v/>
          </cell>
        </row>
        <row r="572">
          <cell r="P572">
            <v>89.25</v>
          </cell>
          <cell r="Q572">
            <v>0</v>
          </cell>
          <cell r="S572">
            <v>0</v>
          </cell>
          <cell r="T572">
            <v>0</v>
          </cell>
          <cell r="V572">
            <v>42530</v>
          </cell>
          <cell r="Y572">
            <v>0</v>
          </cell>
          <cell r="AA572" t="str">
            <v>MM</v>
          </cell>
          <cell r="AB572">
            <v>0</v>
          </cell>
          <cell r="AZ572">
            <v>0</v>
          </cell>
          <cell r="BA572">
            <v>0</v>
          </cell>
          <cell r="BE572">
            <v>24</v>
          </cell>
          <cell r="BH572">
            <v>0</v>
          </cell>
          <cell r="GT572" t="str">
            <v/>
          </cell>
          <cell r="GU572" t="str">
            <v/>
          </cell>
        </row>
        <row r="573">
          <cell r="P573">
            <v>26.25</v>
          </cell>
          <cell r="Q573">
            <v>0</v>
          </cell>
          <cell r="S573">
            <v>0</v>
          </cell>
          <cell r="T573">
            <v>0</v>
          </cell>
          <cell r="V573">
            <v>42530</v>
          </cell>
          <cell r="Y573">
            <v>0</v>
          </cell>
          <cell r="AA573" t="str">
            <v>MM</v>
          </cell>
          <cell r="AB573">
            <v>0</v>
          </cell>
          <cell r="AZ573">
            <v>0</v>
          </cell>
          <cell r="BA573">
            <v>0</v>
          </cell>
          <cell r="BE573">
            <v>24</v>
          </cell>
          <cell r="BH573">
            <v>0</v>
          </cell>
          <cell r="GT573" t="str">
            <v/>
          </cell>
          <cell r="GU573" t="str">
            <v/>
          </cell>
        </row>
        <row r="574">
          <cell r="P574">
            <v>112.5</v>
          </cell>
          <cell r="Q574">
            <v>0</v>
          </cell>
          <cell r="S574">
            <v>0</v>
          </cell>
          <cell r="T574">
            <v>0</v>
          </cell>
          <cell r="V574">
            <v>42530</v>
          </cell>
          <cell r="Y574">
            <v>0</v>
          </cell>
          <cell r="AA574" t="str">
            <v>MM</v>
          </cell>
          <cell r="AB574">
            <v>0</v>
          </cell>
          <cell r="AZ574">
            <v>0</v>
          </cell>
          <cell r="BA574">
            <v>0</v>
          </cell>
          <cell r="BE574">
            <v>24</v>
          </cell>
          <cell r="BH574">
            <v>0</v>
          </cell>
          <cell r="GT574" t="str">
            <v/>
          </cell>
          <cell r="GU574" t="str">
            <v/>
          </cell>
        </row>
        <row r="575">
          <cell r="P575">
            <v>118.75</v>
          </cell>
          <cell r="Q575">
            <v>0</v>
          </cell>
          <cell r="S575">
            <v>0</v>
          </cell>
          <cell r="T575">
            <v>0</v>
          </cell>
          <cell r="V575">
            <v>42530</v>
          </cell>
          <cell r="Y575">
            <v>0</v>
          </cell>
          <cell r="AA575" t="str">
            <v>MM</v>
          </cell>
          <cell r="AB575">
            <v>0</v>
          </cell>
          <cell r="AZ575">
            <v>0</v>
          </cell>
          <cell r="BA575">
            <v>0</v>
          </cell>
          <cell r="BE575">
            <v>24</v>
          </cell>
          <cell r="BH575">
            <v>0</v>
          </cell>
          <cell r="GT575" t="str">
            <v/>
          </cell>
          <cell r="GU575" t="str">
            <v/>
          </cell>
        </row>
        <row r="576">
          <cell r="P576">
            <v>49.75</v>
          </cell>
          <cell r="Q576">
            <v>0</v>
          </cell>
          <cell r="S576">
            <v>0</v>
          </cell>
          <cell r="T576">
            <v>0</v>
          </cell>
          <cell r="V576">
            <v>42530</v>
          </cell>
          <cell r="Y576">
            <v>0</v>
          </cell>
          <cell r="AA576" t="str">
            <v>MM</v>
          </cell>
          <cell r="AB576">
            <v>0</v>
          </cell>
          <cell r="AZ576">
            <v>0</v>
          </cell>
          <cell r="BA576">
            <v>0</v>
          </cell>
          <cell r="BE576">
            <v>6.8999999999999995</v>
          </cell>
          <cell r="BH576">
            <v>0</v>
          </cell>
          <cell r="GT576" t="str">
            <v/>
          </cell>
          <cell r="GU576" t="str">
            <v/>
          </cell>
        </row>
        <row r="577">
          <cell r="P577">
            <v>355.25</v>
          </cell>
          <cell r="Q577">
            <v>322.98999999999995</v>
          </cell>
          <cell r="S577">
            <v>0</v>
          </cell>
          <cell r="T577">
            <v>0</v>
          </cell>
          <cell r="V577">
            <v>42531</v>
          </cell>
          <cell r="Y577">
            <v>0</v>
          </cell>
          <cell r="AA577" t="str">
            <v>MM</v>
          </cell>
          <cell r="AB577">
            <v>0</v>
          </cell>
          <cell r="AZ577">
            <v>0</v>
          </cell>
          <cell r="BA577">
            <v>0</v>
          </cell>
          <cell r="BE577">
            <v>88</v>
          </cell>
          <cell r="BH577">
            <v>0</v>
          </cell>
          <cell r="GT577" t="str">
            <v/>
          </cell>
          <cell r="GU577" t="str">
            <v/>
          </cell>
        </row>
        <row r="578">
          <cell r="P578">
            <v>155.75</v>
          </cell>
          <cell r="Q578">
            <v>0</v>
          </cell>
          <cell r="S578">
            <v>0</v>
          </cell>
          <cell r="T578">
            <v>0</v>
          </cell>
          <cell r="V578">
            <v>42531</v>
          </cell>
          <cell r="Y578">
            <v>0</v>
          </cell>
          <cell r="AA578" t="str">
            <v>MM</v>
          </cell>
          <cell r="AB578">
            <v>0</v>
          </cell>
          <cell r="AZ578">
            <v>0</v>
          </cell>
          <cell r="BA578">
            <v>0</v>
          </cell>
          <cell r="BE578">
            <v>24</v>
          </cell>
          <cell r="BH578">
            <v>0</v>
          </cell>
          <cell r="GT578" t="str">
            <v/>
          </cell>
          <cell r="GU578" t="str">
            <v/>
          </cell>
        </row>
        <row r="579">
          <cell r="P579">
            <v>155</v>
          </cell>
          <cell r="Q579">
            <v>0</v>
          </cell>
          <cell r="S579">
            <v>0</v>
          </cell>
          <cell r="T579">
            <v>0</v>
          </cell>
          <cell r="V579">
            <v>42531</v>
          </cell>
          <cell r="Y579">
            <v>0</v>
          </cell>
          <cell r="AA579" t="str">
            <v>MM</v>
          </cell>
          <cell r="AB579">
            <v>0</v>
          </cell>
          <cell r="AZ579">
            <v>0</v>
          </cell>
          <cell r="BA579">
            <v>0</v>
          </cell>
          <cell r="BE579">
            <v>24</v>
          </cell>
          <cell r="BH579">
            <v>0</v>
          </cell>
          <cell r="GT579" t="str">
            <v/>
          </cell>
          <cell r="GU579" t="str">
            <v/>
          </cell>
        </row>
        <row r="580">
          <cell r="P580">
            <v>120.25</v>
          </cell>
          <cell r="Q580">
            <v>0</v>
          </cell>
          <cell r="S580">
            <v>0</v>
          </cell>
          <cell r="T580">
            <v>0</v>
          </cell>
          <cell r="V580">
            <v>42531</v>
          </cell>
          <cell r="Y580">
            <v>0</v>
          </cell>
          <cell r="AA580" t="str">
            <v>MM</v>
          </cell>
          <cell r="AB580">
            <v>0</v>
          </cell>
          <cell r="AZ580">
            <v>0</v>
          </cell>
          <cell r="BA580">
            <v>0</v>
          </cell>
          <cell r="BE580">
            <v>24</v>
          </cell>
          <cell r="BH580">
            <v>0</v>
          </cell>
          <cell r="GT580" t="str">
            <v/>
          </cell>
          <cell r="GU580" t="str">
            <v/>
          </cell>
        </row>
        <row r="581">
          <cell r="P581">
            <v>50.5</v>
          </cell>
          <cell r="Q581">
            <v>0</v>
          </cell>
          <cell r="S581">
            <v>0</v>
          </cell>
          <cell r="T581">
            <v>0</v>
          </cell>
          <cell r="V581">
            <v>42531</v>
          </cell>
          <cell r="Y581">
            <v>0</v>
          </cell>
          <cell r="AA581" t="str">
            <v>MM</v>
          </cell>
          <cell r="AB581">
            <v>0</v>
          </cell>
          <cell r="AZ581">
            <v>0</v>
          </cell>
          <cell r="BA581">
            <v>0</v>
          </cell>
          <cell r="BE581">
            <v>24</v>
          </cell>
          <cell r="BH581">
            <v>0</v>
          </cell>
          <cell r="GT581" t="str">
            <v/>
          </cell>
          <cell r="GU581" t="str">
            <v/>
          </cell>
        </row>
        <row r="582">
          <cell r="P582">
            <v>75.25</v>
          </cell>
          <cell r="Q582">
            <v>0</v>
          </cell>
          <cell r="S582">
            <v>0</v>
          </cell>
          <cell r="T582">
            <v>0</v>
          </cell>
          <cell r="V582">
            <v>42534</v>
          </cell>
          <cell r="Y582">
            <v>0</v>
          </cell>
          <cell r="AA582" t="str">
            <v>MM</v>
          </cell>
          <cell r="AB582">
            <v>0</v>
          </cell>
          <cell r="AZ582">
            <v>0</v>
          </cell>
          <cell r="BA582">
            <v>0</v>
          </cell>
          <cell r="BE582">
            <v>24</v>
          </cell>
          <cell r="BH582">
            <v>0</v>
          </cell>
          <cell r="GT582" t="str">
            <v/>
          </cell>
          <cell r="GU582" t="str">
            <v/>
          </cell>
        </row>
        <row r="583">
          <cell r="P583">
            <v>30</v>
          </cell>
          <cell r="Q583">
            <v>72</v>
          </cell>
          <cell r="S583">
            <v>0</v>
          </cell>
          <cell r="T583">
            <v>0</v>
          </cell>
          <cell r="V583">
            <v>42534</v>
          </cell>
          <cell r="Y583">
            <v>0</v>
          </cell>
          <cell r="AA583" t="str">
            <v>MM</v>
          </cell>
          <cell r="AB583">
            <v>0</v>
          </cell>
          <cell r="AZ583">
            <v>0</v>
          </cell>
          <cell r="BA583">
            <v>0</v>
          </cell>
          <cell r="BE583">
            <v>24</v>
          </cell>
          <cell r="BH583">
            <v>0</v>
          </cell>
          <cell r="GT583" t="str">
            <v/>
          </cell>
          <cell r="GU583" t="str">
            <v/>
          </cell>
        </row>
        <row r="584">
          <cell r="P584">
            <v>38.5</v>
          </cell>
          <cell r="Q584">
            <v>0</v>
          </cell>
          <cell r="S584">
            <v>0</v>
          </cell>
          <cell r="T584">
            <v>0</v>
          </cell>
          <cell r="V584">
            <v>42534</v>
          </cell>
          <cell r="Y584">
            <v>0</v>
          </cell>
          <cell r="AA584" t="str">
            <v>MM</v>
          </cell>
          <cell r="AB584">
            <v>0</v>
          </cell>
          <cell r="AZ584">
            <v>0</v>
          </cell>
          <cell r="BA584">
            <v>0</v>
          </cell>
          <cell r="BE584">
            <v>24</v>
          </cell>
          <cell r="BH584">
            <v>0</v>
          </cell>
          <cell r="GT584" t="str">
            <v/>
          </cell>
          <cell r="GU584" t="str">
            <v/>
          </cell>
        </row>
        <row r="585">
          <cell r="P585">
            <v>52.5</v>
          </cell>
          <cell r="Q585">
            <v>45.5</v>
          </cell>
          <cell r="S585">
            <v>0</v>
          </cell>
          <cell r="T585">
            <v>0</v>
          </cell>
          <cell r="V585">
            <v>42534</v>
          </cell>
          <cell r="Y585">
            <v>0</v>
          </cell>
          <cell r="AA585" t="str">
            <v>MM</v>
          </cell>
          <cell r="AB585">
            <v>0</v>
          </cell>
          <cell r="AZ585">
            <v>0</v>
          </cell>
          <cell r="BA585">
            <v>0</v>
          </cell>
          <cell r="BE585">
            <v>24</v>
          </cell>
          <cell r="BH585">
            <v>0</v>
          </cell>
          <cell r="GT585" t="str">
            <v/>
          </cell>
          <cell r="GU585" t="str">
            <v/>
          </cell>
        </row>
        <row r="586">
          <cell r="P586">
            <v>238.5</v>
          </cell>
          <cell r="Q586">
            <v>54.3</v>
          </cell>
          <cell r="S586">
            <v>0</v>
          </cell>
          <cell r="T586">
            <v>0</v>
          </cell>
          <cell r="V586">
            <v>42534</v>
          </cell>
          <cell r="Y586">
            <v>0</v>
          </cell>
          <cell r="AA586" t="str">
            <v>MM</v>
          </cell>
          <cell r="AB586">
            <v>0</v>
          </cell>
          <cell r="AZ586">
            <v>0</v>
          </cell>
          <cell r="BA586">
            <v>0</v>
          </cell>
          <cell r="BE586">
            <v>80</v>
          </cell>
          <cell r="BH586">
            <v>0</v>
          </cell>
          <cell r="GT586" t="str">
            <v/>
          </cell>
          <cell r="GU586" t="str">
            <v/>
          </cell>
        </row>
        <row r="587">
          <cell r="P587">
            <v>48.5</v>
          </cell>
          <cell r="Q587">
            <v>77</v>
          </cell>
          <cell r="S587">
            <v>0</v>
          </cell>
          <cell r="T587">
            <v>0</v>
          </cell>
          <cell r="V587">
            <v>42534</v>
          </cell>
          <cell r="Y587">
            <v>0</v>
          </cell>
          <cell r="AA587" t="str">
            <v>MM</v>
          </cell>
          <cell r="AB587">
            <v>0</v>
          </cell>
          <cell r="AZ587">
            <v>0</v>
          </cell>
          <cell r="BA587">
            <v>0</v>
          </cell>
          <cell r="BE587">
            <v>24</v>
          </cell>
          <cell r="BH587">
            <v>0</v>
          </cell>
          <cell r="GT587" t="str">
            <v/>
          </cell>
          <cell r="GU587" t="str">
            <v/>
          </cell>
        </row>
        <row r="588">
          <cell r="P588">
            <v>12.5</v>
          </cell>
          <cell r="Q588">
            <v>0</v>
          </cell>
          <cell r="S588">
            <v>0</v>
          </cell>
          <cell r="T588">
            <v>0</v>
          </cell>
          <cell r="V588">
            <v>42534</v>
          </cell>
          <cell r="Y588">
            <v>0</v>
          </cell>
          <cell r="AA588" t="str">
            <v>MM</v>
          </cell>
          <cell r="AB588">
            <v>0</v>
          </cell>
          <cell r="AZ588">
            <v>0</v>
          </cell>
          <cell r="BA588">
            <v>0</v>
          </cell>
          <cell r="BE588">
            <v>24</v>
          </cell>
          <cell r="BH588">
            <v>0</v>
          </cell>
          <cell r="GT588" t="str">
            <v/>
          </cell>
          <cell r="GU588" t="str">
            <v/>
          </cell>
        </row>
        <row r="589">
          <cell r="P589">
            <v>47.25</v>
          </cell>
          <cell r="Q589">
            <v>49.6</v>
          </cell>
          <cell r="S589">
            <v>0</v>
          </cell>
          <cell r="T589">
            <v>0</v>
          </cell>
          <cell r="V589">
            <v>42534</v>
          </cell>
          <cell r="Y589">
            <v>0</v>
          </cell>
          <cell r="AA589" t="str">
            <v>MM</v>
          </cell>
          <cell r="AB589">
            <v>0</v>
          </cell>
          <cell r="AZ589">
            <v>0</v>
          </cell>
          <cell r="BA589">
            <v>0</v>
          </cell>
          <cell r="BE589">
            <v>27.450000000000003</v>
          </cell>
          <cell r="BH589">
            <v>0</v>
          </cell>
          <cell r="GT589" t="str">
            <v/>
          </cell>
          <cell r="GU589" t="str">
            <v/>
          </cell>
        </row>
        <row r="590">
          <cell r="P590">
            <v>78.25</v>
          </cell>
          <cell r="Q590">
            <v>0</v>
          </cell>
          <cell r="S590">
            <v>0</v>
          </cell>
          <cell r="T590">
            <v>0</v>
          </cell>
          <cell r="V590">
            <v>42534</v>
          </cell>
          <cell r="Y590">
            <v>0</v>
          </cell>
          <cell r="AA590" t="str">
            <v>MM</v>
          </cell>
          <cell r="AB590">
            <v>0</v>
          </cell>
          <cell r="AZ590">
            <v>0</v>
          </cell>
          <cell r="BA590">
            <v>0</v>
          </cell>
          <cell r="BE590">
            <v>27.450000000000003</v>
          </cell>
          <cell r="BH590">
            <v>0</v>
          </cell>
          <cell r="GT590" t="str">
            <v/>
          </cell>
          <cell r="GU590" t="str">
            <v/>
          </cell>
        </row>
        <row r="591">
          <cell r="P591">
            <v>88.5</v>
          </cell>
          <cell r="Q591">
            <v>0</v>
          </cell>
          <cell r="S591">
            <v>0</v>
          </cell>
          <cell r="T591">
            <v>0</v>
          </cell>
          <cell r="V591">
            <v>42536</v>
          </cell>
          <cell r="Y591">
            <v>0</v>
          </cell>
          <cell r="AA591" t="str">
            <v>MM</v>
          </cell>
          <cell r="AB591">
            <v>0</v>
          </cell>
          <cell r="AZ591">
            <v>0</v>
          </cell>
          <cell r="BA591">
            <v>0</v>
          </cell>
          <cell r="BE591">
            <v>27.450000000000003</v>
          </cell>
          <cell r="BH591">
            <v>0</v>
          </cell>
          <cell r="GT591" t="str">
            <v/>
          </cell>
          <cell r="GU591" t="str">
            <v/>
          </cell>
        </row>
        <row r="592">
          <cell r="P592">
            <v>81</v>
          </cell>
          <cell r="Q592">
            <v>27</v>
          </cell>
          <cell r="S592">
            <v>0</v>
          </cell>
          <cell r="T592">
            <v>0</v>
          </cell>
          <cell r="V592">
            <v>42536</v>
          </cell>
          <cell r="Y592">
            <v>0</v>
          </cell>
          <cell r="AA592" t="str">
            <v>MM</v>
          </cell>
          <cell r="AB592">
            <v>0</v>
          </cell>
          <cell r="AZ592">
            <v>0</v>
          </cell>
          <cell r="BA592">
            <v>0</v>
          </cell>
          <cell r="BE592">
            <v>24</v>
          </cell>
          <cell r="BH592">
            <v>0</v>
          </cell>
          <cell r="GT592" t="str">
            <v/>
          </cell>
          <cell r="GU592" t="str">
            <v/>
          </cell>
        </row>
        <row r="593">
          <cell r="P593">
            <v>0</v>
          </cell>
          <cell r="Q593">
            <v>184.76</v>
          </cell>
          <cell r="S593">
            <v>0</v>
          </cell>
          <cell r="T593">
            <v>0</v>
          </cell>
          <cell r="V593">
            <v>42536</v>
          </cell>
          <cell r="Y593">
            <v>0</v>
          </cell>
          <cell r="AA593" t="str">
            <v>MM</v>
          </cell>
          <cell r="AB593">
            <v>0</v>
          </cell>
          <cell r="AZ593">
            <v>0</v>
          </cell>
          <cell r="BA593">
            <v>0</v>
          </cell>
          <cell r="BE593">
            <v>72</v>
          </cell>
          <cell r="BH593">
            <v>0</v>
          </cell>
          <cell r="GT593" t="str">
            <v/>
          </cell>
          <cell r="GU593" t="str">
            <v/>
          </cell>
        </row>
        <row r="594">
          <cell r="P594">
            <v>39.25</v>
          </cell>
          <cell r="Q594">
            <v>83.85</v>
          </cell>
          <cell r="S594">
            <v>0</v>
          </cell>
          <cell r="T594">
            <v>0</v>
          </cell>
          <cell r="V594">
            <v>42536</v>
          </cell>
          <cell r="Y594">
            <v>0</v>
          </cell>
          <cell r="AA594" t="str">
            <v>MM</v>
          </cell>
          <cell r="AB594">
            <v>0</v>
          </cell>
          <cell r="AZ594">
            <v>0</v>
          </cell>
          <cell r="BA594">
            <v>0</v>
          </cell>
          <cell r="BE594">
            <v>24</v>
          </cell>
          <cell r="BH594">
            <v>0</v>
          </cell>
          <cell r="GT594" t="str">
            <v/>
          </cell>
          <cell r="GU594" t="str">
            <v/>
          </cell>
        </row>
        <row r="595">
          <cell r="P595">
            <v>80</v>
          </cell>
          <cell r="Q595">
            <v>12.600000000000001</v>
          </cell>
          <cell r="S595">
            <v>0</v>
          </cell>
          <cell r="T595">
            <v>0</v>
          </cell>
          <cell r="V595">
            <v>42536</v>
          </cell>
          <cell r="Y595">
            <v>0</v>
          </cell>
          <cell r="AA595" t="str">
            <v>MM</v>
          </cell>
          <cell r="AB595">
            <v>0</v>
          </cell>
          <cell r="AZ595">
            <v>0</v>
          </cell>
          <cell r="BA595">
            <v>0</v>
          </cell>
          <cell r="BE595">
            <v>24</v>
          </cell>
          <cell r="BH595">
            <v>0</v>
          </cell>
          <cell r="GT595" t="str">
            <v/>
          </cell>
          <cell r="GU595" t="str">
            <v/>
          </cell>
        </row>
        <row r="596">
          <cell r="P596">
            <v>173.5</v>
          </cell>
          <cell r="Q596">
            <v>214.17000000000002</v>
          </cell>
          <cell r="S596">
            <v>0</v>
          </cell>
          <cell r="T596">
            <v>0</v>
          </cell>
          <cell r="V596">
            <v>42538</v>
          </cell>
          <cell r="Y596">
            <v>0</v>
          </cell>
          <cell r="AA596" t="str">
            <v>MM</v>
          </cell>
          <cell r="AB596">
            <v>0</v>
          </cell>
          <cell r="AZ596">
            <v>0</v>
          </cell>
          <cell r="BA596">
            <v>0</v>
          </cell>
          <cell r="BE596">
            <v>88</v>
          </cell>
          <cell r="BH596">
            <v>0</v>
          </cell>
          <cell r="GT596" t="str">
            <v/>
          </cell>
          <cell r="GU596" t="str">
            <v/>
          </cell>
        </row>
        <row r="597">
          <cell r="P597">
            <v>25.75</v>
          </cell>
          <cell r="Q597">
            <v>0</v>
          </cell>
          <cell r="S597">
            <v>0</v>
          </cell>
          <cell r="T597">
            <v>0</v>
          </cell>
          <cell r="V597">
            <v>42538</v>
          </cell>
          <cell r="Y597">
            <v>0</v>
          </cell>
          <cell r="AA597" t="str">
            <v>MM</v>
          </cell>
          <cell r="AB597">
            <v>0</v>
          </cell>
          <cell r="AZ597">
            <v>0</v>
          </cell>
          <cell r="BA597">
            <v>0</v>
          </cell>
          <cell r="BE597">
            <v>24</v>
          </cell>
          <cell r="BH597">
            <v>0</v>
          </cell>
          <cell r="GT597" t="str">
            <v/>
          </cell>
          <cell r="GU597" t="str">
            <v/>
          </cell>
        </row>
        <row r="598">
          <cell r="P598">
            <v>110.75</v>
          </cell>
          <cell r="Q598">
            <v>91.3</v>
          </cell>
          <cell r="S598">
            <v>0</v>
          </cell>
          <cell r="T598">
            <v>0</v>
          </cell>
          <cell r="V598">
            <v>42538</v>
          </cell>
          <cell r="Y598">
            <v>0</v>
          </cell>
          <cell r="AA598" t="str">
            <v>MM</v>
          </cell>
          <cell r="AB598">
            <v>0</v>
          </cell>
          <cell r="AZ598">
            <v>0</v>
          </cell>
          <cell r="BA598">
            <v>0</v>
          </cell>
          <cell r="BE598">
            <v>24</v>
          </cell>
          <cell r="BH598">
            <v>0</v>
          </cell>
          <cell r="GT598" t="str">
            <v/>
          </cell>
          <cell r="GU598" t="str">
            <v/>
          </cell>
        </row>
        <row r="599">
          <cell r="P599">
            <v>13</v>
          </cell>
          <cell r="Q599">
            <v>28.8</v>
          </cell>
          <cell r="S599">
            <v>0</v>
          </cell>
          <cell r="T599">
            <v>0</v>
          </cell>
          <cell r="V599">
            <v>42538</v>
          </cell>
          <cell r="Y599">
            <v>0</v>
          </cell>
          <cell r="AA599" t="str">
            <v>MM</v>
          </cell>
          <cell r="AB599">
            <v>0</v>
          </cell>
          <cell r="AZ599">
            <v>0</v>
          </cell>
          <cell r="BA599">
            <v>0</v>
          </cell>
          <cell r="BE599">
            <v>24</v>
          </cell>
          <cell r="BH599">
            <v>0</v>
          </cell>
          <cell r="GT599" t="str">
            <v/>
          </cell>
          <cell r="GU599" t="str">
            <v/>
          </cell>
        </row>
        <row r="600">
          <cell r="P600">
            <v>160.5</v>
          </cell>
          <cell r="Q600">
            <v>20.8</v>
          </cell>
          <cell r="S600">
            <v>0</v>
          </cell>
          <cell r="T600">
            <v>0</v>
          </cell>
          <cell r="V600">
            <v>42538</v>
          </cell>
          <cell r="Y600">
            <v>0</v>
          </cell>
          <cell r="AA600" t="str">
            <v>MM</v>
          </cell>
          <cell r="AB600">
            <v>0</v>
          </cell>
          <cell r="AZ600">
            <v>0</v>
          </cell>
          <cell r="BA600">
            <v>0</v>
          </cell>
          <cell r="BE600">
            <v>24</v>
          </cell>
          <cell r="BH600">
            <v>0</v>
          </cell>
          <cell r="GT600" t="str">
            <v/>
          </cell>
          <cell r="GU600" t="str">
            <v/>
          </cell>
        </row>
        <row r="601">
          <cell r="P601">
            <v>66.5</v>
          </cell>
          <cell r="Q601">
            <v>36</v>
          </cell>
          <cell r="S601">
            <v>0</v>
          </cell>
          <cell r="T601">
            <v>0</v>
          </cell>
          <cell r="V601">
            <v>42538</v>
          </cell>
          <cell r="Y601">
            <v>0</v>
          </cell>
          <cell r="AA601" t="str">
            <v>MM</v>
          </cell>
          <cell r="AB601">
            <v>0</v>
          </cell>
          <cell r="AZ601">
            <v>0</v>
          </cell>
          <cell r="BA601">
            <v>0</v>
          </cell>
          <cell r="BE601">
            <v>24</v>
          </cell>
          <cell r="BH601">
            <v>0</v>
          </cell>
          <cell r="GT601" t="str">
            <v/>
          </cell>
          <cell r="GU601" t="str">
            <v/>
          </cell>
        </row>
        <row r="602">
          <cell r="P602">
            <v>98.5</v>
          </cell>
          <cell r="Q602">
            <v>444.76</v>
          </cell>
          <cell r="S602">
            <v>0</v>
          </cell>
          <cell r="T602">
            <v>0</v>
          </cell>
          <cell r="V602">
            <v>42537</v>
          </cell>
          <cell r="Y602">
            <v>0</v>
          </cell>
          <cell r="AA602" t="str">
            <v>MM</v>
          </cell>
          <cell r="AB602">
            <v>0</v>
          </cell>
          <cell r="AZ602">
            <v>0</v>
          </cell>
          <cell r="BA602">
            <v>0</v>
          </cell>
          <cell r="BE602">
            <v>88</v>
          </cell>
          <cell r="BH602">
            <v>0</v>
          </cell>
          <cell r="GT602" t="str">
            <v/>
          </cell>
          <cell r="GU602" t="str">
            <v/>
          </cell>
        </row>
        <row r="603">
          <cell r="P603">
            <v>106.75</v>
          </cell>
          <cell r="Q603">
            <v>0</v>
          </cell>
          <cell r="S603">
            <v>0</v>
          </cell>
          <cell r="T603">
            <v>0</v>
          </cell>
          <cell r="V603">
            <v>42535</v>
          </cell>
          <cell r="Y603">
            <v>0</v>
          </cell>
          <cell r="AA603" t="str">
            <v>MM</v>
          </cell>
          <cell r="AB603">
            <v>0</v>
          </cell>
          <cell r="AZ603">
            <v>0</v>
          </cell>
          <cell r="BA603">
            <v>0</v>
          </cell>
          <cell r="BE603">
            <v>24</v>
          </cell>
          <cell r="BH603">
            <v>0</v>
          </cell>
          <cell r="GT603" t="str">
            <v/>
          </cell>
          <cell r="GU603" t="str">
            <v/>
          </cell>
        </row>
        <row r="604">
          <cell r="P604">
            <v>72.25</v>
          </cell>
          <cell r="Q604">
            <v>0</v>
          </cell>
          <cell r="S604">
            <v>0</v>
          </cell>
          <cell r="T604">
            <v>0</v>
          </cell>
          <cell r="V604">
            <v>42537</v>
          </cell>
          <cell r="Y604">
            <v>0</v>
          </cell>
          <cell r="AA604" t="str">
            <v>MM</v>
          </cell>
          <cell r="AB604">
            <v>0</v>
          </cell>
          <cell r="AZ604">
            <v>0</v>
          </cell>
          <cell r="BA604">
            <v>0</v>
          </cell>
          <cell r="BE604">
            <v>24</v>
          </cell>
          <cell r="BH604">
            <v>0</v>
          </cell>
          <cell r="GT604" t="str">
            <v/>
          </cell>
          <cell r="GU604" t="str">
            <v/>
          </cell>
        </row>
        <row r="605">
          <cell r="P605">
            <v>135.5</v>
          </cell>
          <cell r="Q605">
            <v>26.3</v>
          </cell>
          <cell r="S605">
            <v>0</v>
          </cell>
          <cell r="T605">
            <v>0</v>
          </cell>
          <cell r="V605">
            <v>42535</v>
          </cell>
          <cell r="Y605">
            <v>0</v>
          </cell>
          <cell r="AA605" t="str">
            <v>MM</v>
          </cell>
          <cell r="AB605">
            <v>0</v>
          </cell>
          <cell r="AZ605">
            <v>0</v>
          </cell>
          <cell r="BA605">
            <v>0</v>
          </cell>
          <cell r="BE605">
            <v>24</v>
          </cell>
          <cell r="BH605">
            <v>0</v>
          </cell>
          <cell r="GT605" t="str">
            <v/>
          </cell>
          <cell r="GU605" t="str">
            <v/>
          </cell>
        </row>
        <row r="606">
          <cell r="P606">
            <v>33</v>
          </cell>
          <cell r="Q606">
            <v>81</v>
          </cell>
          <cell r="S606">
            <v>0</v>
          </cell>
          <cell r="T606">
            <v>0</v>
          </cell>
          <cell r="V606">
            <v>42537</v>
          </cell>
          <cell r="Y606">
            <v>0</v>
          </cell>
          <cell r="AA606" t="str">
            <v>MM</v>
          </cell>
          <cell r="AB606">
            <v>0</v>
          </cell>
          <cell r="AZ606">
            <v>0</v>
          </cell>
          <cell r="BA606">
            <v>0</v>
          </cell>
          <cell r="BE606">
            <v>24</v>
          </cell>
          <cell r="BH606">
            <v>0</v>
          </cell>
          <cell r="GT606" t="str">
            <v/>
          </cell>
          <cell r="GU606" t="str">
            <v/>
          </cell>
        </row>
        <row r="607">
          <cell r="P607">
            <v>35.75</v>
          </cell>
          <cell r="Q607">
            <v>89.4</v>
          </cell>
          <cell r="S607">
            <v>0</v>
          </cell>
          <cell r="T607">
            <v>0</v>
          </cell>
          <cell r="V607">
            <v>42537</v>
          </cell>
          <cell r="Y607">
            <v>0</v>
          </cell>
          <cell r="AA607" t="str">
            <v>MM</v>
          </cell>
          <cell r="AB607">
            <v>0</v>
          </cell>
          <cell r="AZ607">
            <v>0</v>
          </cell>
          <cell r="BA607">
            <v>0</v>
          </cell>
          <cell r="BE607">
            <v>24</v>
          </cell>
          <cell r="BH607">
            <v>0</v>
          </cell>
          <cell r="GT607" t="str">
            <v/>
          </cell>
          <cell r="GU607" t="str">
            <v/>
          </cell>
        </row>
        <row r="608">
          <cell r="P608">
            <v>152.25</v>
          </cell>
          <cell r="Q608">
            <v>0</v>
          </cell>
          <cell r="S608">
            <v>0</v>
          </cell>
          <cell r="T608">
            <v>0</v>
          </cell>
          <cell r="V608">
            <v>42537</v>
          </cell>
          <cell r="Y608">
            <v>0</v>
          </cell>
          <cell r="AA608" t="str">
            <v>MM</v>
          </cell>
          <cell r="AB608">
            <v>0</v>
          </cell>
          <cell r="AZ608">
            <v>0</v>
          </cell>
          <cell r="BA608">
            <v>0</v>
          </cell>
          <cell r="BE608">
            <v>27.450000000000003</v>
          </cell>
          <cell r="BH608">
            <v>0</v>
          </cell>
          <cell r="GT608" t="str">
            <v/>
          </cell>
          <cell r="GU608" t="str">
            <v/>
          </cell>
        </row>
        <row r="609">
          <cell r="P609">
            <v>45.5</v>
          </cell>
          <cell r="Q609">
            <v>0</v>
          </cell>
          <cell r="S609">
            <v>0</v>
          </cell>
          <cell r="T609">
            <v>0</v>
          </cell>
          <cell r="V609">
            <v>42537</v>
          </cell>
          <cell r="Y609">
            <v>0</v>
          </cell>
          <cell r="AA609" t="str">
            <v>MM</v>
          </cell>
          <cell r="AB609">
            <v>0</v>
          </cell>
          <cell r="AZ609">
            <v>0</v>
          </cell>
          <cell r="BA609">
            <v>0</v>
          </cell>
          <cell r="BE609">
            <v>27.450000000000003</v>
          </cell>
          <cell r="BH609">
            <v>0</v>
          </cell>
          <cell r="GT609" t="str">
            <v/>
          </cell>
          <cell r="GU609" t="str">
            <v/>
          </cell>
        </row>
        <row r="610">
          <cell r="P610">
            <v>61.75</v>
          </cell>
          <cell r="Q610">
            <v>77.8</v>
          </cell>
          <cell r="S610">
            <v>0</v>
          </cell>
          <cell r="T610">
            <v>0</v>
          </cell>
          <cell r="V610">
            <v>42538</v>
          </cell>
          <cell r="Y610">
            <v>0</v>
          </cell>
          <cell r="AA610" t="str">
            <v>MM</v>
          </cell>
          <cell r="AB610">
            <v>0</v>
          </cell>
          <cell r="AZ610">
            <v>0</v>
          </cell>
          <cell r="BA610">
            <v>0</v>
          </cell>
          <cell r="BE610">
            <v>27.450000000000003</v>
          </cell>
          <cell r="BH610">
            <v>0</v>
          </cell>
          <cell r="GT610" t="str">
            <v/>
          </cell>
          <cell r="GU610" t="str">
            <v/>
          </cell>
        </row>
        <row r="611">
          <cell r="P611">
            <v>48.25</v>
          </cell>
          <cell r="Q611">
            <v>49.8</v>
          </cell>
          <cell r="S611">
            <v>0</v>
          </cell>
          <cell r="T611">
            <v>0</v>
          </cell>
          <cell r="V611">
            <v>42541</v>
          </cell>
          <cell r="Y611">
            <v>0</v>
          </cell>
          <cell r="AA611" t="str">
            <v>MM</v>
          </cell>
          <cell r="AB611">
            <v>0</v>
          </cell>
          <cell r="AZ611">
            <v>0</v>
          </cell>
          <cell r="BA611">
            <v>0</v>
          </cell>
          <cell r="BE611">
            <v>15</v>
          </cell>
          <cell r="BH611">
            <v>0</v>
          </cell>
          <cell r="GT611" t="str">
            <v/>
          </cell>
          <cell r="GU611" t="str">
            <v/>
          </cell>
        </row>
        <row r="612">
          <cell r="P612">
            <v>53.5</v>
          </cell>
          <cell r="Q612">
            <v>41.2</v>
          </cell>
          <cell r="S612">
            <v>0</v>
          </cell>
          <cell r="T612">
            <v>0</v>
          </cell>
          <cell r="V612">
            <v>42541</v>
          </cell>
          <cell r="Y612">
            <v>0</v>
          </cell>
          <cell r="AA612" t="str">
            <v>MM</v>
          </cell>
          <cell r="AB612">
            <v>0</v>
          </cell>
          <cell r="AZ612">
            <v>0</v>
          </cell>
          <cell r="BA612">
            <v>0</v>
          </cell>
          <cell r="BE612">
            <v>12.899999999999999</v>
          </cell>
          <cell r="BH612">
            <v>0</v>
          </cell>
          <cell r="GT612" t="str">
            <v/>
          </cell>
          <cell r="GU612" t="str">
            <v/>
          </cell>
        </row>
        <row r="613">
          <cell r="P613">
            <v>24.5</v>
          </cell>
          <cell r="Q613">
            <v>19</v>
          </cell>
          <cell r="S613">
            <v>0</v>
          </cell>
          <cell r="T613">
            <v>0</v>
          </cell>
          <cell r="V613">
            <v>42541</v>
          </cell>
          <cell r="Y613">
            <v>0</v>
          </cell>
          <cell r="AA613" t="str">
            <v>MM</v>
          </cell>
          <cell r="AB613">
            <v>0</v>
          </cell>
          <cell r="AZ613">
            <v>0</v>
          </cell>
          <cell r="BA613">
            <v>0</v>
          </cell>
          <cell r="BE613">
            <v>48</v>
          </cell>
          <cell r="BH613">
            <v>0</v>
          </cell>
          <cell r="GT613" t="str">
            <v/>
          </cell>
          <cell r="GU613" t="str">
            <v/>
          </cell>
        </row>
        <row r="614">
          <cell r="P614">
            <v>64</v>
          </cell>
          <cell r="Q614">
            <v>417.56</v>
          </cell>
          <cell r="S614">
            <v>0</v>
          </cell>
          <cell r="T614">
            <v>0</v>
          </cell>
          <cell r="V614">
            <v>42541</v>
          </cell>
          <cell r="Y614">
            <v>0</v>
          </cell>
          <cell r="AA614" t="str">
            <v>MM</v>
          </cell>
          <cell r="AB614">
            <v>0</v>
          </cell>
          <cell r="AZ614">
            <v>0</v>
          </cell>
          <cell r="BA614">
            <v>0</v>
          </cell>
          <cell r="BE614">
            <v>88</v>
          </cell>
          <cell r="BH614">
            <v>0</v>
          </cell>
          <cell r="GT614" t="str">
            <v/>
          </cell>
          <cell r="GU614" t="str">
            <v/>
          </cell>
        </row>
        <row r="615">
          <cell r="P615">
            <v>258.25</v>
          </cell>
          <cell r="Q615">
            <v>0</v>
          </cell>
          <cell r="S615">
            <v>0</v>
          </cell>
          <cell r="T615">
            <v>0</v>
          </cell>
          <cell r="V615">
            <v>42541</v>
          </cell>
          <cell r="Y615">
            <v>0</v>
          </cell>
          <cell r="AA615" t="str">
            <v>MM</v>
          </cell>
          <cell r="AB615">
            <v>0</v>
          </cell>
          <cell r="AZ615">
            <v>0</v>
          </cell>
          <cell r="BA615">
            <v>0</v>
          </cell>
          <cell r="BE615">
            <v>48</v>
          </cell>
          <cell r="BH615">
            <v>0</v>
          </cell>
          <cell r="GT615" t="str">
            <v/>
          </cell>
          <cell r="GU615" t="str">
            <v/>
          </cell>
        </row>
        <row r="616">
          <cell r="P616">
            <v>54</v>
          </cell>
          <cell r="Q616">
            <v>73.2</v>
          </cell>
          <cell r="S616">
            <v>0</v>
          </cell>
          <cell r="T616">
            <v>0</v>
          </cell>
          <cell r="V616">
            <v>42541</v>
          </cell>
          <cell r="Y616">
            <v>0</v>
          </cell>
          <cell r="AA616" t="str">
            <v>MM</v>
          </cell>
          <cell r="AB616">
            <v>0</v>
          </cell>
          <cell r="AZ616">
            <v>0</v>
          </cell>
          <cell r="BA616">
            <v>0</v>
          </cell>
          <cell r="BE616">
            <v>24</v>
          </cell>
          <cell r="BH616">
            <v>0</v>
          </cell>
          <cell r="GT616" t="str">
            <v/>
          </cell>
          <cell r="GU616" t="str">
            <v/>
          </cell>
        </row>
        <row r="617">
          <cell r="P617">
            <v>36.5</v>
          </cell>
          <cell r="Q617">
            <v>42.4</v>
          </cell>
          <cell r="S617">
            <v>0</v>
          </cell>
          <cell r="T617">
            <v>0</v>
          </cell>
          <cell r="V617">
            <v>42542</v>
          </cell>
          <cell r="Y617">
            <v>0</v>
          </cell>
          <cell r="AA617" t="str">
            <v>MM</v>
          </cell>
          <cell r="AB617">
            <v>0</v>
          </cell>
          <cell r="AZ617">
            <v>697.45128851999993</v>
          </cell>
          <cell r="BA617">
            <v>0</v>
          </cell>
          <cell r="BE617">
            <v>27.450000000000003</v>
          </cell>
          <cell r="BH617">
            <v>0</v>
          </cell>
          <cell r="GT617" t="str">
            <v/>
          </cell>
          <cell r="GU617" t="str">
            <v/>
          </cell>
        </row>
        <row r="618">
          <cell r="P618">
            <v>35.75</v>
          </cell>
          <cell r="Q618">
            <v>42.4</v>
          </cell>
          <cell r="S618">
            <v>0</v>
          </cell>
          <cell r="T618">
            <v>0</v>
          </cell>
          <cell r="V618">
            <v>42543</v>
          </cell>
          <cell r="Y618">
            <v>0</v>
          </cell>
          <cell r="AA618" t="str">
            <v>MM</v>
          </cell>
          <cell r="AB618">
            <v>0</v>
          </cell>
          <cell r="AZ618">
            <v>690.82152341999995</v>
          </cell>
          <cell r="BA618">
            <v>0</v>
          </cell>
          <cell r="BE618">
            <v>27.450000000000003</v>
          </cell>
          <cell r="BH618">
            <v>0</v>
          </cell>
          <cell r="GT618" t="str">
            <v/>
          </cell>
          <cell r="GU618" t="str">
            <v/>
          </cell>
        </row>
        <row r="619">
          <cell r="P619">
            <v>190.5</v>
          </cell>
          <cell r="Q619">
            <v>0</v>
          </cell>
          <cell r="S619">
            <v>190.5</v>
          </cell>
          <cell r="T619">
            <v>0</v>
          </cell>
          <cell r="V619">
            <v>42543</v>
          </cell>
          <cell r="Y619">
            <v>42548</v>
          </cell>
          <cell r="AA619" t="str">
            <v>HH</v>
          </cell>
          <cell r="AB619" t="str">
            <v>HH</v>
          </cell>
          <cell r="AZ619">
            <v>0</v>
          </cell>
          <cell r="BA619">
            <v>0</v>
          </cell>
          <cell r="BE619">
            <v>15</v>
          </cell>
          <cell r="BH619">
            <v>24</v>
          </cell>
          <cell r="GT619" t="str">
            <v/>
          </cell>
          <cell r="GU619" t="str">
            <v/>
          </cell>
        </row>
        <row r="620">
          <cell r="P620">
            <v>22.75</v>
          </cell>
          <cell r="Q620">
            <v>41.5</v>
          </cell>
          <cell r="S620">
            <v>0</v>
          </cell>
          <cell r="T620">
            <v>0</v>
          </cell>
          <cell r="V620">
            <v>42543</v>
          </cell>
          <cell r="Y620">
            <v>0</v>
          </cell>
          <cell r="AA620" t="str">
            <v>MM</v>
          </cell>
          <cell r="AB620">
            <v>0</v>
          </cell>
          <cell r="AZ620">
            <v>567.94987689999994</v>
          </cell>
          <cell r="BA620">
            <v>0</v>
          </cell>
          <cell r="BE620">
            <v>12</v>
          </cell>
          <cell r="BH620">
            <v>0</v>
          </cell>
          <cell r="GT620" t="str">
            <v/>
          </cell>
          <cell r="GU620" t="str">
            <v/>
          </cell>
        </row>
        <row r="621">
          <cell r="P621">
            <v>121.25</v>
          </cell>
          <cell r="Q621">
            <v>0</v>
          </cell>
          <cell r="S621">
            <v>0</v>
          </cell>
          <cell r="T621">
            <v>0</v>
          </cell>
          <cell r="V621">
            <v>42548</v>
          </cell>
          <cell r="Y621">
            <v>0</v>
          </cell>
          <cell r="AA621" t="str">
            <v>HH</v>
          </cell>
          <cell r="AB621">
            <v>0</v>
          </cell>
          <cell r="AZ621">
            <v>0</v>
          </cell>
          <cell r="BA621">
            <v>0</v>
          </cell>
          <cell r="BE621">
            <v>25.799999999999997</v>
          </cell>
          <cell r="BH621">
            <v>0</v>
          </cell>
          <cell r="GT621" t="str">
            <v/>
          </cell>
          <cell r="GU621" t="str">
            <v/>
          </cell>
        </row>
        <row r="622">
          <cell r="P622">
            <v>143.5</v>
          </cell>
          <cell r="Q622">
            <v>0</v>
          </cell>
          <cell r="S622">
            <v>0</v>
          </cell>
          <cell r="T622">
            <v>0</v>
          </cell>
          <cell r="V622">
            <v>42550</v>
          </cell>
          <cell r="Y622">
            <v>0</v>
          </cell>
          <cell r="AA622" t="str">
            <v>MM</v>
          </cell>
          <cell r="AB622">
            <v>0</v>
          </cell>
          <cell r="AZ622">
            <v>1268.4950557999998</v>
          </cell>
          <cell r="BA622">
            <v>0</v>
          </cell>
          <cell r="BE622">
            <v>48</v>
          </cell>
          <cell r="BH622">
            <v>0</v>
          </cell>
          <cell r="GT622" t="str">
            <v/>
          </cell>
          <cell r="GU622" t="str">
            <v/>
          </cell>
        </row>
        <row r="623">
          <cell r="P623">
            <v>131.5</v>
          </cell>
          <cell r="Q623">
            <v>219.18</v>
          </cell>
          <cell r="S623">
            <v>0</v>
          </cell>
          <cell r="T623">
            <v>0</v>
          </cell>
          <cell r="V623">
            <v>42550</v>
          </cell>
          <cell r="Y623">
            <v>0</v>
          </cell>
          <cell r="AA623" t="str">
            <v>MM</v>
          </cell>
          <cell r="AB623">
            <v>0</v>
          </cell>
          <cell r="AZ623">
            <v>4625.740906864</v>
          </cell>
          <cell r="BA623">
            <v>0</v>
          </cell>
          <cell r="BE623">
            <v>80</v>
          </cell>
          <cell r="BH623">
            <v>0</v>
          </cell>
          <cell r="GT623" t="str">
            <v/>
          </cell>
          <cell r="GU623" t="str">
            <v/>
          </cell>
        </row>
        <row r="624">
          <cell r="P624">
            <v>50.5</v>
          </cell>
          <cell r="Q624">
            <v>10.4</v>
          </cell>
          <cell r="S624">
            <v>0</v>
          </cell>
          <cell r="T624">
            <v>0</v>
          </cell>
          <cell r="V624">
            <v>42550</v>
          </cell>
          <cell r="Y624">
            <v>0</v>
          </cell>
          <cell r="AA624" t="str">
            <v>MM</v>
          </cell>
          <cell r="AB624">
            <v>0</v>
          </cell>
          <cell r="AZ624">
            <v>651.70390823999992</v>
          </cell>
          <cell r="BA624">
            <v>0</v>
          </cell>
          <cell r="BE624">
            <v>24</v>
          </cell>
          <cell r="BH624">
            <v>0</v>
          </cell>
          <cell r="GT624" t="str">
            <v/>
          </cell>
          <cell r="GU624" t="str">
            <v/>
          </cell>
        </row>
        <row r="625">
          <cell r="P625">
            <v>8</v>
          </cell>
          <cell r="Q625">
            <v>27.85</v>
          </cell>
          <cell r="S625">
            <v>0</v>
          </cell>
          <cell r="T625">
            <v>0</v>
          </cell>
          <cell r="V625">
            <v>42550</v>
          </cell>
          <cell r="Y625">
            <v>0</v>
          </cell>
          <cell r="AA625" t="str">
            <v>MM</v>
          </cell>
          <cell r="AB625">
            <v>0</v>
          </cell>
          <cell r="AZ625">
            <v>316.90277177999997</v>
          </cell>
          <cell r="BA625">
            <v>0</v>
          </cell>
          <cell r="BE625">
            <v>27.450000000000003</v>
          </cell>
          <cell r="BH625">
            <v>0</v>
          </cell>
          <cell r="GT625" t="str">
            <v/>
          </cell>
          <cell r="GU625" t="str">
            <v/>
          </cell>
        </row>
        <row r="626">
          <cell r="P626">
            <v>6.5</v>
          </cell>
          <cell r="Q626">
            <v>7.2</v>
          </cell>
          <cell r="S626">
            <v>0</v>
          </cell>
          <cell r="T626">
            <v>0</v>
          </cell>
          <cell r="V626">
            <v>42549</v>
          </cell>
          <cell r="Y626">
            <v>0</v>
          </cell>
          <cell r="AA626" t="str">
            <v>MM</v>
          </cell>
          <cell r="AB626">
            <v>0</v>
          </cell>
          <cell r="AZ626">
            <v>121.10370915999998</v>
          </cell>
          <cell r="BA626">
            <v>0</v>
          </cell>
          <cell r="BE626">
            <v>24</v>
          </cell>
          <cell r="BH626">
            <v>0</v>
          </cell>
          <cell r="GT626" t="str">
            <v/>
          </cell>
          <cell r="GU626" t="str">
            <v/>
          </cell>
        </row>
        <row r="627">
          <cell r="P627">
            <v>146.5</v>
          </cell>
          <cell r="Q627">
            <v>0</v>
          </cell>
          <cell r="S627">
            <v>0</v>
          </cell>
          <cell r="T627">
            <v>0</v>
          </cell>
          <cell r="V627">
            <v>42549</v>
          </cell>
          <cell r="Y627">
            <v>0</v>
          </cell>
          <cell r="AA627" t="str">
            <v>MM</v>
          </cell>
          <cell r="AB627">
            <v>0</v>
          </cell>
          <cell r="AZ627">
            <v>1295.0141161999998</v>
          </cell>
          <cell r="BA627">
            <v>0</v>
          </cell>
          <cell r="BE627">
            <v>48</v>
          </cell>
          <cell r="BH627">
            <v>0</v>
          </cell>
          <cell r="GT627" t="str">
            <v/>
          </cell>
          <cell r="GU627" t="str">
            <v/>
          </cell>
        </row>
        <row r="628">
          <cell r="P628">
            <v>39.25</v>
          </cell>
          <cell r="Q628">
            <v>394.13</v>
          </cell>
          <cell r="S628">
            <v>0</v>
          </cell>
          <cell r="T628">
            <v>0</v>
          </cell>
          <cell r="V628">
            <v>42549</v>
          </cell>
          <cell r="Y628">
            <v>0</v>
          </cell>
          <cell r="AA628" t="str">
            <v>MM</v>
          </cell>
          <cell r="AB628">
            <v>0</v>
          </cell>
          <cell r="AZ628">
            <v>5716.6179828240001</v>
          </cell>
          <cell r="BA628">
            <v>0</v>
          </cell>
          <cell r="BE628">
            <v>88</v>
          </cell>
          <cell r="BH628">
            <v>0</v>
          </cell>
          <cell r="GT628" t="str">
            <v/>
          </cell>
          <cell r="GU628" t="str">
            <v/>
          </cell>
        </row>
        <row r="629">
          <cell r="P629">
            <v>62.5</v>
          </cell>
          <cell r="Q629">
            <v>17.400000000000002</v>
          </cell>
          <cell r="S629">
            <v>0</v>
          </cell>
          <cell r="T629">
            <v>0</v>
          </cell>
          <cell r="V629">
            <v>42549</v>
          </cell>
          <cell r="Y629">
            <v>0</v>
          </cell>
          <cell r="AA629" t="str">
            <v>MM</v>
          </cell>
          <cell r="AB629">
            <v>0</v>
          </cell>
          <cell r="AZ629">
            <v>706.29097532000003</v>
          </cell>
          <cell r="BA629">
            <v>0</v>
          </cell>
          <cell r="BE629">
            <v>24</v>
          </cell>
          <cell r="BH629">
            <v>0</v>
          </cell>
          <cell r="GT629" t="str">
            <v/>
          </cell>
          <cell r="GU629" t="str">
            <v/>
          </cell>
        </row>
        <row r="630">
          <cell r="P630">
            <v>85</v>
          </cell>
          <cell r="Q630">
            <v>0</v>
          </cell>
          <cell r="S630">
            <v>0</v>
          </cell>
          <cell r="T630">
            <v>0</v>
          </cell>
          <cell r="V630">
            <v>42549</v>
          </cell>
          <cell r="Y630">
            <v>0</v>
          </cell>
          <cell r="AA630" t="str">
            <v>MM</v>
          </cell>
          <cell r="AB630">
            <v>0</v>
          </cell>
          <cell r="AZ630">
            <v>751.37337799999989</v>
          </cell>
          <cell r="BA630">
            <v>0</v>
          </cell>
          <cell r="BE630">
            <v>10.199999999999999</v>
          </cell>
          <cell r="BH630">
            <v>0</v>
          </cell>
          <cell r="GT630" t="str">
            <v/>
          </cell>
          <cell r="GU630" t="str">
            <v/>
          </cell>
        </row>
        <row r="631">
          <cell r="P631">
            <v>63.5</v>
          </cell>
          <cell r="Q631">
            <v>0</v>
          </cell>
          <cell r="S631">
            <v>0</v>
          </cell>
          <cell r="T631">
            <v>0</v>
          </cell>
          <cell r="V631">
            <v>42549</v>
          </cell>
          <cell r="Y631">
            <v>0</v>
          </cell>
          <cell r="AA631" t="str">
            <v>MM</v>
          </cell>
          <cell r="AB631">
            <v>0</v>
          </cell>
          <cell r="AZ631">
            <v>561.32011179999995</v>
          </cell>
          <cell r="BA631">
            <v>0</v>
          </cell>
          <cell r="BE631">
            <v>12.899999999999999</v>
          </cell>
          <cell r="BH631">
            <v>0</v>
          </cell>
          <cell r="GT631" t="str">
            <v/>
          </cell>
          <cell r="GU631" t="str">
            <v/>
          </cell>
        </row>
        <row r="632">
          <cell r="P632">
            <v>110</v>
          </cell>
          <cell r="Q632">
            <v>134.5</v>
          </cell>
          <cell r="S632">
            <v>0</v>
          </cell>
          <cell r="T632">
            <v>0</v>
          </cell>
          <cell r="V632">
            <v>42542</v>
          </cell>
          <cell r="Y632">
            <v>0</v>
          </cell>
          <cell r="AA632" t="str">
            <v>MM</v>
          </cell>
          <cell r="AB632">
            <v>0</v>
          </cell>
          <cell r="AZ632">
            <v>3042.4849433999998</v>
          </cell>
          <cell r="BA632">
            <v>0</v>
          </cell>
          <cell r="BE632">
            <v>88</v>
          </cell>
          <cell r="BH632">
            <v>0</v>
          </cell>
          <cell r="GT632" t="str">
            <v/>
          </cell>
          <cell r="GU632" t="str">
            <v/>
          </cell>
        </row>
        <row r="633">
          <cell r="P633">
            <v>141.25</v>
          </cell>
          <cell r="Q633">
            <v>3</v>
          </cell>
          <cell r="S633">
            <v>0</v>
          </cell>
          <cell r="T633">
            <v>0</v>
          </cell>
          <cell r="V633">
            <v>42542</v>
          </cell>
          <cell r="Y633">
            <v>0</v>
          </cell>
          <cell r="AA633" t="str">
            <v>MM</v>
          </cell>
          <cell r="AB633">
            <v>0</v>
          </cell>
          <cell r="AZ633">
            <v>1275.1248208999998</v>
          </cell>
          <cell r="BA633">
            <v>0</v>
          </cell>
          <cell r="BE633">
            <v>24</v>
          </cell>
          <cell r="BH633">
            <v>0</v>
          </cell>
          <cell r="GT633" t="str">
            <v/>
          </cell>
          <cell r="GU633" t="str">
            <v/>
          </cell>
        </row>
        <row r="634">
          <cell r="P634">
            <v>186</v>
          </cell>
          <cell r="Q634">
            <v>0</v>
          </cell>
          <cell r="S634">
            <v>0</v>
          </cell>
          <cell r="T634">
            <v>0</v>
          </cell>
          <cell r="V634">
            <v>42542</v>
          </cell>
          <cell r="Y634">
            <v>0</v>
          </cell>
          <cell r="AA634" t="str">
            <v>MM</v>
          </cell>
          <cell r="AB634">
            <v>0</v>
          </cell>
          <cell r="AZ634">
            <v>1644.1817447999999</v>
          </cell>
          <cell r="BA634">
            <v>0</v>
          </cell>
          <cell r="BE634">
            <v>48</v>
          </cell>
          <cell r="BH634">
            <v>0</v>
          </cell>
          <cell r="GT634" t="str">
            <v/>
          </cell>
          <cell r="GU634" t="str">
            <v/>
          </cell>
        </row>
        <row r="635">
          <cell r="P635">
            <v>184.25</v>
          </cell>
          <cell r="Q635">
            <v>0</v>
          </cell>
          <cell r="S635">
            <v>0</v>
          </cell>
          <cell r="T635">
            <v>0</v>
          </cell>
          <cell r="V635">
            <v>42543</v>
          </cell>
          <cell r="Y635">
            <v>0</v>
          </cell>
          <cell r="AA635" t="str">
            <v>MM</v>
          </cell>
          <cell r="AB635">
            <v>0</v>
          </cell>
          <cell r="AZ635">
            <v>1628.7122928999997</v>
          </cell>
          <cell r="BA635">
            <v>0</v>
          </cell>
          <cell r="BE635">
            <v>48</v>
          </cell>
          <cell r="BH635">
            <v>0</v>
          </cell>
          <cell r="GT635" t="str">
            <v/>
          </cell>
          <cell r="GU635" t="str">
            <v/>
          </cell>
        </row>
        <row r="636">
          <cell r="P636">
            <v>190</v>
          </cell>
          <cell r="Q636">
            <v>83.789999999999992</v>
          </cell>
          <cell r="S636">
            <v>0</v>
          </cell>
          <cell r="T636">
            <v>0</v>
          </cell>
          <cell r="V636">
            <v>42543</v>
          </cell>
          <cell r="Y636">
            <v>0</v>
          </cell>
          <cell r="AA636" t="str">
            <v>MM</v>
          </cell>
          <cell r="AB636">
            <v>0</v>
          </cell>
          <cell r="AZ636">
            <v>3611.5022324919996</v>
          </cell>
          <cell r="BA636">
            <v>0</v>
          </cell>
          <cell r="BE636">
            <v>88</v>
          </cell>
          <cell r="BH636">
            <v>0</v>
          </cell>
          <cell r="GT636" t="str">
            <v/>
          </cell>
          <cell r="GU636" t="str">
            <v/>
          </cell>
        </row>
        <row r="637">
          <cell r="P637">
            <v>101.25</v>
          </cell>
          <cell r="Q637">
            <v>13.2</v>
          </cell>
          <cell r="S637">
            <v>0</v>
          </cell>
          <cell r="T637">
            <v>0</v>
          </cell>
          <cell r="V637">
            <v>42543</v>
          </cell>
          <cell r="Y637">
            <v>0</v>
          </cell>
          <cell r="AA637" t="str">
            <v>MM</v>
          </cell>
          <cell r="AB637">
            <v>0</v>
          </cell>
          <cell r="AZ637">
            <v>1011.7021542599999</v>
          </cell>
          <cell r="BA637">
            <v>0</v>
          </cell>
          <cell r="BE637">
            <v>24</v>
          </cell>
          <cell r="BH637">
            <v>0</v>
          </cell>
          <cell r="GT637" t="str">
            <v/>
          </cell>
          <cell r="GU637" t="str">
            <v/>
          </cell>
        </row>
        <row r="638">
          <cell r="P638">
            <v>41.75</v>
          </cell>
          <cell r="Q638">
            <v>0</v>
          </cell>
          <cell r="S638">
            <v>0</v>
          </cell>
          <cell r="T638">
            <v>0</v>
          </cell>
          <cell r="V638">
            <v>42543</v>
          </cell>
          <cell r="Y638">
            <v>0</v>
          </cell>
          <cell r="AA638" t="str">
            <v>MM</v>
          </cell>
          <cell r="AB638">
            <v>0</v>
          </cell>
          <cell r="AZ638">
            <v>369.05692389999996</v>
          </cell>
          <cell r="BA638">
            <v>0</v>
          </cell>
          <cell r="BE638">
            <v>24</v>
          </cell>
          <cell r="BH638">
            <v>0</v>
          </cell>
          <cell r="GT638" t="str">
            <v/>
          </cell>
          <cell r="GU638" t="str">
            <v/>
          </cell>
        </row>
        <row r="639">
          <cell r="P639">
            <v>152.5</v>
          </cell>
          <cell r="Q639">
            <v>0</v>
          </cell>
          <cell r="S639">
            <v>0</v>
          </cell>
          <cell r="T639">
            <v>0</v>
          </cell>
          <cell r="V639">
            <v>42548</v>
          </cell>
          <cell r="Y639">
            <v>0</v>
          </cell>
          <cell r="AA639" t="str">
            <v>MM</v>
          </cell>
          <cell r="AB639">
            <v>0</v>
          </cell>
          <cell r="AZ639">
            <v>1348.0522369999999</v>
          </cell>
          <cell r="BA639">
            <v>0</v>
          </cell>
          <cell r="BE639">
            <v>48</v>
          </cell>
          <cell r="BH639">
            <v>0</v>
          </cell>
          <cell r="GT639" t="str">
            <v/>
          </cell>
          <cell r="GU639" t="str">
            <v/>
          </cell>
        </row>
        <row r="640">
          <cell r="P640">
            <v>27</v>
          </cell>
          <cell r="Q640">
            <v>57.35</v>
          </cell>
          <cell r="S640">
            <v>0</v>
          </cell>
          <cell r="T640">
            <v>0</v>
          </cell>
          <cell r="V640">
            <v>42548</v>
          </cell>
          <cell r="Y640">
            <v>0</v>
          </cell>
          <cell r="AA640" t="str">
            <v>MM</v>
          </cell>
          <cell r="AB640">
            <v>0</v>
          </cell>
          <cell r="AZ640">
            <v>745.62758157999986</v>
          </cell>
          <cell r="BA640">
            <v>0</v>
          </cell>
          <cell r="BE640">
            <v>48</v>
          </cell>
          <cell r="BH640">
            <v>0</v>
          </cell>
          <cell r="GT640" t="str">
            <v/>
          </cell>
          <cell r="GU640" t="str">
            <v/>
          </cell>
        </row>
        <row r="641">
          <cell r="P641">
            <v>2.25</v>
          </cell>
          <cell r="Q641">
            <v>417.53</v>
          </cell>
          <cell r="S641">
            <v>0</v>
          </cell>
          <cell r="T641">
            <v>0</v>
          </cell>
          <cell r="V641">
            <v>42548</v>
          </cell>
          <cell r="Y641">
            <v>0</v>
          </cell>
          <cell r="AA641" t="str">
            <v>MM</v>
          </cell>
          <cell r="AB641">
            <v>0</v>
          </cell>
          <cell r="AZ641">
            <v>5537.2234455439993</v>
          </cell>
          <cell r="BA641">
            <v>0</v>
          </cell>
          <cell r="BE641">
            <v>88</v>
          </cell>
          <cell r="BH641">
            <v>0</v>
          </cell>
          <cell r="GT641" t="str">
            <v/>
          </cell>
          <cell r="GU641" t="str">
            <v/>
          </cell>
        </row>
        <row r="642">
          <cell r="P642">
            <v>90</v>
          </cell>
          <cell r="Q642">
            <v>38.650000000000006</v>
          </cell>
          <cell r="S642">
            <v>0</v>
          </cell>
          <cell r="T642">
            <v>0</v>
          </cell>
          <cell r="V642">
            <v>42548</v>
          </cell>
          <cell r="Y642">
            <v>0</v>
          </cell>
          <cell r="AA642" t="str">
            <v>MM</v>
          </cell>
          <cell r="AB642">
            <v>0</v>
          </cell>
          <cell r="AZ642">
            <v>1137.2257068199999</v>
          </cell>
          <cell r="BA642">
            <v>0</v>
          </cell>
          <cell r="BE642">
            <v>24</v>
          </cell>
          <cell r="BH642">
            <v>0</v>
          </cell>
          <cell r="GT642" t="str">
            <v/>
          </cell>
          <cell r="GU642" t="str">
            <v/>
          </cell>
        </row>
        <row r="643">
          <cell r="P643">
            <v>45.5</v>
          </cell>
          <cell r="Q643">
            <v>0</v>
          </cell>
          <cell r="S643">
            <v>0</v>
          </cell>
          <cell r="T643">
            <v>0</v>
          </cell>
          <cell r="V643">
            <v>42550</v>
          </cell>
          <cell r="Y643">
            <v>0</v>
          </cell>
          <cell r="AA643" t="str">
            <v>HH</v>
          </cell>
          <cell r="AB643">
            <v>0</v>
          </cell>
          <cell r="AZ643">
            <v>0</v>
          </cell>
          <cell r="BA643">
            <v>0</v>
          </cell>
          <cell r="BE643">
            <v>6.8999999999999995</v>
          </cell>
          <cell r="BH643">
            <v>0</v>
          </cell>
          <cell r="GT643" t="str">
            <v/>
          </cell>
          <cell r="GU643" t="str">
            <v/>
          </cell>
        </row>
        <row r="644">
          <cell r="P644">
            <v>98.75</v>
          </cell>
          <cell r="Q644">
            <v>0</v>
          </cell>
          <cell r="S644">
            <v>0</v>
          </cell>
          <cell r="T644">
            <v>0</v>
          </cell>
          <cell r="V644">
            <v>42550</v>
          </cell>
          <cell r="Y644">
            <v>0</v>
          </cell>
          <cell r="AA644" t="str">
            <v>HH</v>
          </cell>
          <cell r="AB644">
            <v>0</v>
          </cell>
          <cell r="AZ644">
            <v>0</v>
          </cell>
          <cell r="BA644">
            <v>0</v>
          </cell>
          <cell r="BE644">
            <v>6.8999999999999995</v>
          </cell>
          <cell r="BH644">
            <v>0</v>
          </cell>
          <cell r="GT644" t="str">
            <v/>
          </cell>
          <cell r="GU644" t="str">
            <v/>
          </cell>
        </row>
        <row r="645">
          <cell r="P645">
            <v>66</v>
          </cell>
          <cell r="Q645">
            <v>0</v>
          </cell>
          <cell r="S645">
            <v>0</v>
          </cell>
          <cell r="T645">
            <v>0</v>
          </cell>
          <cell r="V645">
            <v>42550</v>
          </cell>
          <cell r="Y645">
            <v>0</v>
          </cell>
          <cell r="AA645" t="str">
            <v>MM</v>
          </cell>
          <cell r="AB645">
            <v>0</v>
          </cell>
          <cell r="AZ645">
            <v>583.4193287999999</v>
          </cell>
          <cell r="BA645">
            <v>0</v>
          </cell>
          <cell r="BE645">
            <v>12</v>
          </cell>
          <cell r="BH645">
            <v>0</v>
          </cell>
          <cell r="GT645" t="str">
            <v/>
          </cell>
          <cell r="GU645" t="str">
            <v/>
          </cell>
        </row>
        <row r="646">
          <cell r="P646">
            <v>46</v>
          </cell>
          <cell r="Q646">
            <v>0</v>
          </cell>
          <cell r="S646">
            <v>0</v>
          </cell>
          <cell r="T646">
            <v>0</v>
          </cell>
          <cell r="V646">
            <v>42551</v>
          </cell>
          <cell r="Y646">
            <v>0</v>
          </cell>
          <cell r="AA646" t="str">
            <v>MM</v>
          </cell>
          <cell r="AB646">
            <v>0</v>
          </cell>
          <cell r="AZ646">
            <v>406.62559279999994</v>
          </cell>
          <cell r="BA646">
            <v>0</v>
          </cell>
          <cell r="BE646">
            <v>27.450000000000003</v>
          </cell>
          <cell r="BH646">
            <v>0</v>
          </cell>
          <cell r="GT646" t="str">
            <v/>
          </cell>
          <cell r="GU646" t="str">
            <v/>
          </cell>
        </row>
        <row r="647">
          <cell r="P647">
            <v>47.75</v>
          </cell>
          <cell r="Q647">
            <v>0</v>
          </cell>
          <cell r="S647">
            <v>0</v>
          </cell>
          <cell r="T647">
            <v>0</v>
          </cell>
          <cell r="V647">
            <v>42551</v>
          </cell>
          <cell r="Y647">
            <v>0</v>
          </cell>
          <cell r="AA647" t="str">
            <v>MM</v>
          </cell>
          <cell r="AB647">
            <v>0</v>
          </cell>
          <cell r="AZ647">
            <v>510.98294939999994</v>
          </cell>
          <cell r="BA647">
            <v>0</v>
          </cell>
          <cell r="BE647">
            <v>12</v>
          </cell>
          <cell r="BH647">
            <v>0</v>
          </cell>
          <cell r="GT647" t="str">
            <v/>
          </cell>
          <cell r="GU647" t="str">
            <v/>
          </cell>
        </row>
        <row r="648">
          <cell r="P648">
            <v>44</v>
          </cell>
          <cell r="Q648">
            <v>0</v>
          </cell>
          <cell r="S648">
            <v>0</v>
          </cell>
          <cell r="T648">
            <v>0</v>
          </cell>
          <cell r="V648">
            <v>42551</v>
          </cell>
          <cell r="Y648">
            <v>0</v>
          </cell>
          <cell r="AA648" t="str">
            <v>MM</v>
          </cell>
          <cell r="AB648">
            <v>0</v>
          </cell>
          <cell r="AZ648">
            <v>388.94621919999997</v>
          </cell>
          <cell r="BA648">
            <v>0</v>
          </cell>
          <cell r="BE648">
            <v>12.899999999999999</v>
          </cell>
          <cell r="BH648">
            <v>0</v>
          </cell>
          <cell r="GT648" t="str">
            <v/>
          </cell>
          <cell r="GU648" t="str">
            <v/>
          </cell>
        </row>
        <row r="649">
          <cell r="P649">
            <v>21.25</v>
          </cell>
          <cell r="Q649">
            <v>203.22999999999996</v>
          </cell>
          <cell r="S649">
            <v>0</v>
          </cell>
          <cell r="T649">
            <v>0</v>
          </cell>
          <cell r="V649">
            <v>42551</v>
          </cell>
          <cell r="Y649">
            <v>0</v>
          </cell>
          <cell r="AA649" t="str">
            <v>MM</v>
          </cell>
          <cell r="AB649">
            <v>0</v>
          </cell>
          <cell r="AZ649">
            <v>2961.0651271039997</v>
          </cell>
          <cell r="BA649">
            <v>0</v>
          </cell>
          <cell r="BE649">
            <v>88</v>
          </cell>
          <cell r="BH649">
            <v>0</v>
          </cell>
          <cell r="GT649" t="str">
            <v/>
          </cell>
          <cell r="GU649" t="str">
            <v/>
          </cell>
        </row>
        <row r="650">
          <cell r="P650">
            <v>0</v>
          </cell>
          <cell r="Q650">
            <v>70.72</v>
          </cell>
          <cell r="S650">
            <v>0</v>
          </cell>
          <cell r="T650">
            <v>0</v>
          </cell>
          <cell r="V650">
            <v>42551</v>
          </cell>
          <cell r="Y650">
            <v>0</v>
          </cell>
          <cell r="AA650" t="str">
            <v>MM</v>
          </cell>
          <cell r="AB650">
            <v>0</v>
          </cell>
          <cell r="AZ650">
            <v>625.14265049599987</v>
          </cell>
          <cell r="BA650">
            <v>0</v>
          </cell>
          <cell r="BE650">
            <v>40</v>
          </cell>
          <cell r="BH650">
            <v>0</v>
          </cell>
          <cell r="GT650" t="str">
            <v/>
          </cell>
          <cell r="GU650" t="str">
            <v/>
          </cell>
        </row>
        <row r="651">
          <cell r="P651">
            <v>70</v>
          </cell>
          <cell r="Q651">
            <v>0</v>
          </cell>
          <cell r="S651">
            <v>0</v>
          </cell>
          <cell r="T651">
            <v>0</v>
          </cell>
          <cell r="V651">
            <v>42551</v>
          </cell>
          <cell r="Y651">
            <v>0</v>
          </cell>
          <cell r="AA651" t="str">
            <v>MM</v>
          </cell>
          <cell r="AB651">
            <v>0</v>
          </cell>
          <cell r="AZ651">
            <v>749.08495199999993</v>
          </cell>
          <cell r="BA651">
            <v>0</v>
          </cell>
          <cell r="BE651">
            <v>24</v>
          </cell>
          <cell r="BH651">
            <v>0</v>
          </cell>
          <cell r="GT651" t="str">
            <v/>
          </cell>
          <cell r="GU651" t="str">
            <v/>
          </cell>
        </row>
        <row r="652">
          <cell r="P652">
            <v>218</v>
          </cell>
          <cell r="Q652">
            <v>0</v>
          </cell>
          <cell r="S652">
            <v>0</v>
          </cell>
          <cell r="T652">
            <v>0</v>
          </cell>
          <cell r="V652">
            <v>42551</v>
          </cell>
          <cell r="Y652">
            <v>0</v>
          </cell>
          <cell r="AA652" t="str">
            <v>MM</v>
          </cell>
          <cell r="AB652">
            <v>0</v>
          </cell>
          <cell r="AZ652">
            <v>1927.0517223999998</v>
          </cell>
          <cell r="BA652">
            <v>0</v>
          </cell>
          <cell r="BE652">
            <v>40</v>
          </cell>
          <cell r="BH652">
            <v>0</v>
          </cell>
          <cell r="GT652" t="str">
            <v/>
          </cell>
          <cell r="GU652" t="str">
            <v/>
          </cell>
        </row>
        <row r="653">
          <cell r="P653">
            <v>113.5</v>
          </cell>
          <cell r="Q653">
            <v>0</v>
          </cell>
          <cell r="S653">
            <v>0</v>
          </cell>
          <cell r="T653">
            <v>0</v>
          </cell>
          <cell r="V653">
            <v>42555</v>
          </cell>
          <cell r="Y653">
            <v>0</v>
          </cell>
          <cell r="AA653" t="str">
            <v>MM</v>
          </cell>
          <cell r="AB653">
            <v>0</v>
          </cell>
          <cell r="AZ653">
            <v>1003.3044517999999</v>
          </cell>
          <cell r="BA653">
            <v>0</v>
          </cell>
          <cell r="BE653">
            <v>32</v>
          </cell>
          <cell r="BH653">
            <v>0</v>
          </cell>
          <cell r="GT653" t="str">
            <v/>
          </cell>
          <cell r="GU653" t="str">
            <v/>
          </cell>
        </row>
        <row r="654">
          <cell r="P654">
            <v>0</v>
          </cell>
          <cell r="Q654">
            <v>10.8</v>
          </cell>
          <cell r="S654">
            <v>0</v>
          </cell>
          <cell r="T654">
            <v>0</v>
          </cell>
          <cell r="V654">
            <v>42552</v>
          </cell>
          <cell r="Y654">
            <v>0</v>
          </cell>
          <cell r="AA654" t="str">
            <v>MM</v>
          </cell>
          <cell r="AB654">
            <v>0</v>
          </cell>
          <cell r="AZ654">
            <v>95.468617440000003</v>
          </cell>
          <cell r="BA654">
            <v>0</v>
          </cell>
          <cell r="BE654">
            <v>40</v>
          </cell>
          <cell r="BH654">
            <v>0</v>
          </cell>
          <cell r="GT654" t="str">
            <v/>
          </cell>
          <cell r="GU654" t="str">
            <v/>
          </cell>
        </row>
        <row r="655">
          <cell r="P655">
            <v>146.75</v>
          </cell>
          <cell r="Q655">
            <v>0</v>
          </cell>
          <cell r="S655">
            <v>0</v>
          </cell>
          <cell r="T655">
            <v>0</v>
          </cell>
          <cell r="V655">
            <v>42552</v>
          </cell>
          <cell r="Y655">
            <v>0</v>
          </cell>
          <cell r="AA655" t="str">
            <v>MM</v>
          </cell>
          <cell r="AB655">
            <v>0</v>
          </cell>
          <cell r="AZ655">
            <v>1297.2240378999998</v>
          </cell>
          <cell r="BA655">
            <v>0</v>
          </cell>
          <cell r="BE655">
            <v>48</v>
          </cell>
          <cell r="BH655">
            <v>0</v>
          </cell>
          <cell r="GT655" t="str">
            <v/>
          </cell>
          <cell r="GU655" t="str">
            <v/>
          </cell>
        </row>
        <row r="656">
          <cell r="P656">
            <v>118.5</v>
          </cell>
          <cell r="Q656">
            <v>166.98</v>
          </cell>
          <cell r="S656">
            <v>0</v>
          </cell>
          <cell r="T656">
            <v>0</v>
          </cell>
          <cell r="V656">
            <v>42552</v>
          </cell>
          <cell r="Y656">
            <v>0</v>
          </cell>
          <cell r="AA656" t="str">
            <v>MM</v>
          </cell>
          <cell r="AB656">
            <v>0</v>
          </cell>
          <cell r="AZ656">
            <v>3765.702389904</v>
          </cell>
          <cell r="BA656">
            <v>0</v>
          </cell>
          <cell r="BE656">
            <v>96</v>
          </cell>
          <cell r="BH656">
            <v>0</v>
          </cell>
          <cell r="GT656" t="str">
            <v/>
          </cell>
          <cell r="GU656" t="str">
            <v/>
          </cell>
        </row>
        <row r="657">
          <cell r="P657">
            <v>38</v>
          </cell>
          <cell r="Q657">
            <v>88.320000000000007</v>
          </cell>
          <cell r="S657">
            <v>0</v>
          </cell>
          <cell r="T657">
            <v>0</v>
          </cell>
          <cell r="V657">
            <v>42555</v>
          </cell>
          <cell r="Y657">
            <v>0</v>
          </cell>
          <cell r="AA657" t="str">
            <v>MM</v>
          </cell>
          <cell r="AB657">
            <v>0</v>
          </cell>
          <cell r="AZ657">
            <v>1116.629236576</v>
          </cell>
          <cell r="BA657">
            <v>0</v>
          </cell>
          <cell r="BE657">
            <v>24</v>
          </cell>
          <cell r="BH657">
            <v>0</v>
          </cell>
          <cell r="GT657" t="str">
            <v/>
          </cell>
          <cell r="GU657" t="str">
            <v/>
          </cell>
        </row>
        <row r="658">
          <cell r="P658">
            <v>69</v>
          </cell>
          <cell r="Q658">
            <v>0</v>
          </cell>
          <cell r="S658">
            <v>0</v>
          </cell>
          <cell r="T658">
            <v>0</v>
          </cell>
          <cell r="V658">
            <v>42555</v>
          </cell>
          <cell r="Y658">
            <v>0</v>
          </cell>
          <cell r="AA658" t="str">
            <v>MM</v>
          </cell>
          <cell r="AB658">
            <v>0</v>
          </cell>
          <cell r="AZ658">
            <v>609.93838919999996</v>
          </cell>
          <cell r="BA658">
            <v>0</v>
          </cell>
          <cell r="BE658">
            <v>24</v>
          </cell>
          <cell r="BH658">
            <v>0</v>
          </cell>
          <cell r="GT658" t="str">
            <v/>
          </cell>
          <cell r="GU658" t="str">
            <v/>
          </cell>
        </row>
        <row r="659">
          <cell r="P659">
            <v>129.25</v>
          </cell>
          <cell r="Q659">
            <v>334.75</v>
          </cell>
          <cell r="S659">
            <v>0</v>
          </cell>
          <cell r="T659">
            <v>0</v>
          </cell>
          <cell r="V659">
            <v>42555</v>
          </cell>
          <cell r="Y659">
            <v>0</v>
          </cell>
          <cell r="AA659" t="str">
            <v>MM</v>
          </cell>
          <cell r="AB659">
            <v>0</v>
          </cell>
          <cell r="AZ659">
            <v>6120.5195071999997</v>
          </cell>
          <cell r="BA659">
            <v>0</v>
          </cell>
          <cell r="BE659">
            <v>96</v>
          </cell>
          <cell r="BH659">
            <v>0</v>
          </cell>
          <cell r="GT659" t="str">
            <v/>
          </cell>
          <cell r="GU659" t="str">
            <v/>
          </cell>
        </row>
        <row r="660">
          <cell r="P660">
            <v>141.75</v>
          </cell>
          <cell r="Q660">
            <v>0</v>
          </cell>
          <cell r="S660">
            <v>0</v>
          </cell>
          <cell r="T660">
            <v>0</v>
          </cell>
          <cell r="V660">
            <v>42555</v>
          </cell>
          <cell r="Y660">
            <v>0</v>
          </cell>
          <cell r="AA660" t="str">
            <v>MM</v>
          </cell>
          <cell r="AB660">
            <v>0</v>
          </cell>
          <cell r="AZ660">
            <v>1516.8970277999999</v>
          </cell>
          <cell r="BA660">
            <v>0</v>
          </cell>
          <cell r="BE660">
            <v>56</v>
          </cell>
          <cell r="BH660">
            <v>0</v>
          </cell>
          <cell r="GT660" t="str">
            <v/>
          </cell>
          <cell r="GU660" t="str">
            <v/>
          </cell>
        </row>
        <row r="661">
          <cell r="P661">
            <v>16</v>
          </cell>
          <cell r="Q661">
            <v>50</v>
          </cell>
          <cell r="S661">
            <v>0</v>
          </cell>
          <cell r="T661">
            <v>0</v>
          </cell>
          <cell r="V661">
            <v>42556</v>
          </cell>
          <cell r="Y661">
            <v>0</v>
          </cell>
          <cell r="AA661" t="str">
            <v>MM</v>
          </cell>
          <cell r="AB661">
            <v>0</v>
          </cell>
          <cell r="AZ661">
            <v>583.4193287999999</v>
          </cell>
          <cell r="BA661">
            <v>0</v>
          </cell>
          <cell r="BE661">
            <v>12</v>
          </cell>
          <cell r="BH661">
            <v>0</v>
          </cell>
          <cell r="GT661" t="str">
            <v/>
          </cell>
          <cell r="GU661" t="str">
            <v/>
          </cell>
        </row>
        <row r="662">
          <cell r="P662">
            <v>53.75</v>
          </cell>
          <cell r="Q662">
            <v>0</v>
          </cell>
          <cell r="S662">
            <v>0</v>
          </cell>
          <cell r="T662">
            <v>0</v>
          </cell>
          <cell r="V662">
            <v>42556</v>
          </cell>
          <cell r="Y662">
            <v>0</v>
          </cell>
          <cell r="AA662" t="str">
            <v>MM</v>
          </cell>
          <cell r="AB662">
            <v>0</v>
          </cell>
          <cell r="AZ662">
            <v>475.13316549999996</v>
          </cell>
          <cell r="BA662">
            <v>0</v>
          </cell>
          <cell r="BE662">
            <v>12</v>
          </cell>
          <cell r="BH662">
            <v>0</v>
          </cell>
          <cell r="GT662" t="str">
            <v/>
          </cell>
          <cell r="GU662" t="str">
            <v/>
          </cell>
        </row>
        <row r="663">
          <cell r="P663">
            <v>41.5</v>
          </cell>
          <cell r="Q663">
            <v>0</v>
          </cell>
          <cell r="S663">
            <v>0</v>
          </cell>
          <cell r="T663">
            <v>0</v>
          </cell>
          <cell r="V663">
            <v>42552</v>
          </cell>
          <cell r="Y663">
            <v>0</v>
          </cell>
          <cell r="AA663" t="str">
            <v>MM</v>
          </cell>
          <cell r="AB663">
            <v>0</v>
          </cell>
          <cell r="AZ663">
            <v>366.84700219999996</v>
          </cell>
          <cell r="BA663">
            <v>0</v>
          </cell>
          <cell r="BE663">
            <v>12</v>
          </cell>
          <cell r="BH663">
            <v>0</v>
          </cell>
          <cell r="GT663" t="str">
            <v/>
          </cell>
          <cell r="GU663" t="str">
            <v/>
          </cell>
        </row>
        <row r="664">
          <cell r="P664">
            <v>39.25</v>
          </cell>
          <cell r="Q664">
            <v>0</v>
          </cell>
          <cell r="S664">
            <v>0</v>
          </cell>
          <cell r="T664">
            <v>0</v>
          </cell>
          <cell r="V664">
            <v>42552</v>
          </cell>
          <cell r="Y664">
            <v>0</v>
          </cell>
          <cell r="AA664" t="str">
            <v>MM</v>
          </cell>
          <cell r="AB664">
            <v>0</v>
          </cell>
          <cell r="AZ664">
            <v>346.95770689999995</v>
          </cell>
          <cell r="BA664">
            <v>0</v>
          </cell>
          <cell r="BE664">
            <v>12.899999999999999</v>
          </cell>
          <cell r="BH664">
            <v>0</v>
          </cell>
          <cell r="GT664" t="str">
            <v/>
          </cell>
          <cell r="GU664" t="str">
            <v/>
          </cell>
        </row>
        <row r="665">
          <cell r="P665">
            <v>41.5</v>
          </cell>
          <cell r="Q665">
            <v>23.4</v>
          </cell>
          <cell r="S665">
            <v>0</v>
          </cell>
          <cell r="T665">
            <v>0</v>
          </cell>
          <cell r="V665">
            <v>42556</v>
          </cell>
          <cell r="Y665">
            <v>0</v>
          </cell>
          <cell r="AA665" t="str">
            <v>MM</v>
          </cell>
          <cell r="AB665">
            <v>0</v>
          </cell>
          <cell r="AZ665">
            <v>573.69567331999997</v>
          </cell>
          <cell r="BA665">
            <v>0</v>
          </cell>
          <cell r="BE665">
            <v>6.8999999999999995</v>
          </cell>
          <cell r="BH665">
            <v>0</v>
          </cell>
          <cell r="GT665" t="str">
            <v/>
          </cell>
          <cell r="GU665" t="str">
            <v/>
          </cell>
        </row>
        <row r="666">
          <cell r="P666">
            <v>39.5</v>
          </cell>
          <cell r="Q666">
            <v>57.55</v>
          </cell>
          <cell r="S666">
            <v>0</v>
          </cell>
          <cell r="T666">
            <v>0</v>
          </cell>
          <cell r="V666">
            <v>42556</v>
          </cell>
          <cell r="Y666">
            <v>0</v>
          </cell>
          <cell r="AA666" t="str">
            <v>MM</v>
          </cell>
          <cell r="AB666">
            <v>0</v>
          </cell>
          <cell r="AZ666">
            <v>857.89160393999987</v>
          </cell>
          <cell r="BA666">
            <v>0</v>
          </cell>
          <cell r="BE666">
            <v>21</v>
          </cell>
          <cell r="BH666">
            <v>0</v>
          </cell>
          <cell r="GT666" t="str">
            <v/>
          </cell>
          <cell r="GU666" t="str">
            <v/>
          </cell>
        </row>
        <row r="667">
          <cell r="P667">
            <v>131.25</v>
          </cell>
          <cell r="Q667">
            <v>0</v>
          </cell>
          <cell r="S667">
            <v>0</v>
          </cell>
          <cell r="T667">
            <v>0</v>
          </cell>
          <cell r="V667">
            <v>42556</v>
          </cell>
          <cell r="Y667">
            <v>0</v>
          </cell>
          <cell r="AA667" t="str">
            <v>MM</v>
          </cell>
          <cell r="AB667">
            <v>0</v>
          </cell>
          <cell r="AZ667">
            <v>1160.2088924999998</v>
          </cell>
          <cell r="BA667">
            <v>0</v>
          </cell>
          <cell r="BE667">
            <v>24</v>
          </cell>
          <cell r="BH667">
            <v>0</v>
          </cell>
          <cell r="GT667" t="str">
            <v/>
          </cell>
          <cell r="GU667" t="str">
            <v/>
          </cell>
        </row>
        <row r="668">
          <cell r="P668">
            <v>16</v>
          </cell>
          <cell r="Q668">
            <v>0</v>
          </cell>
          <cell r="S668">
            <v>0</v>
          </cell>
          <cell r="T668">
            <v>0</v>
          </cell>
          <cell r="V668">
            <v>42556</v>
          </cell>
          <cell r="Y668">
            <v>0</v>
          </cell>
          <cell r="AA668" t="str">
            <v>MM</v>
          </cell>
          <cell r="AB668">
            <v>0</v>
          </cell>
          <cell r="AZ668">
            <v>141.43498879999999</v>
          </cell>
          <cell r="BA668">
            <v>0</v>
          </cell>
          <cell r="BE668">
            <v>16</v>
          </cell>
          <cell r="BH668">
            <v>0</v>
          </cell>
          <cell r="GT668" t="str">
            <v/>
          </cell>
          <cell r="GU668" t="str">
            <v/>
          </cell>
        </row>
        <row r="669">
          <cell r="P669">
            <v>68.5</v>
          </cell>
          <cell r="Q669">
            <v>0</v>
          </cell>
          <cell r="S669">
            <v>0</v>
          </cell>
          <cell r="T669">
            <v>0</v>
          </cell>
          <cell r="V669">
            <v>42556</v>
          </cell>
          <cell r="Y669">
            <v>0</v>
          </cell>
          <cell r="AA669" t="str">
            <v>MM</v>
          </cell>
          <cell r="AB669">
            <v>0</v>
          </cell>
          <cell r="AZ669">
            <v>605.51854579999997</v>
          </cell>
          <cell r="BA669">
            <v>0</v>
          </cell>
          <cell r="BE669">
            <v>24</v>
          </cell>
          <cell r="BH669">
            <v>0</v>
          </cell>
          <cell r="GT669" t="str">
            <v/>
          </cell>
          <cell r="GU669" t="str">
            <v/>
          </cell>
        </row>
        <row r="670">
          <cell r="P670">
            <v>46.75</v>
          </cell>
          <cell r="Q670">
            <v>0</v>
          </cell>
          <cell r="S670">
            <v>0</v>
          </cell>
          <cell r="T670">
            <v>0</v>
          </cell>
          <cell r="V670">
            <v>42556</v>
          </cell>
          <cell r="Y670">
            <v>0</v>
          </cell>
          <cell r="AA670" t="str">
            <v>MM</v>
          </cell>
          <cell r="AB670">
            <v>0</v>
          </cell>
          <cell r="AZ670">
            <v>500.28173579999998</v>
          </cell>
          <cell r="BA670">
            <v>0</v>
          </cell>
          <cell r="BE670">
            <v>24</v>
          </cell>
          <cell r="BH670">
            <v>0</v>
          </cell>
          <cell r="GT670" t="str">
            <v/>
          </cell>
          <cell r="GU670" t="str">
            <v/>
          </cell>
        </row>
        <row r="671">
          <cell r="P671">
            <v>104.75</v>
          </cell>
          <cell r="Q671">
            <v>261.49</v>
          </cell>
          <cell r="S671">
            <v>0</v>
          </cell>
          <cell r="T671">
            <v>0</v>
          </cell>
          <cell r="V671">
            <v>42556</v>
          </cell>
          <cell r="Y671">
            <v>0</v>
          </cell>
          <cell r="AA671" t="str">
            <v>MM</v>
          </cell>
          <cell r="AB671">
            <v>0</v>
          </cell>
          <cell r="AZ671">
            <v>4830.9893627520005</v>
          </cell>
          <cell r="BA671">
            <v>0</v>
          </cell>
          <cell r="BE671">
            <v>96</v>
          </cell>
          <cell r="BH671">
            <v>0</v>
          </cell>
          <cell r="GT671" t="str">
            <v/>
          </cell>
          <cell r="GU671" t="str">
            <v/>
          </cell>
        </row>
        <row r="672">
          <cell r="P672">
            <v>94.25</v>
          </cell>
          <cell r="Q672">
            <v>0</v>
          </cell>
          <cell r="S672">
            <v>0</v>
          </cell>
          <cell r="T672">
            <v>0</v>
          </cell>
          <cell r="V672">
            <v>42556</v>
          </cell>
          <cell r="Y672">
            <v>0</v>
          </cell>
          <cell r="AA672" t="str">
            <v>MM</v>
          </cell>
          <cell r="AB672">
            <v>0</v>
          </cell>
          <cell r="AZ672">
            <v>833.14048089999994</v>
          </cell>
          <cell r="BA672">
            <v>0</v>
          </cell>
          <cell r="BE672">
            <v>24</v>
          </cell>
          <cell r="BH672">
            <v>0</v>
          </cell>
          <cell r="GT672" t="str">
            <v/>
          </cell>
          <cell r="GU672" t="str">
            <v/>
          </cell>
        </row>
        <row r="673">
          <cell r="P673">
            <v>32</v>
          </cell>
          <cell r="Q673">
            <v>85.65</v>
          </cell>
          <cell r="S673">
            <v>0</v>
          </cell>
          <cell r="T673">
            <v>0</v>
          </cell>
          <cell r="V673">
            <v>42556</v>
          </cell>
          <cell r="Y673">
            <v>0</v>
          </cell>
          <cell r="AA673" t="str">
            <v>MM</v>
          </cell>
          <cell r="AB673">
            <v>0</v>
          </cell>
          <cell r="AZ673">
            <v>1039.9891520199999</v>
          </cell>
          <cell r="BA673">
            <v>0</v>
          </cell>
          <cell r="BE673">
            <v>24</v>
          </cell>
          <cell r="BH673">
            <v>0</v>
          </cell>
          <cell r="GT673" t="str">
            <v/>
          </cell>
          <cell r="GU673" t="str">
            <v/>
          </cell>
        </row>
        <row r="674">
          <cell r="P674">
            <v>68</v>
          </cell>
          <cell r="Q674">
            <v>109.4</v>
          </cell>
          <cell r="S674">
            <v>0</v>
          </cell>
          <cell r="T674">
            <v>0</v>
          </cell>
          <cell r="V674">
            <v>42557</v>
          </cell>
          <cell r="Y674">
            <v>0</v>
          </cell>
          <cell r="AA674" t="str">
            <v>MM</v>
          </cell>
          <cell r="AB674">
            <v>0</v>
          </cell>
          <cell r="AZ674">
            <v>1568.1604383199999</v>
          </cell>
          <cell r="BA674">
            <v>0</v>
          </cell>
          <cell r="BE674">
            <v>27.450000000000003</v>
          </cell>
          <cell r="BH674">
            <v>0</v>
          </cell>
          <cell r="GT674" t="str">
            <v/>
          </cell>
          <cell r="GU674" t="str">
            <v/>
          </cell>
        </row>
        <row r="675">
          <cell r="P675">
            <v>46</v>
          </cell>
          <cell r="Q675">
            <v>0</v>
          </cell>
          <cell r="S675">
            <v>0</v>
          </cell>
          <cell r="T675">
            <v>0</v>
          </cell>
          <cell r="V675">
            <v>42558</v>
          </cell>
          <cell r="Y675">
            <v>0</v>
          </cell>
          <cell r="AA675" t="str">
            <v>MM</v>
          </cell>
          <cell r="AB675">
            <v>0</v>
          </cell>
          <cell r="AZ675">
            <v>406.62559279999994</v>
          </cell>
          <cell r="BA675">
            <v>0</v>
          </cell>
          <cell r="BE675">
            <v>12.899999999999999</v>
          </cell>
          <cell r="BH675">
            <v>0</v>
          </cell>
          <cell r="GT675" t="str">
            <v/>
          </cell>
          <cell r="GU675" t="str">
            <v/>
          </cell>
        </row>
        <row r="676">
          <cell r="P676">
            <v>64</v>
          </cell>
          <cell r="Q676">
            <v>0</v>
          </cell>
          <cell r="S676">
            <v>0</v>
          </cell>
          <cell r="T676">
            <v>0</v>
          </cell>
          <cell r="V676">
            <v>42558</v>
          </cell>
          <cell r="Y676">
            <v>0</v>
          </cell>
          <cell r="AA676" t="str">
            <v>HH</v>
          </cell>
          <cell r="AB676">
            <v>0</v>
          </cell>
          <cell r="AZ676">
            <v>0</v>
          </cell>
          <cell r="BA676">
            <v>0</v>
          </cell>
          <cell r="BE676">
            <v>12</v>
          </cell>
          <cell r="BH676">
            <v>0</v>
          </cell>
          <cell r="GT676" t="str">
            <v/>
          </cell>
          <cell r="GU676" t="str">
            <v/>
          </cell>
        </row>
        <row r="677">
          <cell r="P677">
            <v>186.25</v>
          </cell>
          <cell r="Q677">
            <v>238.8</v>
          </cell>
          <cell r="S677">
            <v>0</v>
          </cell>
          <cell r="T677">
            <v>0</v>
          </cell>
          <cell r="V677">
            <v>42558</v>
          </cell>
          <cell r="Y677">
            <v>0</v>
          </cell>
          <cell r="AA677" t="str">
            <v>MM</v>
          </cell>
          <cell r="AB677">
            <v>0</v>
          </cell>
          <cell r="AZ677">
            <v>6295.0408259200003</v>
          </cell>
          <cell r="BA677">
            <v>0</v>
          </cell>
          <cell r="BE677">
            <v>96</v>
          </cell>
          <cell r="BH677">
            <v>0</v>
          </cell>
          <cell r="GT677" t="str">
            <v/>
          </cell>
          <cell r="GU677" t="str">
            <v/>
          </cell>
        </row>
        <row r="678">
          <cell r="P678">
            <v>56.5</v>
          </cell>
          <cell r="Q678">
            <v>0</v>
          </cell>
          <cell r="S678">
            <v>0</v>
          </cell>
          <cell r="T678">
            <v>0</v>
          </cell>
          <cell r="V678">
            <v>42558</v>
          </cell>
          <cell r="Y678">
            <v>0</v>
          </cell>
          <cell r="AA678" t="str">
            <v>MM</v>
          </cell>
          <cell r="AB678">
            <v>0</v>
          </cell>
          <cell r="AZ678">
            <v>499.44230419999997</v>
          </cell>
          <cell r="BA678">
            <v>0</v>
          </cell>
          <cell r="BE678">
            <v>24</v>
          </cell>
          <cell r="BH678">
            <v>0</v>
          </cell>
          <cell r="GT678" t="str">
            <v/>
          </cell>
          <cell r="GU678" t="str">
            <v/>
          </cell>
        </row>
        <row r="679">
          <cell r="P679">
            <v>58.25</v>
          </cell>
          <cell r="Q679">
            <v>3.6</v>
          </cell>
          <cell r="S679">
            <v>0</v>
          </cell>
          <cell r="T679">
            <v>0</v>
          </cell>
          <cell r="V679">
            <v>42558</v>
          </cell>
          <cell r="Y679">
            <v>0</v>
          </cell>
          <cell r="AA679" t="str">
            <v>MM</v>
          </cell>
          <cell r="AB679">
            <v>0</v>
          </cell>
          <cell r="AZ679">
            <v>661.87006115999998</v>
          </cell>
          <cell r="BA679">
            <v>0</v>
          </cell>
          <cell r="BE679">
            <v>24</v>
          </cell>
          <cell r="BH679">
            <v>0</v>
          </cell>
          <cell r="GT679" t="str">
            <v/>
          </cell>
          <cell r="GU679" t="str">
            <v/>
          </cell>
        </row>
        <row r="680">
          <cell r="P680">
            <v>4.25</v>
          </cell>
          <cell r="Q680">
            <v>0</v>
          </cell>
          <cell r="S680">
            <v>0</v>
          </cell>
          <cell r="T680">
            <v>0</v>
          </cell>
          <cell r="V680">
            <v>42558</v>
          </cell>
          <cell r="Y680">
            <v>0</v>
          </cell>
          <cell r="AA680" t="str">
            <v>MM</v>
          </cell>
          <cell r="AB680">
            <v>0</v>
          </cell>
          <cell r="AZ680">
            <v>37.568668899999999</v>
          </cell>
          <cell r="BA680">
            <v>0</v>
          </cell>
          <cell r="BE680">
            <v>24</v>
          </cell>
          <cell r="BH680">
            <v>0</v>
          </cell>
          <cell r="GT680" t="str">
            <v/>
          </cell>
          <cell r="GU680" t="str">
            <v/>
          </cell>
        </row>
        <row r="681">
          <cell r="P681">
            <v>4.25</v>
          </cell>
          <cell r="Q681">
            <v>0</v>
          </cell>
          <cell r="S681">
            <v>0</v>
          </cell>
          <cell r="T681">
            <v>0</v>
          </cell>
          <cell r="V681">
            <v>42558</v>
          </cell>
          <cell r="Y681">
            <v>0</v>
          </cell>
          <cell r="AA681" t="str">
            <v>MM</v>
          </cell>
          <cell r="AB681">
            <v>0</v>
          </cell>
          <cell r="AZ681">
            <v>37.568668899999999</v>
          </cell>
          <cell r="BA681">
            <v>0</v>
          </cell>
          <cell r="BE681">
            <v>24</v>
          </cell>
          <cell r="BH681">
            <v>0</v>
          </cell>
          <cell r="GT681" t="str">
            <v/>
          </cell>
          <cell r="GU681" t="str">
            <v/>
          </cell>
        </row>
        <row r="682">
          <cell r="P682">
            <v>8.25</v>
          </cell>
          <cell r="Q682">
            <v>0</v>
          </cell>
          <cell r="S682">
            <v>0</v>
          </cell>
          <cell r="T682">
            <v>0</v>
          </cell>
          <cell r="V682">
            <v>42558</v>
          </cell>
          <cell r="Y682">
            <v>0</v>
          </cell>
          <cell r="AA682" t="str">
            <v>MM</v>
          </cell>
          <cell r="AB682">
            <v>0</v>
          </cell>
          <cell r="AZ682">
            <v>72.927416099999988</v>
          </cell>
          <cell r="BA682">
            <v>0</v>
          </cell>
          <cell r="BE682">
            <v>24</v>
          </cell>
          <cell r="BH682">
            <v>0</v>
          </cell>
          <cell r="GT682" t="str">
            <v/>
          </cell>
          <cell r="GU682" t="str">
            <v/>
          </cell>
        </row>
        <row r="683">
          <cell r="P683">
            <v>2.75</v>
          </cell>
          <cell r="Q683">
            <v>0</v>
          </cell>
          <cell r="S683">
            <v>0</v>
          </cell>
          <cell r="T683">
            <v>0</v>
          </cell>
          <cell r="V683">
            <v>42558</v>
          </cell>
          <cell r="Y683">
            <v>0</v>
          </cell>
          <cell r="AA683" t="str">
            <v>MM</v>
          </cell>
          <cell r="AB683">
            <v>0</v>
          </cell>
          <cell r="AZ683">
            <v>24.309138699999998</v>
          </cell>
          <cell r="BA683">
            <v>0</v>
          </cell>
          <cell r="BE683">
            <v>24</v>
          </cell>
          <cell r="BH683">
            <v>0</v>
          </cell>
          <cell r="GT683" t="str">
            <v/>
          </cell>
          <cell r="GU683" t="str">
            <v/>
          </cell>
        </row>
        <row r="684">
          <cell r="P684">
            <v>88</v>
          </cell>
          <cell r="Q684">
            <v>0</v>
          </cell>
          <cell r="S684">
            <v>0</v>
          </cell>
          <cell r="T684">
            <v>0</v>
          </cell>
          <cell r="V684">
            <v>42558</v>
          </cell>
          <cell r="Y684">
            <v>0</v>
          </cell>
          <cell r="AA684" t="str">
            <v>MM</v>
          </cell>
          <cell r="AB684">
            <v>0</v>
          </cell>
          <cell r="AZ684">
            <v>777.89243839999995</v>
          </cell>
          <cell r="BA684">
            <v>0</v>
          </cell>
          <cell r="BE684">
            <v>24</v>
          </cell>
          <cell r="BH684">
            <v>0</v>
          </cell>
          <cell r="GT684" t="str">
            <v/>
          </cell>
          <cell r="GU684" t="str">
            <v/>
          </cell>
        </row>
        <row r="685">
          <cell r="P685">
            <v>68.25</v>
          </cell>
          <cell r="Q685">
            <v>77.55</v>
          </cell>
          <cell r="S685">
            <v>0</v>
          </cell>
          <cell r="T685">
            <v>0</v>
          </cell>
          <cell r="V685">
            <v>42558</v>
          </cell>
          <cell r="Y685">
            <v>0</v>
          </cell>
          <cell r="AA685" t="str">
            <v>MM</v>
          </cell>
          <cell r="AB685">
            <v>0</v>
          </cell>
          <cell r="AZ685">
            <v>1288.8263354399999</v>
          </cell>
          <cell r="BA685">
            <v>0</v>
          </cell>
          <cell r="BE685">
            <v>24</v>
          </cell>
          <cell r="BH685">
            <v>0</v>
          </cell>
          <cell r="GT685" t="str">
            <v/>
          </cell>
          <cell r="GU685" t="str">
            <v/>
          </cell>
        </row>
        <row r="686">
          <cell r="P686">
            <v>9</v>
          </cell>
          <cell r="Q686">
            <v>0</v>
          </cell>
          <cell r="S686">
            <v>0</v>
          </cell>
          <cell r="T686">
            <v>0</v>
          </cell>
          <cell r="V686">
            <v>42557</v>
          </cell>
          <cell r="Y686">
            <v>0</v>
          </cell>
          <cell r="AA686" t="str">
            <v>MM</v>
          </cell>
          <cell r="AB686">
            <v>0</v>
          </cell>
          <cell r="AZ686">
            <v>96.310922399999995</v>
          </cell>
          <cell r="BA686">
            <v>0</v>
          </cell>
          <cell r="BE686">
            <v>24</v>
          </cell>
          <cell r="BH686">
            <v>0</v>
          </cell>
          <cell r="GT686" t="str">
            <v/>
          </cell>
          <cell r="GU686" t="str">
            <v/>
          </cell>
        </row>
        <row r="687">
          <cell r="P687">
            <v>70.25</v>
          </cell>
          <cell r="Q687">
            <v>0</v>
          </cell>
          <cell r="S687">
            <v>0</v>
          </cell>
          <cell r="T687">
            <v>0</v>
          </cell>
          <cell r="V687">
            <v>42557</v>
          </cell>
          <cell r="Y687">
            <v>0</v>
          </cell>
          <cell r="AA687" t="str">
            <v>MM</v>
          </cell>
          <cell r="AB687">
            <v>0</v>
          </cell>
          <cell r="AZ687">
            <v>751.76025539999989</v>
          </cell>
          <cell r="BA687">
            <v>0</v>
          </cell>
          <cell r="BE687">
            <v>24</v>
          </cell>
          <cell r="BH687">
            <v>0</v>
          </cell>
          <cell r="GT687" t="str">
            <v/>
          </cell>
          <cell r="GU687" t="str">
            <v/>
          </cell>
        </row>
        <row r="688">
          <cell r="P688">
            <v>147.75</v>
          </cell>
          <cell r="Q688">
            <v>0</v>
          </cell>
          <cell r="S688">
            <v>0</v>
          </cell>
          <cell r="T688">
            <v>0</v>
          </cell>
          <cell r="V688">
            <v>42557</v>
          </cell>
          <cell r="Y688">
            <v>0</v>
          </cell>
          <cell r="AA688" t="str">
            <v>MM</v>
          </cell>
          <cell r="AB688">
            <v>0</v>
          </cell>
          <cell r="AZ688">
            <v>1306.0637247</v>
          </cell>
          <cell r="BA688">
            <v>0</v>
          </cell>
          <cell r="BE688">
            <v>24</v>
          </cell>
          <cell r="BH688">
            <v>0</v>
          </cell>
          <cell r="GT688" t="str">
            <v/>
          </cell>
          <cell r="GU688" t="str">
            <v/>
          </cell>
        </row>
        <row r="689">
          <cell r="P689">
            <v>43.5</v>
          </cell>
          <cell r="Q689">
            <v>0</v>
          </cell>
          <cell r="S689">
            <v>0</v>
          </cell>
          <cell r="T689">
            <v>0</v>
          </cell>
          <cell r="V689">
            <v>42557</v>
          </cell>
          <cell r="Y689">
            <v>0</v>
          </cell>
          <cell r="AA689" t="str">
            <v>MM</v>
          </cell>
          <cell r="AB689">
            <v>0</v>
          </cell>
          <cell r="AZ689">
            <v>384.52637579999998</v>
          </cell>
          <cell r="BA689">
            <v>0</v>
          </cell>
          <cell r="BE689">
            <v>16</v>
          </cell>
          <cell r="BH689">
            <v>0</v>
          </cell>
          <cell r="GT689" t="str">
            <v/>
          </cell>
          <cell r="GU689" t="str">
            <v/>
          </cell>
        </row>
        <row r="690">
          <cell r="P690">
            <v>58.5</v>
          </cell>
          <cell r="Q690">
            <v>0</v>
          </cell>
          <cell r="S690">
            <v>0</v>
          </cell>
          <cell r="T690">
            <v>0</v>
          </cell>
          <cell r="V690">
            <v>42557</v>
          </cell>
          <cell r="Y690">
            <v>0</v>
          </cell>
          <cell r="AA690" t="str">
            <v>MM</v>
          </cell>
          <cell r="AB690">
            <v>0</v>
          </cell>
          <cell r="AZ690">
            <v>626.02099559999999</v>
          </cell>
          <cell r="BA690">
            <v>0</v>
          </cell>
          <cell r="BE690">
            <v>24</v>
          </cell>
          <cell r="BH690">
            <v>0</v>
          </cell>
          <cell r="GT690" t="str">
            <v/>
          </cell>
          <cell r="GU690" t="str">
            <v/>
          </cell>
        </row>
        <row r="691">
          <cell r="P691">
            <v>243.75</v>
          </cell>
          <cell r="Q691">
            <v>44.23</v>
          </cell>
          <cell r="S691">
            <v>0</v>
          </cell>
          <cell r="T691">
            <v>0</v>
          </cell>
          <cell r="V691">
            <v>42557</v>
          </cell>
          <cell r="Y691">
            <v>0</v>
          </cell>
          <cell r="AA691" t="str">
            <v>MM</v>
          </cell>
          <cell r="AB691">
            <v>0</v>
          </cell>
          <cell r="AZ691">
            <v>4109.5717068560007</v>
          </cell>
          <cell r="BA691">
            <v>0</v>
          </cell>
          <cell r="BE691">
            <v>120</v>
          </cell>
          <cell r="BH691">
            <v>0</v>
          </cell>
          <cell r="GT691" t="str">
            <v/>
          </cell>
          <cell r="GU691" t="str">
            <v/>
          </cell>
        </row>
        <row r="692">
          <cell r="P692">
            <v>48.5</v>
          </cell>
          <cell r="Q692">
            <v>78.5</v>
          </cell>
          <cell r="S692">
            <v>0</v>
          </cell>
          <cell r="T692">
            <v>0</v>
          </cell>
          <cell r="V692">
            <v>42557</v>
          </cell>
          <cell r="Y692">
            <v>0</v>
          </cell>
          <cell r="AA692" t="str">
            <v>MM</v>
          </cell>
          <cell r="AB692">
            <v>0</v>
          </cell>
          <cell r="AZ692">
            <v>1122.6402235999999</v>
          </cell>
          <cell r="BA692">
            <v>0</v>
          </cell>
          <cell r="BE692">
            <v>24</v>
          </cell>
          <cell r="BH692">
            <v>0</v>
          </cell>
          <cell r="GT692" t="str">
            <v/>
          </cell>
          <cell r="GU692" t="str">
            <v/>
          </cell>
        </row>
        <row r="693">
          <cell r="P693">
            <v>45.75</v>
          </cell>
          <cell r="Q693">
            <v>78.5</v>
          </cell>
          <cell r="S693">
            <v>0</v>
          </cell>
          <cell r="T693">
            <v>0</v>
          </cell>
          <cell r="V693">
            <v>42557</v>
          </cell>
          <cell r="Y693">
            <v>0</v>
          </cell>
          <cell r="AA693" t="str">
            <v>MM</v>
          </cell>
          <cell r="AB693">
            <v>0</v>
          </cell>
          <cell r="AZ693">
            <v>1098.3310849</v>
          </cell>
          <cell r="BA693">
            <v>0</v>
          </cell>
          <cell r="BE693">
            <v>24</v>
          </cell>
          <cell r="BH693">
            <v>0</v>
          </cell>
          <cell r="GT693" t="str">
            <v/>
          </cell>
          <cell r="GU693" t="str">
            <v/>
          </cell>
        </row>
        <row r="694">
          <cell r="P694">
            <v>198.25</v>
          </cell>
          <cell r="Q694">
            <v>0</v>
          </cell>
          <cell r="S694">
            <v>198.25</v>
          </cell>
          <cell r="T694">
            <v>0</v>
          </cell>
          <cell r="V694">
            <v>42559</v>
          </cell>
          <cell r="Y694">
            <v>42571</v>
          </cell>
          <cell r="AA694" t="str">
            <v>HH</v>
          </cell>
          <cell r="AB694" t="str">
            <v>HH</v>
          </cell>
          <cell r="AZ694">
            <v>0</v>
          </cell>
          <cell r="BA694">
            <v>0</v>
          </cell>
          <cell r="BE694">
            <v>27.450000000000003</v>
          </cell>
          <cell r="BH694">
            <v>19.350000000000001</v>
          </cell>
          <cell r="GT694" t="str">
            <v/>
          </cell>
          <cell r="GU694" t="str">
            <v/>
          </cell>
        </row>
        <row r="695">
          <cell r="P695">
            <v>5.5</v>
          </cell>
          <cell r="Q695">
            <v>55.05</v>
          </cell>
          <cell r="S695">
            <v>0</v>
          </cell>
          <cell r="T695">
            <v>0</v>
          </cell>
          <cell r="V695">
            <v>42559</v>
          </cell>
          <cell r="Y695">
            <v>0</v>
          </cell>
          <cell r="AA695" t="str">
            <v>MM</v>
          </cell>
          <cell r="AB695">
            <v>0</v>
          </cell>
          <cell r="AZ695">
            <v>535.24303573999987</v>
          </cell>
          <cell r="BA695">
            <v>0</v>
          </cell>
          <cell r="BE695">
            <v>24</v>
          </cell>
          <cell r="BH695">
            <v>0</v>
          </cell>
          <cell r="GT695" t="str">
            <v/>
          </cell>
          <cell r="GU695" t="str">
            <v/>
          </cell>
        </row>
        <row r="696">
          <cell r="P696">
            <v>146.75</v>
          </cell>
          <cell r="Q696">
            <v>0</v>
          </cell>
          <cell r="S696">
            <v>0</v>
          </cell>
          <cell r="T696">
            <v>0</v>
          </cell>
          <cell r="V696">
            <v>42559</v>
          </cell>
          <cell r="Y696">
            <v>0</v>
          </cell>
          <cell r="AA696" t="str">
            <v>MM</v>
          </cell>
          <cell r="AB696">
            <v>0</v>
          </cell>
          <cell r="AZ696">
            <v>1297.2240378999998</v>
          </cell>
          <cell r="BA696">
            <v>0</v>
          </cell>
          <cell r="BE696">
            <v>48</v>
          </cell>
          <cell r="BH696">
            <v>0</v>
          </cell>
          <cell r="GT696" t="str">
            <v/>
          </cell>
          <cell r="GU696" t="str">
            <v/>
          </cell>
        </row>
        <row r="697">
          <cell r="P697">
            <v>64.25</v>
          </cell>
          <cell r="Q697">
            <v>49.349999999999994</v>
          </cell>
          <cell r="S697">
            <v>0</v>
          </cell>
          <cell r="T697">
            <v>0</v>
          </cell>
          <cell r="V697">
            <v>42559</v>
          </cell>
          <cell r="Y697">
            <v>0</v>
          </cell>
          <cell r="AA697" t="str">
            <v>MM</v>
          </cell>
          <cell r="AB697">
            <v>0</v>
          </cell>
          <cell r="AZ697">
            <v>1004.1884204799999</v>
          </cell>
          <cell r="BA697">
            <v>0</v>
          </cell>
          <cell r="BE697">
            <v>32</v>
          </cell>
          <cell r="BH697">
            <v>0</v>
          </cell>
          <cell r="GT697" t="str">
            <v/>
          </cell>
          <cell r="GU697" t="str">
            <v/>
          </cell>
        </row>
        <row r="698">
          <cell r="P698">
            <v>129.25</v>
          </cell>
          <cell r="Q698">
            <v>0</v>
          </cell>
          <cell r="S698">
            <v>0</v>
          </cell>
          <cell r="T698">
            <v>0</v>
          </cell>
          <cell r="V698">
            <v>42559</v>
          </cell>
          <cell r="Y698">
            <v>0</v>
          </cell>
          <cell r="AA698" t="str">
            <v>MM</v>
          </cell>
          <cell r="AB698">
            <v>0</v>
          </cell>
          <cell r="AZ698">
            <v>1142.5295188999999</v>
          </cell>
          <cell r="BA698">
            <v>0</v>
          </cell>
          <cell r="BE698">
            <v>32</v>
          </cell>
          <cell r="BH698">
            <v>0</v>
          </cell>
          <cell r="GT698" t="str">
            <v/>
          </cell>
          <cell r="GU698" t="str">
            <v/>
          </cell>
        </row>
        <row r="699">
          <cell r="P699">
            <v>49.25</v>
          </cell>
          <cell r="Q699">
            <v>0</v>
          </cell>
          <cell r="S699">
            <v>0</v>
          </cell>
          <cell r="T699">
            <v>0</v>
          </cell>
          <cell r="V699">
            <v>42559</v>
          </cell>
          <cell r="Y699">
            <v>0</v>
          </cell>
          <cell r="AA699" t="str">
            <v>MM</v>
          </cell>
          <cell r="AB699">
            <v>0</v>
          </cell>
          <cell r="AZ699">
            <v>435.35457489999993</v>
          </cell>
          <cell r="BA699">
            <v>0</v>
          </cell>
          <cell r="BE699">
            <v>24</v>
          </cell>
          <cell r="BH699">
            <v>0</v>
          </cell>
          <cell r="GT699" t="str">
            <v/>
          </cell>
          <cell r="GU699" t="str">
            <v/>
          </cell>
        </row>
        <row r="700">
          <cell r="P700">
            <v>168.75</v>
          </cell>
          <cell r="Q700">
            <v>252.29</v>
          </cell>
          <cell r="S700">
            <v>0</v>
          </cell>
          <cell r="T700">
            <v>0</v>
          </cell>
          <cell r="V700">
            <v>42559</v>
          </cell>
          <cell r="Y700">
            <v>0</v>
          </cell>
          <cell r="AA700" t="str">
            <v>MM</v>
          </cell>
          <cell r="AB700">
            <v>0</v>
          </cell>
          <cell r="AZ700">
            <v>6235.6522511359999</v>
          </cell>
          <cell r="BA700">
            <v>0</v>
          </cell>
          <cell r="BE700">
            <v>137.25</v>
          </cell>
          <cell r="BH700">
            <v>0</v>
          </cell>
          <cell r="GT700" t="str">
            <v/>
          </cell>
          <cell r="GU700" t="str">
            <v/>
          </cell>
        </row>
        <row r="701">
          <cell r="P701">
            <v>228</v>
          </cell>
          <cell r="Q701">
            <v>0</v>
          </cell>
          <cell r="S701">
            <v>0</v>
          </cell>
          <cell r="T701">
            <v>0</v>
          </cell>
          <cell r="V701">
            <v>42562</v>
          </cell>
          <cell r="Y701">
            <v>0</v>
          </cell>
          <cell r="AA701" t="str">
            <v>MM</v>
          </cell>
          <cell r="AB701">
            <v>0</v>
          </cell>
          <cell r="AZ701">
            <v>2439.8767008</v>
          </cell>
          <cell r="BA701">
            <v>0</v>
          </cell>
          <cell r="BE701">
            <v>54.900000000000006</v>
          </cell>
          <cell r="BH701">
            <v>0</v>
          </cell>
          <cell r="GT701" t="str">
            <v/>
          </cell>
          <cell r="GU701" t="str">
            <v/>
          </cell>
        </row>
        <row r="702">
          <cell r="P702">
            <v>337.25</v>
          </cell>
          <cell r="Q702">
            <v>272.06</v>
          </cell>
          <cell r="S702">
            <v>0</v>
          </cell>
          <cell r="T702">
            <v>0</v>
          </cell>
          <cell r="V702">
            <v>42562</v>
          </cell>
          <cell r="Y702">
            <v>0</v>
          </cell>
          <cell r="AA702" t="str">
            <v>MM</v>
          </cell>
          <cell r="AB702">
            <v>0</v>
          </cell>
          <cell r="AZ702">
            <v>9023.953242304</v>
          </cell>
          <cell r="BA702">
            <v>0</v>
          </cell>
          <cell r="BE702">
            <v>137.25</v>
          </cell>
          <cell r="BH702">
            <v>0</v>
          </cell>
          <cell r="GT702" t="str">
            <v/>
          </cell>
          <cell r="GU702" t="str">
            <v/>
          </cell>
        </row>
        <row r="703">
          <cell r="P703">
            <v>17.5</v>
          </cell>
          <cell r="Q703">
            <v>142.35</v>
          </cell>
          <cell r="S703">
            <v>0</v>
          </cell>
          <cell r="T703">
            <v>0</v>
          </cell>
          <cell r="V703">
            <v>42562</v>
          </cell>
          <cell r="Y703">
            <v>0</v>
          </cell>
          <cell r="AA703" t="str">
            <v>MM</v>
          </cell>
          <cell r="AB703">
            <v>0</v>
          </cell>
          <cell r="AZ703">
            <v>1413.0239349799997</v>
          </cell>
          <cell r="BA703">
            <v>0</v>
          </cell>
          <cell r="BE703">
            <v>16</v>
          </cell>
          <cell r="BH703">
            <v>0</v>
          </cell>
          <cell r="GT703" t="str">
            <v/>
          </cell>
          <cell r="GU703" t="str">
            <v/>
          </cell>
        </row>
        <row r="704">
          <cell r="P704">
            <v>53.75</v>
          </cell>
          <cell r="Q704">
            <v>0</v>
          </cell>
          <cell r="S704">
            <v>0</v>
          </cell>
          <cell r="T704">
            <v>0</v>
          </cell>
          <cell r="V704">
            <v>42562</v>
          </cell>
          <cell r="Y704">
            <v>0</v>
          </cell>
          <cell r="AA704" t="str">
            <v>MM</v>
          </cell>
          <cell r="AB704">
            <v>0</v>
          </cell>
          <cell r="AZ704">
            <v>475.13316549999996</v>
          </cell>
          <cell r="BA704">
            <v>0</v>
          </cell>
          <cell r="BE704">
            <v>36.6</v>
          </cell>
          <cell r="BH704">
            <v>0</v>
          </cell>
          <cell r="GT704" t="str">
            <v/>
          </cell>
          <cell r="GU704" t="str">
            <v/>
          </cell>
        </row>
        <row r="705">
          <cell r="P705">
            <v>123.25</v>
          </cell>
          <cell r="Q705">
            <v>0</v>
          </cell>
          <cell r="S705">
            <v>0</v>
          </cell>
          <cell r="T705">
            <v>0</v>
          </cell>
          <cell r="V705">
            <v>42562</v>
          </cell>
          <cell r="Y705">
            <v>0</v>
          </cell>
          <cell r="AA705" t="str">
            <v>MM</v>
          </cell>
          <cell r="AB705">
            <v>0</v>
          </cell>
          <cell r="AZ705">
            <v>1204.20798715</v>
          </cell>
          <cell r="BA705">
            <v>0</v>
          </cell>
          <cell r="BE705">
            <v>36.6</v>
          </cell>
          <cell r="BH705">
            <v>0</v>
          </cell>
          <cell r="GT705" t="str">
            <v/>
          </cell>
          <cell r="GU705" t="str">
            <v/>
          </cell>
        </row>
        <row r="706">
          <cell r="P706">
            <v>100</v>
          </cell>
          <cell r="Q706">
            <v>48.8</v>
          </cell>
          <cell r="S706">
            <v>0</v>
          </cell>
          <cell r="T706">
            <v>0</v>
          </cell>
          <cell r="V706">
            <v>42563</v>
          </cell>
          <cell r="Y706">
            <v>0</v>
          </cell>
          <cell r="AA706" t="str">
            <v>MM</v>
          </cell>
          <cell r="AB706">
            <v>0</v>
          </cell>
          <cell r="AZ706">
            <v>1315.34539584</v>
          </cell>
          <cell r="BA706">
            <v>0</v>
          </cell>
          <cell r="BE706">
            <v>36.6</v>
          </cell>
          <cell r="BH706">
            <v>0</v>
          </cell>
          <cell r="GT706" t="str">
            <v/>
          </cell>
          <cell r="GU706" t="str">
            <v/>
          </cell>
        </row>
        <row r="707">
          <cell r="P707">
            <v>48.25</v>
          </cell>
          <cell r="Q707">
            <v>42.150000000000006</v>
          </cell>
          <cell r="S707">
            <v>0</v>
          </cell>
          <cell r="T707">
            <v>0</v>
          </cell>
          <cell r="V707">
            <v>42563</v>
          </cell>
          <cell r="Y707">
            <v>0</v>
          </cell>
          <cell r="AA707" t="str">
            <v>MM</v>
          </cell>
          <cell r="AB707">
            <v>0</v>
          </cell>
          <cell r="AZ707">
            <v>799.10768671999995</v>
          </cell>
          <cell r="BA707">
            <v>0</v>
          </cell>
          <cell r="BE707">
            <v>25.8</v>
          </cell>
          <cell r="BH707">
            <v>0</v>
          </cell>
          <cell r="GT707" t="str">
            <v/>
          </cell>
          <cell r="GU707" t="str">
            <v/>
          </cell>
        </row>
        <row r="708">
          <cell r="P708">
            <v>147.5</v>
          </cell>
          <cell r="Q708">
            <v>197.56</v>
          </cell>
          <cell r="S708">
            <v>0</v>
          </cell>
          <cell r="T708">
            <v>0</v>
          </cell>
          <cell r="V708">
            <v>42563</v>
          </cell>
          <cell r="Y708">
            <v>0</v>
          </cell>
          <cell r="AA708" t="str">
            <v>MM</v>
          </cell>
          <cell r="AB708">
            <v>0</v>
          </cell>
          <cell r="AZ708">
            <v>5110.379455104</v>
          </cell>
          <cell r="BA708">
            <v>0</v>
          </cell>
          <cell r="BE708">
            <v>100.65</v>
          </cell>
          <cell r="BH708">
            <v>0</v>
          </cell>
          <cell r="GT708" t="str">
            <v/>
          </cell>
          <cell r="GU708" t="str">
            <v/>
          </cell>
        </row>
        <row r="709">
          <cell r="P709">
            <v>46</v>
          </cell>
          <cell r="Q709">
            <v>34.700000000000003</v>
          </cell>
          <cell r="S709">
            <v>0</v>
          </cell>
          <cell r="T709">
            <v>0</v>
          </cell>
          <cell r="V709">
            <v>42563</v>
          </cell>
          <cell r="Y709">
            <v>0</v>
          </cell>
          <cell r="AA709" t="str">
            <v>MM</v>
          </cell>
          <cell r="AB709">
            <v>0</v>
          </cell>
          <cell r="AZ709">
            <v>713.36272475999999</v>
          </cell>
          <cell r="BA709">
            <v>0</v>
          </cell>
          <cell r="BE709">
            <v>36.6</v>
          </cell>
          <cell r="BH709">
            <v>0</v>
          </cell>
          <cell r="GT709" t="str">
            <v/>
          </cell>
          <cell r="GU709" t="str">
            <v/>
          </cell>
        </row>
        <row r="710">
          <cell r="P710">
            <v>303.25</v>
          </cell>
          <cell r="Q710">
            <v>0</v>
          </cell>
          <cell r="S710">
            <v>0</v>
          </cell>
          <cell r="T710">
            <v>0</v>
          </cell>
          <cell r="V710">
            <v>42563</v>
          </cell>
          <cell r="Y710">
            <v>0</v>
          </cell>
          <cell r="AA710" t="str">
            <v>MM</v>
          </cell>
          <cell r="AB710">
            <v>0</v>
          </cell>
          <cell r="AZ710">
            <v>2680.6350220999998</v>
          </cell>
          <cell r="BA710">
            <v>0</v>
          </cell>
          <cell r="BE710">
            <v>54.900000000000006</v>
          </cell>
          <cell r="BH710">
            <v>0</v>
          </cell>
          <cell r="GT710" t="str">
            <v/>
          </cell>
          <cell r="GU710" t="str">
            <v/>
          </cell>
        </row>
        <row r="711">
          <cell r="P711">
            <v>178.5</v>
          </cell>
          <cell r="Q711">
            <v>0</v>
          </cell>
          <cell r="S711">
            <v>178.5</v>
          </cell>
          <cell r="T711">
            <v>0</v>
          </cell>
          <cell r="V711">
            <v>42562</v>
          </cell>
          <cell r="Y711">
            <v>42571</v>
          </cell>
          <cell r="AA711" t="str">
            <v>HH</v>
          </cell>
          <cell r="AB711" t="str">
            <v>HH</v>
          </cell>
          <cell r="AZ711">
            <v>0</v>
          </cell>
          <cell r="BA711">
            <v>0</v>
          </cell>
          <cell r="BE711">
            <v>27.450000000000003</v>
          </cell>
          <cell r="BH711">
            <v>19.350000000000001</v>
          </cell>
          <cell r="GT711" t="str">
            <v/>
          </cell>
          <cell r="GU711" t="str">
            <v/>
          </cell>
        </row>
        <row r="712">
          <cell r="P712">
            <v>289.75</v>
          </cell>
          <cell r="Q712">
            <v>0</v>
          </cell>
          <cell r="S712">
            <v>0</v>
          </cell>
          <cell r="T712">
            <v>0</v>
          </cell>
          <cell r="V712">
            <v>42564</v>
          </cell>
          <cell r="Y712">
            <v>0</v>
          </cell>
          <cell r="AA712" t="str">
            <v>MM</v>
          </cell>
          <cell r="AB712">
            <v>0</v>
          </cell>
          <cell r="AZ712">
            <v>3100.6766405999997</v>
          </cell>
          <cell r="BA712">
            <v>0</v>
          </cell>
          <cell r="BE712">
            <v>54.900000000000006</v>
          </cell>
          <cell r="BH712">
            <v>0</v>
          </cell>
          <cell r="GT712" t="str">
            <v/>
          </cell>
          <cell r="GU712" t="str">
            <v/>
          </cell>
        </row>
        <row r="713">
          <cell r="P713">
            <v>116.5</v>
          </cell>
          <cell r="Q713">
            <v>0</v>
          </cell>
          <cell r="S713">
            <v>0</v>
          </cell>
          <cell r="T713">
            <v>0</v>
          </cell>
          <cell r="V713">
            <v>42564</v>
          </cell>
          <cell r="Y713">
            <v>0</v>
          </cell>
          <cell r="AA713" t="str">
            <v>MM</v>
          </cell>
          <cell r="AB713">
            <v>0</v>
          </cell>
          <cell r="AZ713">
            <v>1029.8235121999999</v>
          </cell>
          <cell r="BA713">
            <v>0</v>
          </cell>
          <cell r="BE713">
            <v>29.2</v>
          </cell>
          <cell r="BH713">
            <v>0</v>
          </cell>
          <cell r="GT713" t="str">
            <v/>
          </cell>
          <cell r="GU713" t="str">
            <v/>
          </cell>
        </row>
        <row r="714">
          <cell r="P714">
            <v>165</v>
          </cell>
          <cell r="Q714">
            <v>18</v>
          </cell>
          <cell r="S714">
            <v>0</v>
          </cell>
          <cell r="T714">
            <v>0</v>
          </cell>
          <cell r="V714">
            <v>42564</v>
          </cell>
          <cell r="Y714">
            <v>0</v>
          </cell>
          <cell r="AA714" t="str">
            <v>MM</v>
          </cell>
          <cell r="AB714">
            <v>0</v>
          </cell>
          <cell r="AZ714">
            <v>1617.6626843999998</v>
          </cell>
          <cell r="BA714">
            <v>0</v>
          </cell>
          <cell r="BE714">
            <v>26</v>
          </cell>
          <cell r="BH714">
            <v>0</v>
          </cell>
          <cell r="GT714" t="str">
            <v/>
          </cell>
          <cell r="GU714" t="str">
            <v/>
          </cell>
        </row>
        <row r="715">
          <cell r="P715">
            <v>173.25</v>
          </cell>
          <cell r="Q715">
            <v>210.44</v>
          </cell>
          <cell r="S715">
            <v>0</v>
          </cell>
          <cell r="T715">
            <v>0</v>
          </cell>
          <cell r="V715">
            <v>42564</v>
          </cell>
          <cell r="Y715">
            <v>0</v>
          </cell>
          <cell r="AA715" t="str">
            <v>MM</v>
          </cell>
          <cell r="AB715">
            <v>0</v>
          </cell>
          <cell r="AZ715">
            <v>5682.4943288960003</v>
          </cell>
          <cell r="BA715">
            <v>0</v>
          </cell>
          <cell r="BE715">
            <v>109.80000000000001</v>
          </cell>
          <cell r="BH715">
            <v>0</v>
          </cell>
          <cell r="GT715" t="str">
            <v/>
          </cell>
          <cell r="GU715" t="str">
            <v/>
          </cell>
        </row>
        <row r="716">
          <cell r="P716">
            <v>43.5</v>
          </cell>
          <cell r="Q716">
            <v>0</v>
          </cell>
          <cell r="S716">
            <v>0</v>
          </cell>
          <cell r="T716">
            <v>0</v>
          </cell>
          <cell r="V716">
            <v>42563</v>
          </cell>
          <cell r="Y716">
            <v>0</v>
          </cell>
          <cell r="AA716" t="str">
            <v>HH</v>
          </cell>
          <cell r="AB716">
            <v>0</v>
          </cell>
          <cell r="AZ716">
            <v>0</v>
          </cell>
          <cell r="BA716">
            <v>0</v>
          </cell>
          <cell r="BE716">
            <v>27.450000000000003</v>
          </cell>
          <cell r="BH716">
            <v>0</v>
          </cell>
          <cell r="GT716" t="str">
            <v/>
          </cell>
          <cell r="GU716" t="str">
            <v/>
          </cell>
        </row>
        <row r="717">
          <cell r="P717">
            <v>99.25</v>
          </cell>
          <cell r="Q717">
            <v>89.8</v>
          </cell>
          <cell r="S717">
            <v>0</v>
          </cell>
          <cell r="T717">
            <v>0</v>
          </cell>
          <cell r="V717">
            <v>42565</v>
          </cell>
          <cell r="Y717">
            <v>0</v>
          </cell>
          <cell r="AA717" t="str">
            <v>MM</v>
          </cell>
          <cell r="AB717">
            <v>0</v>
          </cell>
          <cell r="AZ717">
            <v>1671.14278954</v>
          </cell>
          <cell r="BA717">
            <v>0</v>
          </cell>
          <cell r="BE717">
            <v>36.6</v>
          </cell>
          <cell r="BH717">
            <v>0</v>
          </cell>
          <cell r="GT717" t="str">
            <v/>
          </cell>
          <cell r="GU717" t="str">
            <v/>
          </cell>
        </row>
        <row r="718">
          <cell r="P718">
            <v>78.25</v>
          </cell>
          <cell r="Q718">
            <v>99.75</v>
          </cell>
          <cell r="S718">
            <v>0</v>
          </cell>
          <cell r="T718">
            <v>0</v>
          </cell>
          <cell r="V718">
            <v>42565</v>
          </cell>
          <cell r="Y718">
            <v>0</v>
          </cell>
          <cell r="AA718" t="str">
            <v>MM</v>
          </cell>
          <cell r="AB718">
            <v>0</v>
          </cell>
          <cell r="AZ718">
            <v>1573.4642503999999</v>
          </cell>
          <cell r="BA718">
            <v>0</v>
          </cell>
          <cell r="BE718">
            <v>36.6</v>
          </cell>
          <cell r="BH718">
            <v>0</v>
          </cell>
          <cell r="GT718" t="str">
            <v/>
          </cell>
          <cell r="GU718" t="str">
            <v/>
          </cell>
        </row>
        <row r="719">
          <cell r="P719">
            <v>317.75</v>
          </cell>
          <cell r="Q719">
            <v>0</v>
          </cell>
          <cell r="S719">
            <v>0</v>
          </cell>
          <cell r="T719">
            <v>0</v>
          </cell>
          <cell r="V719">
            <v>42565</v>
          </cell>
          <cell r="Y719">
            <v>0</v>
          </cell>
          <cell r="AA719" t="str">
            <v>MM</v>
          </cell>
          <cell r="AB719">
            <v>0</v>
          </cell>
          <cell r="AZ719">
            <v>2808.8104806999995</v>
          </cell>
          <cell r="BA719">
            <v>0</v>
          </cell>
          <cell r="BE719">
            <v>54.900000000000006</v>
          </cell>
          <cell r="BH719">
            <v>0</v>
          </cell>
          <cell r="GT719" t="str">
            <v/>
          </cell>
          <cell r="GU719" t="str">
            <v/>
          </cell>
        </row>
        <row r="720">
          <cell r="P720">
            <v>232</v>
          </cell>
          <cell r="Q720">
            <v>335.65</v>
          </cell>
          <cell r="S720">
            <v>0</v>
          </cell>
          <cell r="T720">
            <v>0</v>
          </cell>
          <cell r="V720">
            <v>42565</v>
          </cell>
          <cell r="Y720">
            <v>0</v>
          </cell>
          <cell r="AA720" t="str">
            <v>MM</v>
          </cell>
          <cell r="AB720">
            <v>0</v>
          </cell>
          <cell r="AZ720">
            <v>8406.9637097600007</v>
          </cell>
          <cell r="BA720">
            <v>0</v>
          </cell>
          <cell r="BE720">
            <v>109.80000000000001</v>
          </cell>
          <cell r="BH720">
            <v>0</v>
          </cell>
          <cell r="GT720" t="str">
            <v/>
          </cell>
          <cell r="GU720" t="str">
            <v/>
          </cell>
        </row>
        <row r="721">
          <cell r="P721">
            <v>68</v>
          </cell>
          <cell r="Q721">
            <v>107.78999999999999</v>
          </cell>
          <cell r="S721">
            <v>0</v>
          </cell>
          <cell r="T721">
            <v>0</v>
          </cell>
          <cell r="V721">
            <v>42566</v>
          </cell>
          <cell r="Y721">
            <v>0</v>
          </cell>
          <cell r="AA721" t="str">
            <v>MM</v>
          </cell>
          <cell r="AB721">
            <v>0</v>
          </cell>
          <cell r="AZ721">
            <v>1553.9285425719997</v>
          </cell>
          <cell r="BA721">
            <v>0</v>
          </cell>
          <cell r="BE721">
            <v>36.6</v>
          </cell>
          <cell r="BH721">
            <v>0</v>
          </cell>
          <cell r="GT721" t="str">
            <v/>
          </cell>
          <cell r="GU721" t="str">
            <v/>
          </cell>
        </row>
        <row r="722">
          <cell r="P722">
            <v>107.5</v>
          </cell>
          <cell r="Q722">
            <v>28.15</v>
          </cell>
          <cell r="S722">
            <v>0</v>
          </cell>
          <cell r="T722">
            <v>0</v>
          </cell>
          <cell r="V722">
            <v>42566</v>
          </cell>
          <cell r="Y722">
            <v>0</v>
          </cell>
          <cell r="AA722" t="str">
            <v>MM</v>
          </cell>
          <cell r="AB722">
            <v>0</v>
          </cell>
          <cell r="AZ722">
            <v>1199.10351442</v>
          </cell>
          <cell r="BA722">
            <v>0</v>
          </cell>
          <cell r="BE722">
            <v>36.6</v>
          </cell>
          <cell r="BH722">
            <v>0</v>
          </cell>
          <cell r="GT722" t="str">
            <v/>
          </cell>
          <cell r="GU722" t="str">
            <v/>
          </cell>
        </row>
        <row r="723">
          <cell r="P723">
            <v>384.5</v>
          </cell>
          <cell r="Q723">
            <v>0</v>
          </cell>
          <cell r="S723">
            <v>0</v>
          </cell>
          <cell r="T723">
            <v>0</v>
          </cell>
          <cell r="V723">
            <v>42566</v>
          </cell>
          <cell r="Y723">
            <v>0</v>
          </cell>
          <cell r="AA723" t="str">
            <v>MM</v>
          </cell>
          <cell r="AB723">
            <v>0</v>
          </cell>
          <cell r="AZ723">
            <v>4114.6166291999998</v>
          </cell>
          <cell r="BA723">
            <v>0</v>
          </cell>
          <cell r="BE723">
            <v>54.900000000000006</v>
          </cell>
          <cell r="BH723">
            <v>0</v>
          </cell>
          <cell r="GT723" t="str">
            <v/>
          </cell>
          <cell r="GU723" t="str">
            <v/>
          </cell>
        </row>
        <row r="724">
          <cell r="P724">
            <v>17.75</v>
          </cell>
          <cell r="Q724">
            <v>6.24</v>
          </cell>
          <cell r="S724">
            <v>0</v>
          </cell>
          <cell r="T724">
            <v>0</v>
          </cell>
          <cell r="V724">
            <v>42566</v>
          </cell>
          <cell r="Y724">
            <v>0</v>
          </cell>
          <cell r="AA724" t="str">
            <v>MM</v>
          </cell>
          <cell r="AB724">
            <v>0</v>
          </cell>
          <cell r="AZ724">
            <v>212.06408633199999</v>
          </cell>
          <cell r="BA724">
            <v>0</v>
          </cell>
          <cell r="BE724">
            <v>29.6</v>
          </cell>
          <cell r="BH724">
            <v>0</v>
          </cell>
          <cell r="GT724" t="str">
            <v/>
          </cell>
          <cell r="GU724" t="str">
            <v/>
          </cell>
        </row>
        <row r="725">
          <cell r="P725">
            <v>479.25</v>
          </cell>
          <cell r="Q725">
            <v>230.1</v>
          </cell>
          <cell r="S725">
            <v>0</v>
          </cell>
          <cell r="T725">
            <v>0</v>
          </cell>
          <cell r="V725">
            <v>42566</v>
          </cell>
          <cell r="Y725">
            <v>0</v>
          </cell>
          <cell r="AA725" t="str">
            <v>MM</v>
          </cell>
          <cell r="AB725">
            <v>0</v>
          </cell>
          <cell r="AZ725">
            <v>10505.557487040001</v>
          </cell>
          <cell r="BA725">
            <v>0</v>
          </cell>
          <cell r="BE725">
            <v>109.80000000000001</v>
          </cell>
          <cell r="BH725">
            <v>0</v>
          </cell>
          <cell r="GT725" t="str">
            <v/>
          </cell>
          <cell r="GU725" t="str">
            <v/>
          </cell>
        </row>
        <row r="726">
          <cell r="P726">
            <v>22.25</v>
          </cell>
          <cell r="Q726">
            <v>0</v>
          </cell>
          <cell r="S726">
            <v>0</v>
          </cell>
          <cell r="T726">
            <v>0</v>
          </cell>
          <cell r="V726">
            <v>42566</v>
          </cell>
          <cell r="Y726">
            <v>0</v>
          </cell>
          <cell r="AA726" t="str">
            <v>HH</v>
          </cell>
          <cell r="AB726">
            <v>0</v>
          </cell>
          <cell r="AZ726">
            <v>0</v>
          </cell>
          <cell r="BA726">
            <v>0</v>
          </cell>
          <cell r="BE726">
            <v>27.450000000000003</v>
          </cell>
          <cell r="BH726">
            <v>0</v>
          </cell>
          <cell r="GT726" t="str">
            <v/>
          </cell>
          <cell r="GU726" t="str">
            <v/>
          </cell>
        </row>
        <row r="727">
          <cell r="P727">
            <v>157</v>
          </cell>
          <cell r="Q727">
            <v>0</v>
          </cell>
          <cell r="S727">
            <v>0</v>
          </cell>
          <cell r="T727">
            <v>0</v>
          </cell>
          <cell r="V727">
            <v>42569</v>
          </cell>
          <cell r="Y727">
            <v>0</v>
          </cell>
          <cell r="AA727" t="str">
            <v>HH</v>
          </cell>
          <cell r="AB727">
            <v>0</v>
          </cell>
          <cell r="AZ727">
            <v>0</v>
          </cell>
          <cell r="BA727">
            <v>0</v>
          </cell>
          <cell r="BE727">
            <v>19.5</v>
          </cell>
          <cell r="BH727">
            <v>0</v>
          </cell>
          <cell r="GT727" t="str">
            <v/>
          </cell>
          <cell r="GU727" t="str">
            <v/>
          </cell>
        </row>
        <row r="728">
          <cell r="P728">
            <v>197</v>
          </cell>
          <cell r="Q728">
            <v>0</v>
          </cell>
          <cell r="S728">
            <v>0</v>
          </cell>
          <cell r="T728">
            <v>0</v>
          </cell>
          <cell r="V728">
            <v>42569</v>
          </cell>
          <cell r="Y728">
            <v>0</v>
          </cell>
          <cell r="AA728" t="str">
            <v>MM</v>
          </cell>
          <cell r="AB728">
            <v>0</v>
          </cell>
          <cell r="AZ728">
            <v>2108.1390791999997</v>
          </cell>
          <cell r="BA728">
            <v>0</v>
          </cell>
          <cell r="BE728">
            <v>42</v>
          </cell>
          <cell r="BH728">
            <v>0</v>
          </cell>
          <cell r="GT728" t="str">
            <v/>
          </cell>
          <cell r="GU728" t="str">
            <v/>
          </cell>
        </row>
        <row r="729">
          <cell r="P729">
            <v>179.5</v>
          </cell>
          <cell r="Q729">
            <v>107.4</v>
          </cell>
          <cell r="S729">
            <v>0</v>
          </cell>
          <cell r="T729">
            <v>0</v>
          </cell>
          <cell r="V729">
            <v>42569</v>
          </cell>
          <cell r="Y729">
            <v>0</v>
          </cell>
          <cell r="AA729" t="str">
            <v>MM</v>
          </cell>
          <cell r="AB729">
            <v>0</v>
          </cell>
          <cell r="AZ729">
            <v>2536.1061429199995</v>
          </cell>
          <cell r="BA729">
            <v>0</v>
          </cell>
          <cell r="BE729">
            <v>29.6</v>
          </cell>
          <cell r="BH729">
            <v>0</v>
          </cell>
          <cell r="GT729" t="str">
            <v/>
          </cell>
          <cell r="GU729" t="str">
            <v/>
          </cell>
        </row>
        <row r="730">
          <cell r="P730">
            <v>84.75</v>
          </cell>
          <cell r="Q730">
            <v>2.1</v>
          </cell>
          <cell r="S730">
            <v>0</v>
          </cell>
          <cell r="T730">
            <v>0</v>
          </cell>
          <cell r="V730">
            <v>42569</v>
          </cell>
          <cell r="Y730">
            <v>0</v>
          </cell>
          <cell r="AA730" t="str">
            <v>MM</v>
          </cell>
          <cell r="AB730">
            <v>0</v>
          </cell>
          <cell r="AZ730">
            <v>767.72679857999992</v>
          </cell>
          <cell r="BA730">
            <v>0</v>
          </cell>
          <cell r="BE730">
            <v>29.6</v>
          </cell>
          <cell r="BH730">
            <v>0</v>
          </cell>
          <cell r="GT730" t="str">
            <v/>
          </cell>
          <cell r="GU730" t="str">
            <v/>
          </cell>
        </row>
        <row r="731">
          <cell r="P731">
            <v>256</v>
          </cell>
          <cell r="Q731">
            <v>203.85999999999999</v>
          </cell>
          <cell r="S731">
            <v>0</v>
          </cell>
          <cell r="T731">
            <v>0</v>
          </cell>
          <cell r="V731">
            <v>42569</v>
          </cell>
          <cell r="Y731">
            <v>0</v>
          </cell>
          <cell r="AA731" t="str">
            <v>MM</v>
          </cell>
          <cell r="AB731">
            <v>0</v>
          </cell>
          <cell r="AZ731">
            <v>6810.5810474240006</v>
          </cell>
          <cell r="BA731">
            <v>0</v>
          </cell>
          <cell r="BE731">
            <v>88.800000000000011</v>
          </cell>
          <cell r="BH731">
            <v>0</v>
          </cell>
          <cell r="GT731" t="str">
            <v/>
          </cell>
          <cell r="GU731" t="str">
            <v/>
          </cell>
        </row>
        <row r="732">
          <cell r="P732">
            <v>215.75</v>
          </cell>
          <cell r="Q732">
            <v>0</v>
          </cell>
          <cell r="S732">
            <v>0</v>
          </cell>
          <cell r="T732">
            <v>0</v>
          </cell>
          <cell r="V732">
            <v>42570</v>
          </cell>
          <cell r="Y732">
            <v>0</v>
          </cell>
          <cell r="AA732" t="str">
            <v>HH</v>
          </cell>
          <cell r="AB732">
            <v>0</v>
          </cell>
          <cell r="AZ732">
            <v>0</v>
          </cell>
          <cell r="BA732">
            <v>0</v>
          </cell>
          <cell r="BE732">
            <v>21</v>
          </cell>
          <cell r="BH732">
            <v>0</v>
          </cell>
          <cell r="GT732" t="str">
            <v/>
          </cell>
          <cell r="GU732" t="str">
            <v/>
          </cell>
        </row>
        <row r="733">
          <cell r="P733">
            <v>162.75</v>
          </cell>
          <cell r="Q733">
            <v>77.900000000000006</v>
          </cell>
          <cell r="S733">
            <v>0</v>
          </cell>
          <cell r="T733">
            <v>0</v>
          </cell>
          <cell r="V733">
            <v>42570</v>
          </cell>
          <cell r="Y733">
            <v>0</v>
          </cell>
          <cell r="AA733" t="str">
            <v>MM</v>
          </cell>
          <cell r="AB733">
            <v>0</v>
          </cell>
          <cell r="AZ733">
            <v>2127.2706284199999</v>
          </cell>
          <cell r="BA733">
            <v>0</v>
          </cell>
          <cell r="BE733">
            <v>29.2</v>
          </cell>
          <cell r="BH733">
            <v>0</v>
          </cell>
          <cell r="GT733" t="str">
            <v/>
          </cell>
          <cell r="GU733" t="str">
            <v/>
          </cell>
        </row>
        <row r="734">
          <cell r="P734">
            <v>326</v>
          </cell>
          <cell r="Q734">
            <v>111.80000000000001</v>
          </cell>
          <cell r="S734">
            <v>0</v>
          </cell>
          <cell r="T734">
            <v>0</v>
          </cell>
          <cell r="V734">
            <v>42570</v>
          </cell>
          <cell r="Y734">
            <v>0</v>
          </cell>
          <cell r="AA734" t="str">
            <v>MM</v>
          </cell>
          <cell r="AB734">
            <v>0</v>
          </cell>
          <cell r="AZ734">
            <v>6483.8698355200004</v>
          </cell>
          <cell r="BA734">
            <v>0</v>
          </cell>
          <cell r="BE734">
            <v>88.800000000000011</v>
          </cell>
          <cell r="BH734">
            <v>0</v>
          </cell>
          <cell r="GT734" t="str">
            <v/>
          </cell>
          <cell r="GU734" t="str">
            <v/>
          </cell>
        </row>
        <row r="735">
          <cell r="P735">
            <v>126.25</v>
          </cell>
          <cell r="Q735">
            <v>113.8</v>
          </cell>
          <cell r="S735">
            <v>0</v>
          </cell>
          <cell r="T735">
            <v>0</v>
          </cell>
          <cell r="V735">
            <v>42570</v>
          </cell>
          <cell r="Y735">
            <v>0</v>
          </cell>
          <cell r="AA735" t="str">
            <v>MM</v>
          </cell>
          <cell r="AB735">
            <v>0</v>
          </cell>
          <cell r="AZ735">
            <v>2121.9668163399997</v>
          </cell>
          <cell r="BA735">
            <v>0</v>
          </cell>
          <cell r="BE735">
            <v>29.6</v>
          </cell>
          <cell r="BH735">
            <v>0</v>
          </cell>
          <cell r="GT735" t="str">
            <v/>
          </cell>
          <cell r="GU735" t="str">
            <v/>
          </cell>
        </row>
        <row r="736">
          <cell r="P736">
            <v>275.25</v>
          </cell>
          <cell r="Q736">
            <v>0</v>
          </cell>
          <cell r="S736">
            <v>0</v>
          </cell>
          <cell r="T736">
            <v>0</v>
          </cell>
          <cell r="V736">
            <v>42570</v>
          </cell>
          <cell r="Y736">
            <v>0</v>
          </cell>
          <cell r="AA736" t="str">
            <v>MM</v>
          </cell>
          <cell r="AB736">
            <v>0</v>
          </cell>
          <cell r="AZ736">
            <v>2945.5090433999999</v>
          </cell>
          <cell r="BA736">
            <v>0</v>
          </cell>
          <cell r="BE736">
            <v>43.8</v>
          </cell>
          <cell r="BH736">
            <v>0</v>
          </cell>
          <cell r="GT736" t="str">
            <v/>
          </cell>
          <cell r="GU736" t="str">
            <v/>
          </cell>
        </row>
        <row r="737">
          <cell r="P737">
            <v>301.75</v>
          </cell>
          <cell r="Q737">
            <v>0</v>
          </cell>
          <cell r="S737">
            <v>0</v>
          </cell>
          <cell r="T737">
            <v>0</v>
          </cell>
          <cell r="V737">
            <v>42571</v>
          </cell>
          <cell r="Y737">
            <v>0</v>
          </cell>
          <cell r="AA737" t="str">
            <v>MM</v>
          </cell>
          <cell r="AB737">
            <v>0</v>
          </cell>
          <cell r="AZ737">
            <v>3366.7848384333329</v>
          </cell>
          <cell r="BA737">
            <v>0</v>
          </cell>
          <cell r="BE737">
            <v>44.400000000000006</v>
          </cell>
          <cell r="BH737">
            <v>0</v>
          </cell>
          <cell r="GT737" t="str">
            <v/>
          </cell>
          <cell r="GU737" t="str">
            <v/>
          </cell>
        </row>
        <row r="738">
          <cell r="P738">
            <v>139.5</v>
          </cell>
          <cell r="Q738">
            <v>81.5</v>
          </cell>
          <cell r="S738">
            <v>0</v>
          </cell>
          <cell r="T738">
            <v>0</v>
          </cell>
          <cell r="V738">
            <v>42571</v>
          </cell>
          <cell r="Y738">
            <v>0</v>
          </cell>
          <cell r="AA738" t="str">
            <v>MM</v>
          </cell>
          <cell r="AB738">
            <v>0</v>
          </cell>
          <cell r="AZ738">
            <v>1953.5707827999997</v>
          </cell>
          <cell r="BA738">
            <v>0</v>
          </cell>
          <cell r="BE738">
            <v>21.6</v>
          </cell>
          <cell r="BH738">
            <v>0</v>
          </cell>
          <cell r="GT738" t="str">
            <v/>
          </cell>
          <cell r="GU738" t="str">
            <v/>
          </cell>
        </row>
        <row r="739">
          <cell r="P739">
            <v>32.25</v>
          </cell>
          <cell r="Q739">
            <v>1.05</v>
          </cell>
          <cell r="S739">
            <v>0</v>
          </cell>
          <cell r="T739">
            <v>0</v>
          </cell>
          <cell r="V739">
            <v>42571</v>
          </cell>
          <cell r="Y739">
            <v>0</v>
          </cell>
          <cell r="AA739" t="str">
            <v>MM</v>
          </cell>
          <cell r="AB739">
            <v>0</v>
          </cell>
          <cell r="AZ739">
            <v>309.85878104999995</v>
          </cell>
          <cell r="BA739">
            <v>0</v>
          </cell>
          <cell r="BE739">
            <v>28</v>
          </cell>
          <cell r="BH739">
            <v>0</v>
          </cell>
          <cell r="GT739" t="str">
            <v/>
          </cell>
          <cell r="GU739" t="str">
            <v/>
          </cell>
        </row>
        <row r="740">
          <cell r="P740">
            <v>257</v>
          </cell>
          <cell r="Q740">
            <v>299.67999999999995</v>
          </cell>
          <cell r="S740">
            <v>0</v>
          </cell>
          <cell r="T740">
            <v>0</v>
          </cell>
          <cell r="V740">
            <v>42571</v>
          </cell>
          <cell r="Y740">
            <v>0</v>
          </cell>
          <cell r="AA740" t="str">
            <v>MM</v>
          </cell>
          <cell r="AB740">
            <v>0</v>
          </cell>
          <cell r="AZ740">
            <v>8244.4967109119989</v>
          </cell>
          <cell r="BA740">
            <v>0</v>
          </cell>
          <cell r="BE740">
            <v>109.80000000000001</v>
          </cell>
          <cell r="BH740">
            <v>0</v>
          </cell>
          <cell r="GT740" t="str">
            <v/>
          </cell>
          <cell r="GU740" t="str">
            <v/>
          </cell>
        </row>
        <row r="741">
          <cell r="P741" t="str">
            <v>xxxxx</v>
          </cell>
          <cell r="Q741" t="str">
            <v>xxxxx</v>
          </cell>
          <cell r="S741" t="str">
            <v>xxxxx</v>
          </cell>
          <cell r="T741" t="str">
            <v>xxxxx</v>
          </cell>
          <cell r="V741" t="str">
            <v>xxxxx</v>
          </cell>
          <cell r="Y741" t="str">
            <v>xxxxx</v>
          </cell>
          <cell r="AA741" t="str">
            <v>xxxxx</v>
          </cell>
          <cell r="AB741" t="str">
            <v>xxxxx</v>
          </cell>
          <cell r="AZ741" t="str">
            <v>xxxxx</v>
          </cell>
          <cell r="BA741" t="str">
            <v>xxxxx</v>
          </cell>
          <cell r="BE741" t="str">
            <v>xxxxx</v>
          </cell>
          <cell r="BH741" t="str">
            <v>xxxxx</v>
          </cell>
          <cell r="GT741" t="str">
            <v/>
          </cell>
          <cell r="GU741" t="str">
            <v/>
          </cell>
        </row>
        <row r="742">
          <cell r="P742">
            <v>0</v>
          </cell>
          <cell r="Q742">
            <v>0</v>
          </cell>
          <cell r="S742">
            <v>0</v>
          </cell>
          <cell r="T742">
            <v>0</v>
          </cell>
          <cell r="V742">
            <v>0</v>
          </cell>
          <cell r="Y742">
            <v>0</v>
          </cell>
          <cell r="AA742">
            <v>0</v>
          </cell>
          <cell r="AB742">
            <v>0</v>
          </cell>
          <cell r="AZ742">
            <v>0</v>
          </cell>
          <cell r="BA742">
            <v>0</v>
          </cell>
          <cell r="BE742">
            <v>0</v>
          </cell>
          <cell r="BH742">
            <v>0</v>
          </cell>
          <cell r="GT742" t="str">
            <v/>
          </cell>
          <cell r="GU742" t="str">
            <v/>
          </cell>
        </row>
        <row r="743">
          <cell r="P743">
            <v>0</v>
          </cell>
          <cell r="Q743">
            <v>0</v>
          </cell>
          <cell r="S743">
            <v>0</v>
          </cell>
          <cell r="T743">
            <v>0</v>
          </cell>
          <cell r="V743">
            <v>0</v>
          </cell>
          <cell r="Y743">
            <v>0</v>
          </cell>
          <cell r="AA743">
            <v>0</v>
          </cell>
          <cell r="AB743">
            <v>0</v>
          </cell>
          <cell r="AZ743">
            <v>0</v>
          </cell>
          <cell r="BA743">
            <v>0</v>
          </cell>
          <cell r="BE743">
            <v>0</v>
          </cell>
          <cell r="BH743">
            <v>0</v>
          </cell>
          <cell r="GT743" t="str">
            <v/>
          </cell>
          <cell r="GU743" t="str">
            <v/>
          </cell>
        </row>
        <row r="744">
          <cell r="P744">
            <v>0</v>
          </cell>
          <cell r="Q744">
            <v>0</v>
          </cell>
          <cell r="S744">
            <v>0</v>
          </cell>
          <cell r="T744">
            <v>0</v>
          </cell>
          <cell r="V744">
            <v>0</v>
          </cell>
          <cell r="Y744">
            <v>0</v>
          </cell>
          <cell r="AA744">
            <v>0</v>
          </cell>
          <cell r="AB744">
            <v>0</v>
          </cell>
          <cell r="AZ744">
            <v>0</v>
          </cell>
          <cell r="BA744">
            <v>0</v>
          </cell>
          <cell r="BE744">
            <v>0</v>
          </cell>
          <cell r="BH744">
            <v>0</v>
          </cell>
          <cell r="GT744" t="str">
            <v/>
          </cell>
          <cell r="GU744" t="str">
            <v/>
          </cell>
        </row>
        <row r="745">
          <cell r="P745">
            <v>0</v>
          </cell>
          <cell r="Q745">
            <v>0</v>
          </cell>
          <cell r="S745">
            <v>0</v>
          </cell>
          <cell r="T745">
            <v>0</v>
          </cell>
          <cell r="V745">
            <v>0</v>
          </cell>
          <cell r="Y745">
            <v>0</v>
          </cell>
          <cell r="AA745">
            <v>0</v>
          </cell>
          <cell r="AB745">
            <v>0</v>
          </cell>
          <cell r="AZ745">
            <v>0</v>
          </cell>
          <cell r="BA745">
            <v>0</v>
          </cell>
          <cell r="BE745">
            <v>0</v>
          </cell>
          <cell r="BH745">
            <v>0</v>
          </cell>
          <cell r="GT745" t="str">
            <v/>
          </cell>
          <cell r="GU745" t="str">
            <v/>
          </cell>
        </row>
        <row r="746">
          <cell r="P746">
            <v>0</v>
          </cell>
          <cell r="Q746">
            <v>0</v>
          </cell>
          <cell r="S746">
            <v>0</v>
          </cell>
          <cell r="T746">
            <v>0</v>
          </cell>
          <cell r="V746">
            <v>0</v>
          </cell>
          <cell r="Y746">
            <v>0</v>
          </cell>
          <cell r="AA746">
            <v>0</v>
          </cell>
          <cell r="AB746">
            <v>0</v>
          </cell>
          <cell r="AZ746">
            <v>0</v>
          </cell>
          <cell r="BA746">
            <v>0</v>
          </cell>
          <cell r="BE746">
            <v>0</v>
          </cell>
          <cell r="BH746">
            <v>0</v>
          </cell>
          <cell r="GT746" t="str">
            <v/>
          </cell>
          <cell r="GU746" t="str">
            <v/>
          </cell>
        </row>
        <row r="747">
          <cell r="P747">
            <v>0</v>
          </cell>
          <cell r="Q747">
            <v>0</v>
          </cell>
          <cell r="S747">
            <v>0</v>
          </cell>
          <cell r="T747">
            <v>0</v>
          </cell>
          <cell r="V747">
            <v>0</v>
          </cell>
          <cell r="Y747">
            <v>0</v>
          </cell>
          <cell r="AA747">
            <v>0</v>
          </cell>
          <cell r="AB747">
            <v>0</v>
          </cell>
          <cell r="AZ747">
            <v>0</v>
          </cell>
          <cell r="BA747">
            <v>0</v>
          </cell>
          <cell r="BE747">
            <v>0</v>
          </cell>
          <cell r="BH747">
            <v>0</v>
          </cell>
          <cell r="GT747" t="str">
            <v/>
          </cell>
          <cell r="GU747" t="str">
            <v/>
          </cell>
        </row>
        <row r="748">
          <cell r="P748">
            <v>0</v>
          </cell>
          <cell r="Q748">
            <v>0</v>
          </cell>
          <cell r="S748">
            <v>0</v>
          </cell>
          <cell r="T748">
            <v>0</v>
          </cell>
          <cell r="V748">
            <v>0</v>
          </cell>
          <cell r="Y748">
            <v>0</v>
          </cell>
          <cell r="AA748">
            <v>0</v>
          </cell>
          <cell r="AB748">
            <v>0</v>
          </cell>
          <cell r="AZ748">
            <v>0</v>
          </cell>
          <cell r="BA748">
            <v>0</v>
          </cell>
          <cell r="BE748">
            <v>0</v>
          </cell>
          <cell r="BH748">
            <v>0</v>
          </cell>
          <cell r="GT748" t="str">
            <v/>
          </cell>
          <cell r="GU748" t="str">
            <v/>
          </cell>
        </row>
        <row r="749">
          <cell r="P749">
            <v>0</v>
          </cell>
          <cell r="Q749">
            <v>0</v>
          </cell>
          <cell r="S749">
            <v>0</v>
          </cell>
          <cell r="T749">
            <v>0</v>
          </cell>
          <cell r="V749">
            <v>0</v>
          </cell>
          <cell r="Y749">
            <v>0</v>
          </cell>
          <cell r="AA749">
            <v>0</v>
          </cell>
          <cell r="AB749">
            <v>0</v>
          </cell>
          <cell r="AZ749">
            <v>0</v>
          </cell>
          <cell r="BA749">
            <v>0</v>
          </cell>
          <cell r="BE749">
            <v>0</v>
          </cell>
          <cell r="BH749">
            <v>0</v>
          </cell>
          <cell r="GT749" t="str">
            <v/>
          </cell>
          <cell r="GU749" t="str">
            <v/>
          </cell>
        </row>
        <row r="750">
          <cell r="P750">
            <v>0</v>
          </cell>
          <cell r="Q750">
            <v>0</v>
          </cell>
          <cell r="S750">
            <v>0</v>
          </cell>
          <cell r="T750">
            <v>0</v>
          </cell>
          <cell r="V750">
            <v>0</v>
          </cell>
          <cell r="Y750">
            <v>0</v>
          </cell>
          <cell r="AA750">
            <v>0</v>
          </cell>
          <cell r="AB750">
            <v>0</v>
          </cell>
          <cell r="AZ750">
            <v>0</v>
          </cell>
          <cell r="BA750">
            <v>0</v>
          </cell>
          <cell r="BE750">
            <v>0</v>
          </cell>
          <cell r="BH750">
            <v>0</v>
          </cell>
          <cell r="GT750" t="str">
            <v/>
          </cell>
          <cell r="GU750" t="str">
            <v/>
          </cell>
        </row>
        <row r="751">
          <cell r="P751">
            <v>0</v>
          </cell>
          <cell r="Q751">
            <v>0</v>
          </cell>
          <cell r="S751">
            <v>0</v>
          </cell>
          <cell r="T751">
            <v>0</v>
          </cell>
          <cell r="V751">
            <v>0</v>
          </cell>
          <cell r="Y751">
            <v>0</v>
          </cell>
          <cell r="AA751">
            <v>0</v>
          </cell>
          <cell r="AB751">
            <v>0</v>
          </cell>
          <cell r="AZ751">
            <v>0</v>
          </cell>
          <cell r="BA751">
            <v>0</v>
          </cell>
          <cell r="BE751">
            <v>0</v>
          </cell>
          <cell r="BH751">
            <v>0</v>
          </cell>
          <cell r="GT751" t="str">
            <v/>
          </cell>
          <cell r="GU751" t="str">
            <v/>
          </cell>
        </row>
        <row r="752">
          <cell r="P752">
            <v>0</v>
          </cell>
          <cell r="Q752">
            <v>0</v>
          </cell>
          <cell r="S752">
            <v>0</v>
          </cell>
          <cell r="T752">
            <v>0</v>
          </cell>
          <cell r="V752">
            <v>0</v>
          </cell>
          <cell r="Y752">
            <v>0</v>
          </cell>
          <cell r="AA752">
            <v>0</v>
          </cell>
          <cell r="AB752">
            <v>0</v>
          </cell>
          <cell r="AZ752">
            <v>0</v>
          </cell>
          <cell r="BA752">
            <v>0</v>
          </cell>
          <cell r="BE752">
            <v>0</v>
          </cell>
          <cell r="BH752">
            <v>0</v>
          </cell>
          <cell r="GT752" t="str">
            <v/>
          </cell>
          <cell r="GU752" t="str">
            <v/>
          </cell>
        </row>
        <row r="753">
          <cell r="P753">
            <v>0</v>
          </cell>
          <cell r="Q753">
            <v>0</v>
          </cell>
          <cell r="S753">
            <v>0</v>
          </cell>
          <cell r="T753">
            <v>0</v>
          </cell>
          <cell r="V753">
            <v>0</v>
          </cell>
          <cell r="Y753">
            <v>0</v>
          </cell>
          <cell r="AA753">
            <v>0</v>
          </cell>
          <cell r="AB753">
            <v>0</v>
          </cell>
          <cell r="AZ753">
            <v>0</v>
          </cell>
          <cell r="BA753">
            <v>0</v>
          </cell>
          <cell r="BE753">
            <v>0</v>
          </cell>
          <cell r="BH753">
            <v>0</v>
          </cell>
          <cell r="GT753" t="str">
            <v/>
          </cell>
          <cell r="GU753" t="str">
            <v/>
          </cell>
        </row>
        <row r="754">
          <cell r="P754">
            <v>0</v>
          </cell>
          <cell r="Q754">
            <v>0</v>
          </cell>
          <cell r="S754">
            <v>0</v>
          </cell>
          <cell r="T754">
            <v>0</v>
          </cell>
          <cell r="V754">
            <v>0</v>
          </cell>
          <cell r="Y754">
            <v>0</v>
          </cell>
          <cell r="AA754">
            <v>0</v>
          </cell>
          <cell r="AB754">
            <v>0</v>
          </cell>
          <cell r="AZ754">
            <v>0</v>
          </cell>
          <cell r="BA754">
            <v>0</v>
          </cell>
          <cell r="BE754">
            <v>0</v>
          </cell>
          <cell r="BH754">
            <v>0</v>
          </cell>
          <cell r="GT754" t="str">
            <v/>
          </cell>
          <cell r="GU754" t="str">
            <v/>
          </cell>
        </row>
        <row r="755">
          <cell r="P755">
            <v>0</v>
          </cell>
          <cell r="Q755">
            <v>0</v>
          </cell>
          <cell r="S755">
            <v>0</v>
          </cell>
          <cell r="T755">
            <v>0</v>
          </cell>
          <cell r="V755">
            <v>0</v>
          </cell>
          <cell r="Y755">
            <v>0</v>
          </cell>
          <cell r="AA755">
            <v>0</v>
          </cell>
          <cell r="AB755">
            <v>0</v>
          </cell>
          <cell r="AZ755">
            <v>0</v>
          </cell>
          <cell r="BA755">
            <v>0</v>
          </cell>
          <cell r="BE755">
            <v>0</v>
          </cell>
          <cell r="BH755">
            <v>0</v>
          </cell>
          <cell r="GT755" t="str">
            <v/>
          </cell>
          <cell r="GU755" t="str">
            <v/>
          </cell>
        </row>
        <row r="756">
          <cell r="P756">
            <v>0</v>
          </cell>
          <cell r="Q756">
            <v>0</v>
          </cell>
          <cell r="S756">
            <v>0</v>
          </cell>
          <cell r="T756">
            <v>0</v>
          </cell>
          <cell r="V756">
            <v>0</v>
          </cell>
          <cell r="Y756">
            <v>0</v>
          </cell>
          <cell r="AA756">
            <v>0</v>
          </cell>
          <cell r="AB756">
            <v>0</v>
          </cell>
          <cell r="AZ756">
            <v>0</v>
          </cell>
          <cell r="BA756">
            <v>0</v>
          </cell>
          <cell r="BE756">
            <v>0</v>
          </cell>
          <cell r="BH756">
            <v>0</v>
          </cell>
          <cell r="GT756" t="str">
            <v/>
          </cell>
          <cell r="GU756" t="str">
            <v/>
          </cell>
        </row>
        <row r="757">
          <cell r="P757">
            <v>0</v>
          </cell>
          <cell r="Q757">
            <v>0</v>
          </cell>
          <cell r="S757">
            <v>0</v>
          </cell>
          <cell r="T757">
            <v>0</v>
          </cell>
          <cell r="V757">
            <v>0</v>
          </cell>
          <cell r="Y757">
            <v>0</v>
          </cell>
          <cell r="AA757">
            <v>0</v>
          </cell>
          <cell r="AB757">
            <v>0</v>
          </cell>
          <cell r="AZ757">
            <v>0</v>
          </cell>
          <cell r="BA757">
            <v>0</v>
          </cell>
          <cell r="BE757">
            <v>0</v>
          </cell>
          <cell r="BH757">
            <v>0</v>
          </cell>
          <cell r="GT757" t="str">
            <v/>
          </cell>
          <cell r="GU757" t="str">
            <v/>
          </cell>
        </row>
        <row r="758">
          <cell r="P758">
            <v>0</v>
          </cell>
          <cell r="Q758">
            <v>0</v>
          </cell>
          <cell r="S758">
            <v>0</v>
          </cell>
          <cell r="T758">
            <v>0</v>
          </cell>
          <cell r="V758">
            <v>0</v>
          </cell>
          <cell r="Y758">
            <v>0</v>
          </cell>
          <cell r="AA758">
            <v>0</v>
          </cell>
          <cell r="AB758">
            <v>0</v>
          </cell>
          <cell r="AZ758">
            <v>0</v>
          </cell>
          <cell r="BA758">
            <v>0</v>
          </cell>
          <cell r="BE758">
            <v>0</v>
          </cell>
          <cell r="BH758">
            <v>0</v>
          </cell>
          <cell r="GT758" t="str">
            <v/>
          </cell>
          <cell r="GU758" t="str">
            <v/>
          </cell>
        </row>
        <row r="759">
          <cell r="P759">
            <v>0</v>
          </cell>
          <cell r="Q759">
            <v>0</v>
          </cell>
          <cell r="S759">
            <v>0</v>
          </cell>
          <cell r="T759">
            <v>0</v>
          </cell>
          <cell r="V759">
            <v>0</v>
          </cell>
          <cell r="Y759">
            <v>0</v>
          </cell>
          <cell r="AA759">
            <v>0</v>
          </cell>
          <cell r="AB759">
            <v>0</v>
          </cell>
          <cell r="AZ759">
            <v>0</v>
          </cell>
          <cell r="BA759">
            <v>0</v>
          </cell>
          <cell r="BE759">
            <v>0</v>
          </cell>
          <cell r="BH759">
            <v>0</v>
          </cell>
          <cell r="GT759" t="str">
            <v/>
          </cell>
          <cell r="GU759" t="str">
            <v/>
          </cell>
        </row>
        <row r="760">
          <cell r="P760">
            <v>0</v>
          </cell>
          <cell r="Q760">
            <v>0</v>
          </cell>
          <cell r="S760">
            <v>0</v>
          </cell>
          <cell r="T760">
            <v>0</v>
          </cell>
          <cell r="V760">
            <v>0</v>
          </cell>
          <cell r="Y760">
            <v>0</v>
          </cell>
          <cell r="AA760">
            <v>0</v>
          </cell>
          <cell r="AB760">
            <v>0</v>
          </cell>
          <cell r="AZ760">
            <v>0</v>
          </cell>
          <cell r="BA760">
            <v>0</v>
          </cell>
          <cell r="BE760">
            <v>0</v>
          </cell>
          <cell r="BH760">
            <v>0</v>
          </cell>
          <cell r="GT760" t="str">
            <v/>
          </cell>
          <cell r="GU760" t="str">
            <v/>
          </cell>
        </row>
        <row r="761">
          <cell r="P761">
            <v>0</v>
          </cell>
          <cell r="Q761">
            <v>0</v>
          </cell>
          <cell r="S761">
            <v>0</v>
          </cell>
          <cell r="T761">
            <v>0</v>
          </cell>
          <cell r="V761">
            <v>0</v>
          </cell>
          <cell r="Y761">
            <v>0</v>
          </cell>
          <cell r="AA761">
            <v>0</v>
          </cell>
          <cell r="AB761">
            <v>0</v>
          </cell>
          <cell r="AZ761">
            <v>0</v>
          </cell>
          <cell r="BA761">
            <v>0</v>
          </cell>
          <cell r="BE761">
            <v>0</v>
          </cell>
          <cell r="BH761">
            <v>0</v>
          </cell>
          <cell r="GT761" t="str">
            <v/>
          </cell>
          <cell r="GU761" t="str">
            <v/>
          </cell>
        </row>
        <row r="762">
          <cell r="P762">
            <v>0</v>
          </cell>
          <cell r="Q762">
            <v>0</v>
          </cell>
          <cell r="S762">
            <v>0</v>
          </cell>
          <cell r="T762">
            <v>0</v>
          </cell>
          <cell r="V762">
            <v>0</v>
          </cell>
          <cell r="Y762">
            <v>0</v>
          </cell>
          <cell r="AA762">
            <v>0</v>
          </cell>
          <cell r="AB762">
            <v>0</v>
          </cell>
          <cell r="AZ762">
            <v>0</v>
          </cell>
          <cell r="BA762">
            <v>0</v>
          </cell>
          <cell r="BE762">
            <v>0</v>
          </cell>
          <cell r="BH762">
            <v>0</v>
          </cell>
          <cell r="GT762" t="str">
            <v/>
          </cell>
          <cell r="GU762" t="str">
            <v/>
          </cell>
        </row>
        <row r="763">
          <cell r="P763">
            <v>0</v>
          </cell>
          <cell r="Q763">
            <v>0</v>
          </cell>
          <cell r="S763">
            <v>0</v>
          </cell>
          <cell r="T763">
            <v>0</v>
          </cell>
          <cell r="V763">
            <v>0</v>
          </cell>
          <cell r="Y763">
            <v>0</v>
          </cell>
          <cell r="AA763">
            <v>0</v>
          </cell>
          <cell r="AB763">
            <v>0</v>
          </cell>
          <cell r="AZ763">
            <v>0</v>
          </cell>
          <cell r="BA763">
            <v>0</v>
          </cell>
          <cell r="BE763">
            <v>0</v>
          </cell>
          <cell r="BH763">
            <v>0</v>
          </cell>
          <cell r="GT763" t="str">
            <v/>
          </cell>
          <cell r="GU763" t="str">
            <v/>
          </cell>
        </row>
        <row r="764">
          <cell r="P764">
            <v>0</v>
          </cell>
          <cell r="Q764">
            <v>0</v>
          </cell>
          <cell r="S764">
            <v>0</v>
          </cell>
          <cell r="T764">
            <v>0</v>
          </cell>
          <cell r="V764">
            <v>0</v>
          </cell>
          <cell r="Y764">
            <v>0</v>
          </cell>
          <cell r="AA764">
            <v>0</v>
          </cell>
          <cell r="AB764">
            <v>0</v>
          </cell>
          <cell r="AZ764">
            <v>0</v>
          </cell>
          <cell r="BA764">
            <v>0</v>
          </cell>
          <cell r="BE764">
            <v>0</v>
          </cell>
          <cell r="BH764">
            <v>0</v>
          </cell>
          <cell r="GT764" t="str">
            <v/>
          </cell>
          <cell r="GU764" t="str">
            <v/>
          </cell>
        </row>
        <row r="765">
          <cell r="P765">
            <v>0</v>
          </cell>
          <cell r="Q765">
            <v>0</v>
          </cell>
          <cell r="S765">
            <v>0</v>
          </cell>
          <cell r="T765">
            <v>0</v>
          </cell>
          <cell r="V765">
            <v>0</v>
          </cell>
          <cell r="Y765">
            <v>0</v>
          </cell>
          <cell r="AA765">
            <v>0</v>
          </cell>
          <cell r="AB765">
            <v>0</v>
          </cell>
          <cell r="AZ765">
            <v>0</v>
          </cell>
          <cell r="BA765">
            <v>0</v>
          </cell>
          <cell r="BE765">
            <v>0</v>
          </cell>
          <cell r="BH765">
            <v>0</v>
          </cell>
          <cell r="GT765" t="str">
            <v/>
          </cell>
          <cell r="GU765" t="str">
            <v/>
          </cell>
        </row>
        <row r="766">
          <cell r="P766">
            <v>0</v>
          </cell>
          <cell r="Q766">
            <v>0</v>
          </cell>
          <cell r="S766">
            <v>0</v>
          </cell>
          <cell r="T766">
            <v>0</v>
          </cell>
          <cell r="V766">
            <v>0</v>
          </cell>
          <cell r="Y766">
            <v>0</v>
          </cell>
          <cell r="AA766">
            <v>0</v>
          </cell>
          <cell r="AB766">
            <v>0</v>
          </cell>
          <cell r="AZ766">
            <v>0</v>
          </cell>
          <cell r="BA766">
            <v>0</v>
          </cell>
          <cell r="BE766">
            <v>0</v>
          </cell>
          <cell r="BH766">
            <v>0</v>
          </cell>
          <cell r="GT766" t="str">
            <v/>
          </cell>
          <cell r="GU766" t="str">
            <v/>
          </cell>
        </row>
        <row r="767">
          <cell r="P767">
            <v>0</v>
          </cell>
          <cell r="Q767">
            <v>0</v>
          </cell>
          <cell r="S767">
            <v>0</v>
          </cell>
          <cell r="T767">
            <v>0</v>
          </cell>
          <cell r="V767">
            <v>0</v>
          </cell>
          <cell r="Y767">
            <v>0</v>
          </cell>
          <cell r="AA767">
            <v>0</v>
          </cell>
          <cell r="AB767">
            <v>0</v>
          </cell>
          <cell r="AZ767">
            <v>0</v>
          </cell>
          <cell r="BA767">
            <v>0</v>
          </cell>
          <cell r="BE767">
            <v>0</v>
          </cell>
          <cell r="BH767">
            <v>0</v>
          </cell>
          <cell r="GT767" t="str">
            <v/>
          </cell>
          <cell r="GU767" t="str">
            <v/>
          </cell>
        </row>
        <row r="768">
          <cell r="P768">
            <v>0</v>
          </cell>
          <cell r="Q768">
            <v>0</v>
          </cell>
          <cell r="S768">
            <v>0</v>
          </cell>
          <cell r="T768">
            <v>0</v>
          </cell>
          <cell r="V768">
            <v>0</v>
          </cell>
          <cell r="Y768">
            <v>0</v>
          </cell>
          <cell r="AA768">
            <v>0</v>
          </cell>
          <cell r="AB768">
            <v>0</v>
          </cell>
          <cell r="AZ768">
            <v>0</v>
          </cell>
          <cell r="BA768">
            <v>0</v>
          </cell>
          <cell r="BE768">
            <v>0</v>
          </cell>
          <cell r="BH768">
            <v>0</v>
          </cell>
          <cell r="GT768" t="str">
            <v/>
          </cell>
          <cell r="GU768" t="str">
            <v/>
          </cell>
        </row>
        <row r="769">
          <cell r="P769">
            <v>0</v>
          </cell>
          <cell r="Q769">
            <v>0</v>
          </cell>
          <cell r="S769">
            <v>0</v>
          </cell>
          <cell r="T769">
            <v>0</v>
          </cell>
          <cell r="V769">
            <v>0</v>
          </cell>
          <cell r="Y769">
            <v>0</v>
          </cell>
          <cell r="AA769">
            <v>0</v>
          </cell>
          <cell r="AB769">
            <v>0</v>
          </cell>
          <cell r="AZ769">
            <v>0</v>
          </cell>
          <cell r="BA769">
            <v>0</v>
          </cell>
          <cell r="BE769">
            <v>0</v>
          </cell>
          <cell r="BH769">
            <v>0</v>
          </cell>
          <cell r="GT769" t="str">
            <v/>
          </cell>
          <cell r="GU769" t="str">
            <v/>
          </cell>
        </row>
        <row r="770">
          <cell r="P770">
            <v>0</v>
          </cell>
          <cell r="Q770">
            <v>0</v>
          </cell>
          <cell r="S770">
            <v>0</v>
          </cell>
          <cell r="T770">
            <v>0</v>
          </cell>
          <cell r="V770">
            <v>0</v>
          </cell>
          <cell r="Y770">
            <v>0</v>
          </cell>
          <cell r="AA770">
            <v>0</v>
          </cell>
          <cell r="AB770">
            <v>0</v>
          </cell>
          <cell r="AZ770">
            <v>0</v>
          </cell>
          <cell r="BA770">
            <v>0</v>
          </cell>
          <cell r="BE770">
            <v>0</v>
          </cell>
          <cell r="BH770">
            <v>0</v>
          </cell>
          <cell r="GT770" t="str">
            <v/>
          </cell>
          <cell r="GU770" t="str">
            <v/>
          </cell>
        </row>
        <row r="771">
          <cell r="P771">
            <v>0</v>
          </cell>
          <cell r="Q771">
            <v>0</v>
          </cell>
          <cell r="S771">
            <v>0</v>
          </cell>
          <cell r="T771">
            <v>0</v>
          </cell>
          <cell r="V771">
            <v>0</v>
          </cell>
          <cell r="Y771">
            <v>0</v>
          </cell>
          <cell r="AA771">
            <v>0</v>
          </cell>
          <cell r="AB771">
            <v>0</v>
          </cell>
          <cell r="AZ771">
            <v>0</v>
          </cell>
          <cell r="BA771">
            <v>0</v>
          </cell>
          <cell r="BE771">
            <v>0</v>
          </cell>
          <cell r="BH771">
            <v>0</v>
          </cell>
          <cell r="GT771" t="str">
            <v/>
          </cell>
          <cell r="GU771" t="str">
            <v/>
          </cell>
        </row>
        <row r="772">
          <cell r="P772">
            <v>0</v>
          </cell>
          <cell r="Q772">
            <v>0</v>
          </cell>
          <cell r="S772">
            <v>0</v>
          </cell>
          <cell r="T772">
            <v>0</v>
          </cell>
          <cell r="V772">
            <v>0</v>
          </cell>
          <cell r="Y772">
            <v>0</v>
          </cell>
          <cell r="AA772">
            <v>0</v>
          </cell>
          <cell r="AB772">
            <v>0</v>
          </cell>
          <cell r="AZ772">
            <v>0</v>
          </cell>
          <cell r="BA772">
            <v>0</v>
          </cell>
          <cell r="BE772">
            <v>0</v>
          </cell>
          <cell r="BH772">
            <v>0</v>
          </cell>
          <cell r="GT772" t="str">
            <v/>
          </cell>
          <cell r="GU772" t="str">
            <v/>
          </cell>
        </row>
        <row r="773">
          <cell r="P773">
            <v>0</v>
          </cell>
          <cell r="Q773">
            <v>0</v>
          </cell>
          <cell r="S773">
            <v>0</v>
          </cell>
          <cell r="T773">
            <v>0</v>
          </cell>
          <cell r="V773">
            <v>0</v>
          </cell>
          <cell r="Y773">
            <v>0</v>
          </cell>
          <cell r="AA773">
            <v>0</v>
          </cell>
          <cell r="AB773">
            <v>0</v>
          </cell>
          <cell r="AZ773">
            <v>0</v>
          </cell>
          <cell r="BA773">
            <v>0</v>
          </cell>
          <cell r="BE773">
            <v>0</v>
          </cell>
          <cell r="BH773">
            <v>0</v>
          </cell>
          <cell r="GT773" t="str">
            <v/>
          </cell>
          <cell r="GU773" t="str">
            <v/>
          </cell>
        </row>
        <row r="774">
          <cell r="P774">
            <v>0</v>
          </cell>
          <cell r="Q774">
            <v>0</v>
          </cell>
          <cell r="S774">
            <v>0</v>
          </cell>
          <cell r="T774">
            <v>0</v>
          </cell>
          <cell r="V774">
            <v>0</v>
          </cell>
          <cell r="Y774">
            <v>0</v>
          </cell>
          <cell r="AA774">
            <v>0</v>
          </cell>
          <cell r="AB774">
            <v>0</v>
          </cell>
          <cell r="AZ774">
            <v>0</v>
          </cell>
          <cell r="BA774">
            <v>0</v>
          </cell>
          <cell r="BE774">
            <v>0</v>
          </cell>
          <cell r="BH774">
            <v>0</v>
          </cell>
          <cell r="GT774" t="str">
            <v/>
          </cell>
          <cell r="GU774" t="str">
            <v/>
          </cell>
        </row>
        <row r="775">
          <cell r="P775">
            <v>0</v>
          </cell>
          <cell r="Q775">
            <v>0</v>
          </cell>
          <cell r="S775">
            <v>0</v>
          </cell>
          <cell r="T775">
            <v>0</v>
          </cell>
          <cell r="V775">
            <v>0</v>
          </cell>
          <cell r="Y775">
            <v>0</v>
          </cell>
          <cell r="AA775">
            <v>0</v>
          </cell>
          <cell r="AB775">
            <v>0</v>
          </cell>
          <cell r="AZ775">
            <v>0</v>
          </cell>
          <cell r="BA775">
            <v>0</v>
          </cell>
          <cell r="BE775">
            <v>0</v>
          </cell>
          <cell r="BH775">
            <v>0</v>
          </cell>
          <cell r="GT775" t="str">
            <v/>
          </cell>
          <cell r="GU775" t="str">
            <v/>
          </cell>
        </row>
        <row r="776">
          <cell r="P776">
            <v>0</v>
          </cell>
          <cell r="Q776">
            <v>0</v>
          </cell>
          <cell r="S776">
            <v>0</v>
          </cell>
          <cell r="T776">
            <v>0</v>
          </cell>
          <cell r="V776">
            <v>0</v>
          </cell>
          <cell r="Y776">
            <v>0</v>
          </cell>
          <cell r="AA776">
            <v>0</v>
          </cell>
          <cell r="AB776">
            <v>0</v>
          </cell>
          <cell r="AZ776">
            <v>0</v>
          </cell>
          <cell r="BA776">
            <v>0</v>
          </cell>
          <cell r="BE776">
            <v>0</v>
          </cell>
          <cell r="BH776">
            <v>0</v>
          </cell>
          <cell r="GT776" t="str">
            <v/>
          </cell>
          <cell r="GU776" t="str">
            <v/>
          </cell>
        </row>
        <row r="777">
          <cell r="P777">
            <v>0</v>
          </cell>
          <cell r="Q777">
            <v>0</v>
          </cell>
          <cell r="S777">
            <v>0</v>
          </cell>
          <cell r="T777">
            <v>0</v>
          </cell>
          <cell r="V777">
            <v>0</v>
          </cell>
          <cell r="Y777">
            <v>0</v>
          </cell>
          <cell r="AA777">
            <v>0</v>
          </cell>
          <cell r="AB777">
            <v>0</v>
          </cell>
          <cell r="AZ777">
            <v>0</v>
          </cell>
          <cell r="BA777">
            <v>0</v>
          </cell>
          <cell r="BE777">
            <v>0</v>
          </cell>
          <cell r="BH777">
            <v>0</v>
          </cell>
          <cell r="GT777" t="str">
            <v/>
          </cell>
          <cell r="GU777" t="str">
            <v/>
          </cell>
        </row>
        <row r="778">
          <cell r="P778">
            <v>0</v>
          </cell>
          <cell r="Q778">
            <v>0</v>
          </cell>
          <cell r="S778">
            <v>0</v>
          </cell>
          <cell r="T778">
            <v>0</v>
          </cell>
          <cell r="V778">
            <v>0</v>
          </cell>
          <cell r="Y778">
            <v>0</v>
          </cell>
          <cell r="AA778">
            <v>0</v>
          </cell>
          <cell r="AB778">
            <v>0</v>
          </cell>
          <cell r="AZ778">
            <v>0</v>
          </cell>
          <cell r="BA778">
            <v>0</v>
          </cell>
          <cell r="BE778">
            <v>0</v>
          </cell>
          <cell r="BH778">
            <v>0</v>
          </cell>
          <cell r="GT778" t="str">
            <v/>
          </cell>
          <cell r="GU778" t="str">
            <v/>
          </cell>
        </row>
        <row r="779">
          <cell r="P779">
            <v>0</v>
          </cell>
          <cell r="Q779">
            <v>0</v>
          </cell>
          <cell r="S779">
            <v>0</v>
          </cell>
          <cell r="T779">
            <v>0</v>
          </cell>
          <cell r="V779">
            <v>0</v>
          </cell>
          <cell r="Y779">
            <v>0</v>
          </cell>
          <cell r="AA779">
            <v>0</v>
          </cell>
          <cell r="AB779">
            <v>0</v>
          </cell>
          <cell r="AZ779">
            <v>0</v>
          </cell>
          <cell r="BA779">
            <v>0</v>
          </cell>
          <cell r="BE779">
            <v>0</v>
          </cell>
          <cell r="BH779">
            <v>0</v>
          </cell>
          <cell r="GT779" t="str">
            <v/>
          </cell>
          <cell r="GU779" t="str">
            <v/>
          </cell>
        </row>
        <row r="780">
          <cell r="P780">
            <v>0</v>
          </cell>
          <cell r="Q780">
            <v>0</v>
          </cell>
          <cell r="S780">
            <v>0</v>
          </cell>
          <cell r="T780">
            <v>0</v>
          </cell>
          <cell r="V780">
            <v>0</v>
          </cell>
          <cell r="Y780">
            <v>0</v>
          </cell>
          <cell r="AA780">
            <v>0</v>
          </cell>
          <cell r="AB780">
            <v>0</v>
          </cell>
          <cell r="AZ780">
            <v>0</v>
          </cell>
          <cell r="BA780">
            <v>0</v>
          </cell>
          <cell r="BE780">
            <v>0</v>
          </cell>
          <cell r="BH780">
            <v>0</v>
          </cell>
          <cell r="GT780" t="str">
            <v/>
          </cell>
          <cell r="GU780" t="str">
            <v/>
          </cell>
        </row>
        <row r="781">
          <cell r="P781">
            <v>0</v>
          </cell>
          <cell r="Q781">
            <v>0</v>
          </cell>
          <cell r="S781">
            <v>0</v>
          </cell>
          <cell r="T781">
            <v>0</v>
          </cell>
          <cell r="V781">
            <v>0</v>
          </cell>
          <cell r="Y781">
            <v>0</v>
          </cell>
          <cell r="AA781">
            <v>0</v>
          </cell>
          <cell r="AB781">
            <v>0</v>
          </cell>
          <cell r="AZ781">
            <v>0</v>
          </cell>
          <cell r="BA781">
            <v>0</v>
          </cell>
          <cell r="BE781">
            <v>0</v>
          </cell>
          <cell r="BH781">
            <v>0</v>
          </cell>
          <cell r="GT781" t="str">
            <v/>
          </cell>
          <cell r="GU781" t="str">
            <v/>
          </cell>
        </row>
        <row r="782">
          <cell r="P782">
            <v>0</v>
          </cell>
          <cell r="Q782">
            <v>0</v>
          </cell>
          <cell r="S782">
            <v>0</v>
          </cell>
          <cell r="T782">
            <v>0</v>
          </cell>
          <cell r="V782">
            <v>0</v>
          </cell>
          <cell r="Y782">
            <v>0</v>
          </cell>
          <cell r="AA782">
            <v>0</v>
          </cell>
          <cell r="AB782">
            <v>0</v>
          </cell>
          <cell r="AZ782">
            <v>0</v>
          </cell>
          <cell r="BA782">
            <v>0</v>
          </cell>
          <cell r="BE782">
            <v>0</v>
          </cell>
          <cell r="BH782">
            <v>0</v>
          </cell>
          <cell r="GT782" t="str">
            <v/>
          </cell>
          <cell r="GU782" t="str">
            <v/>
          </cell>
        </row>
        <row r="783">
          <cell r="P783">
            <v>0</v>
          </cell>
          <cell r="Q783">
            <v>0</v>
          </cell>
          <cell r="S783">
            <v>0</v>
          </cell>
          <cell r="T783">
            <v>0</v>
          </cell>
          <cell r="V783">
            <v>0</v>
          </cell>
          <cell r="Y783">
            <v>0</v>
          </cell>
          <cell r="AA783">
            <v>0</v>
          </cell>
          <cell r="AB783">
            <v>0</v>
          </cell>
          <cell r="AZ783">
            <v>0</v>
          </cell>
          <cell r="BA783">
            <v>0</v>
          </cell>
          <cell r="BE783">
            <v>0</v>
          </cell>
          <cell r="BH783">
            <v>0</v>
          </cell>
          <cell r="GT783" t="str">
            <v/>
          </cell>
          <cell r="GU783" t="str">
            <v/>
          </cell>
        </row>
        <row r="784">
          <cell r="P784">
            <v>0</v>
          </cell>
          <cell r="Q784">
            <v>0</v>
          </cell>
          <cell r="S784">
            <v>0</v>
          </cell>
          <cell r="T784">
            <v>0</v>
          </cell>
          <cell r="V784">
            <v>0</v>
          </cell>
          <cell r="Y784">
            <v>0</v>
          </cell>
          <cell r="AA784">
            <v>0</v>
          </cell>
          <cell r="AB784">
            <v>0</v>
          </cell>
          <cell r="AZ784">
            <v>0</v>
          </cell>
          <cell r="BA784">
            <v>0</v>
          </cell>
          <cell r="BE784">
            <v>0</v>
          </cell>
          <cell r="BH784">
            <v>0</v>
          </cell>
          <cell r="GT784" t="str">
            <v/>
          </cell>
          <cell r="GU784" t="str">
            <v/>
          </cell>
        </row>
        <row r="785">
          <cell r="P785">
            <v>0</v>
          </cell>
          <cell r="Q785">
            <v>0</v>
          </cell>
          <cell r="S785">
            <v>0</v>
          </cell>
          <cell r="T785">
            <v>0</v>
          </cell>
          <cell r="V785">
            <v>0</v>
          </cell>
          <cell r="Y785">
            <v>0</v>
          </cell>
          <cell r="AA785">
            <v>0</v>
          </cell>
          <cell r="AB785">
            <v>0</v>
          </cell>
          <cell r="AZ785">
            <v>0</v>
          </cell>
          <cell r="BA785">
            <v>0</v>
          </cell>
          <cell r="BE785">
            <v>0</v>
          </cell>
          <cell r="BH785">
            <v>0</v>
          </cell>
          <cell r="GT785" t="str">
            <v/>
          </cell>
          <cell r="GU785" t="str">
            <v/>
          </cell>
        </row>
        <row r="786">
          <cell r="P786">
            <v>0</v>
          </cell>
          <cell r="Q786">
            <v>0</v>
          </cell>
          <cell r="S786">
            <v>0</v>
          </cell>
          <cell r="T786">
            <v>0</v>
          </cell>
          <cell r="V786">
            <v>0</v>
          </cell>
          <cell r="Y786">
            <v>0</v>
          </cell>
          <cell r="AA786">
            <v>0</v>
          </cell>
          <cell r="AB786">
            <v>0</v>
          </cell>
          <cell r="AZ786">
            <v>0</v>
          </cell>
          <cell r="BA786">
            <v>0</v>
          </cell>
          <cell r="BE786">
            <v>0</v>
          </cell>
          <cell r="BH786">
            <v>0</v>
          </cell>
          <cell r="GT786" t="str">
            <v/>
          </cell>
          <cell r="GU786" t="str">
            <v/>
          </cell>
        </row>
        <row r="787">
          <cell r="P787">
            <v>0</v>
          </cell>
          <cell r="Q787">
            <v>0</v>
          </cell>
          <cell r="S787">
            <v>0</v>
          </cell>
          <cell r="T787">
            <v>0</v>
          </cell>
          <cell r="V787">
            <v>0</v>
          </cell>
          <cell r="Y787">
            <v>0</v>
          </cell>
          <cell r="AA787">
            <v>0</v>
          </cell>
          <cell r="AB787">
            <v>0</v>
          </cell>
          <cell r="AZ787">
            <v>0</v>
          </cell>
          <cell r="BA787">
            <v>0</v>
          </cell>
          <cell r="BE787">
            <v>0</v>
          </cell>
          <cell r="BH787">
            <v>0</v>
          </cell>
          <cell r="GT787" t="str">
            <v/>
          </cell>
          <cell r="GU787" t="str">
            <v/>
          </cell>
        </row>
        <row r="788">
          <cell r="P788">
            <v>0</v>
          </cell>
          <cell r="Q788">
            <v>0</v>
          </cell>
          <cell r="S788">
            <v>0</v>
          </cell>
          <cell r="T788">
            <v>0</v>
          </cell>
          <cell r="V788">
            <v>0</v>
          </cell>
          <cell r="Y788">
            <v>0</v>
          </cell>
          <cell r="AA788">
            <v>0</v>
          </cell>
          <cell r="AB788">
            <v>0</v>
          </cell>
          <cell r="AZ788">
            <v>0</v>
          </cell>
          <cell r="BA788">
            <v>0</v>
          </cell>
          <cell r="BE788">
            <v>0</v>
          </cell>
          <cell r="BH788">
            <v>0</v>
          </cell>
          <cell r="GT788" t="str">
            <v/>
          </cell>
          <cell r="GU788" t="str">
            <v/>
          </cell>
        </row>
        <row r="789">
          <cell r="P789">
            <v>0</v>
          </cell>
          <cell r="Q789">
            <v>0</v>
          </cell>
          <cell r="S789">
            <v>0</v>
          </cell>
          <cell r="T789">
            <v>0</v>
          </cell>
          <cell r="V789">
            <v>0</v>
          </cell>
          <cell r="Y789">
            <v>0</v>
          </cell>
          <cell r="AA789">
            <v>0</v>
          </cell>
          <cell r="AB789">
            <v>0</v>
          </cell>
          <cell r="AZ789">
            <v>0</v>
          </cell>
          <cell r="BA789">
            <v>0</v>
          </cell>
          <cell r="BE789">
            <v>0</v>
          </cell>
          <cell r="BH789">
            <v>0</v>
          </cell>
          <cell r="GT789" t="str">
            <v/>
          </cell>
          <cell r="GU789" t="str">
            <v/>
          </cell>
        </row>
        <row r="790">
          <cell r="P790">
            <v>0</v>
          </cell>
          <cell r="Q790">
            <v>0</v>
          </cell>
          <cell r="S790">
            <v>0</v>
          </cell>
          <cell r="T790">
            <v>0</v>
          </cell>
          <cell r="V790">
            <v>0</v>
          </cell>
          <cell r="Y790">
            <v>0</v>
          </cell>
          <cell r="AA790">
            <v>0</v>
          </cell>
          <cell r="AB790">
            <v>0</v>
          </cell>
          <cell r="AZ790">
            <v>0</v>
          </cell>
          <cell r="BA790">
            <v>0</v>
          </cell>
          <cell r="BE790">
            <v>0</v>
          </cell>
          <cell r="BH790">
            <v>0</v>
          </cell>
          <cell r="GT790" t="str">
            <v/>
          </cell>
          <cell r="GU790" t="str">
            <v/>
          </cell>
        </row>
        <row r="791">
          <cell r="P791">
            <v>0</v>
          </cell>
          <cell r="Q791">
            <v>0</v>
          </cell>
          <cell r="S791">
            <v>0</v>
          </cell>
          <cell r="T791">
            <v>0</v>
          </cell>
          <cell r="V791">
            <v>0</v>
          </cell>
          <cell r="Y791">
            <v>0</v>
          </cell>
          <cell r="AA791">
            <v>0</v>
          </cell>
          <cell r="AB791">
            <v>0</v>
          </cell>
          <cell r="AZ791">
            <v>0</v>
          </cell>
          <cell r="BA791">
            <v>0</v>
          </cell>
          <cell r="BE791">
            <v>0</v>
          </cell>
          <cell r="BH791">
            <v>0</v>
          </cell>
          <cell r="GT791" t="str">
            <v/>
          </cell>
          <cell r="GU791" t="str">
            <v/>
          </cell>
        </row>
        <row r="792">
          <cell r="P792">
            <v>0</v>
          </cell>
          <cell r="Q792">
            <v>0</v>
          </cell>
          <cell r="S792">
            <v>0</v>
          </cell>
          <cell r="T792">
            <v>0</v>
          </cell>
          <cell r="V792">
            <v>0</v>
          </cell>
          <cell r="Y792">
            <v>0</v>
          </cell>
          <cell r="AA792">
            <v>0</v>
          </cell>
          <cell r="AB792">
            <v>0</v>
          </cell>
          <cell r="AZ792">
            <v>0</v>
          </cell>
          <cell r="BA792">
            <v>0</v>
          </cell>
          <cell r="BE792">
            <v>0</v>
          </cell>
          <cell r="BH792">
            <v>0</v>
          </cell>
          <cell r="GT792" t="str">
            <v/>
          </cell>
          <cell r="GU792" t="str">
            <v/>
          </cell>
        </row>
        <row r="793">
          <cell r="P793">
            <v>0</v>
          </cell>
          <cell r="Q793">
            <v>0</v>
          </cell>
          <cell r="S793">
            <v>0</v>
          </cell>
          <cell r="T793">
            <v>0</v>
          </cell>
          <cell r="V793">
            <v>0</v>
          </cell>
          <cell r="Y793">
            <v>0</v>
          </cell>
          <cell r="AA793">
            <v>0</v>
          </cell>
          <cell r="AB793">
            <v>0</v>
          </cell>
          <cell r="AZ793">
            <v>0</v>
          </cell>
          <cell r="BA793">
            <v>0</v>
          </cell>
          <cell r="BE793">
            <v>0</v>
          </cell>
          <cell r="BH793">
            <v>0</v>
          </cell>
          <cell r="GT793" t="str">
            <v/>
          </cell>
          <cell r="GU793" t="str">
            <v/>
          </cell>
        </row>
        <row r="794">
          <cell r="P794">
            <v>0</v>
          </cell>
          <cell r="Q794">
            <v>0</v>
          </cell>
          <cell r="S794">
            <v>0</v>
          </cell>
          <cell r="T794">
            <v>0</v>
          </cell>
          <cell r="V794">
            <v>0</v>
          </cell>
          <cell r="Y794">
            <v>0</v>
          </cell>
          <cell r="AA794">
            <v>0</v>
          </cell>
          <cell r="AB794">
            <v>0</v>
          </cell>
          <cell r="AZ794">
            <v>0</v>
          </cell>
          <cell r="BA794">
            <v>0</v>
          </cell>
          <cell r="BE794">
            <v>0</v>
          </cell>
          <cell r="BH794">
            <v>0</v>
          </cell>
          <cell r="GT794" t="str">
            <v/>
          </cell>
          <cell r="GU794" t="str">
            <v/>
          </cell>
        </row>
        <row r="795">
          <cell r="P795">
            <v>0</v>
          </cell>
          <cell r="Q795">
            <v>0</v>
          </cell>
          <cell r="S795">
            <v>0</v>
          </cell>
          <cell r="T795">
            <v>0</v>
          </cell>
          <cell r="V795">
            <v>0</v>
          </cell>
          <cell r="Y795">
            <v>0</v>
          </cell>
          <cell r="AA795">
            <v>0</v>
          </cell>
          <cell r="AB795">
            <v>0</v>
          </cell>
          <cell r="AZ795">
            <v>0</v>
          </cell>
          <cell r="BA795">
            <v>0</v>
          </cell>
          <cell r="BE795">
            <v>0</v>
          </cell>
          <cell r="BH795">
            <v>0</v>
          </cell>
          <cell r="GT795" t="str">
            <v/>
          </cell>
          <cell r="GU795" t="str">
            <v/>
          </cell>
        </row>
        <row r="796">
          <cell r="P796">
            <v>0</v>
          </cell>
          <cell r="Q796">
            <v>0</v>
          </cell>
          <cell r="S796">
            <v>0</v>
          </cell>
          <cell r="T796">
            <v>0</v>
          </cell>
          <cell r="V796">
            <v>0</v>
          </cell>
          <cell r="Y796">
            <v>0</v>
          </cell>
          <cell r="AA796">
            <v>0</v>
          </cell>
          <cell r="AB796">
            <v>0</v>
          </cell>
          <cell r="AZ796">
            <v>0</v>
          </cell>
          <cell r="BA796">
            <v>0</v>
          </cell>
          <cell r="BE796">
            <v>0</v>
          </cell>
          <cell r="BH796">
            <v>0</v>
          </cell>
          <cell r="GT796" t="str">
            <v/>
          </cell>
          <cell r="GU796" t="str">
            <v/>
          </cell>
        </row>
        <row r="797">
          <cell r="P797">
            <v>0</v>
          </cell>
          <cell r="Q797">
            <v>0</v>
          </cell>
          <cell r="S797">
            <v>0</v>
          </cell>
          <cell r="T797">
            <v>0</v>
          </cell>
          <cell r="V797">
            <v>0</v>
          </cell>
          <cell r="Y797">
            <v>0</v>
          </cell>
          <cell r="AA797">
            <v>0</v>
          </cell>
          <cell r="AB797">
            <v>0</v>
          </cell>
          <cell r="AZ797">
            <v>0</v>
          </cell>
          <cell r="BA797">
            <v>0</v>
          </cell>
          <cell r="BE797">
            <v>0</v>
          </cell>
          <cell r="BH797">
            <v>0</v>
          </cell>
          <cell r="GT797" t="str">
            <v/>
          </cell>
          <cell r="GU797" t="str">
            <v/>
          </cell>
        </row>
        <row r="798">
          <cell r="P798">
            <v>0</v>
          </cell>
          <cell r="Q798">
            <v>0</v>
          </cell>
          <cell r="S798">
            <v>0</v>
          </cell>
          <cell r="T798">
            <v>0</v>
          </cell>
          <cell r="V798">
            <v>0</v>
          </cell>
          <cell r="Y798">
            <v>0</v>
          </cell>
          <cell r="AA798">
            <v>0</v>
          </cell>
          <cell r="AB798">
            <v>0</v>
          </cell>
          <cell r="AZ798">
            <v>0</v>
          </cell>
          <cell r="BA798">
            <v>0</v>
          </cell>
          <cell r="BE798">
            <v>0</v>
          </cell>
          <cell r="BH798">
            <v>0</v>
          </cell>
          <cell r="GT798" t="str">
            <v/>
          </cell>
          <cell r="GU798" t="str">
            <v/>
          </cell>
        </row>
        <row r="799">
          <cell r="P799">
            <v>0</v>
          </cell>
          <cell r="Q799">
            <v>0</v>
          </cell>
          <cell r="S799">
            <v>0</v>
          </cell>
          <cell r="T799">
            <v>0</v>
          </cell>
          <cell r="V799">
            <v>0</v>
          </cell>
          <cell r="Y799">
            <v>0</v>
          </cell>
          <cell r="AA799">
            <v>0</v>
          </cell>
          <cell r="AB799">
            <v>0</v>
          </cell>
          <cell r="AZ799">
            <v>0</v>
          </cell>
          <cell r="BA799">
            <v>0</v>
          </cell>
          <cell r="BE799">
            <v>0</v>
          </cell>
          <cell r="BH799">
            <v>0</v>
          </cell>
          <cell r="GT799" t="str">
            <v/>
          </cell>
          <cell r="GU799" t="str">
            <v/>
          </cell>
        </row>
        <row r="800">
          <cell r="P800">
            <v>0</v>
          </cell>
          <cell r="Q800">
            <v>0</v>
          </cell>
          <cell r="S800">
            <v>0</v>
          </cell>
          <cell r="T800">
            <v>0</v>
          </cell>
          <cell r="V800">
            <v>0</v>
          </cell>
          <cell r="Y800">
            <v>0</v>
          </cell>
          <cell r="AA800">
            <v>0</v>
          </cell>
          <cell r="AB800">
            <v>0</v>
          </cell>
          <cell r="AZ800">
            <v>0</v>
          </cell>
          <cell r="BA800">
            <v>0</v>
          </cell>
          <cell r="BE800">
            <v>0</v>
          </cell>
          <cell r="BH800">
            <v>0</v>
          </cell>
          <cell r="GT800" t="str">
            <v/>
          </cell>
          <cell r="GU800" t="str">
            <v/>
          </cell>
        </row>
        <row r="801">
          <cell r="P801">
            <v>0</v>
          </cell>
          <cell r="Q801">
            <v>0</v>
          </cell>
          <cell r="S801">
            <v>0</v>
          </cell>
          <cell r="T801">
            <v>0</v>
          </cell>
          <cell r="V801">
            <v>0</v>
          </cell>
          <cell r="Y801">
            <v>0</v>
          </cell>
          <cell r="AA801">
            <v>0</v>
          </cell>
          <cell r="AB801">
            <v>0</v>
          </cell>
          <cell r="AZ801">
            <v>0</v>
          </cell>
          <cell r="BA801">
            <v>0</v>
          </cell>
          <cell r="BE801">
            <v>0</v>
          </cell>
          <cell r="BH801">
            <v>0</v>
          </cell>
          <cell r="GT801" t="str">
            <v/>
          </cell>
          <cell r="GU801" t="str">
            <v/>
          </cell>
        </row>
        <row r="802">
          <cell r="P802">
            <v>0</v>
          </cell>
          <cell r="Q802">
            <v>0</v>
          </cell>
          <cell r="S802">
            <v>0</v>
          </cell>
          <cell r="T802">
            <v>0</v>
          </cell>
          <cell r="V802">
            <v>0</v>
          </cell>
          <cell r="Y802">
            <v>0</v>
          </cell>
          <cell r="AA802">
            <v>0</v>
          </cell>
          <cell r="AB802">
            <v>0</v>
          </cell>
          <cell r="AZ802">
            <v>0</v>
          </cell>
          <cell r="BA802">
            <v>0</v>
          </cell>
          <cell r="BE802">
            <v>0</v>
          </cell>
          <cell r="BH802">
            <v>0</v>
          </cell>
          <cell r="GT802" t="str">
            <v/>
          </cell>
          <cell r="GU802" t="str">
            <v/>
          </cell>
        </row>
        <row r="803">
          <cell r="P803">
            <v>0</v>
          </cell>
          <cell r="Q803">
            <v>0</v>
          </cell>
          <cell r="S803">
            <v>0</v>
          </cell>
          <cell r="T803">
            <v>0</v>
          </cell>
          <cell r="V803">
            <v>0</v>
          </cell>
          <cell r="Y803">
            <v>0</v>
          </cell>
          <cell r="AA803">
            <v>0</v>
          </cell>
          <cell r="AB803">
            <v>0</v>
          </cell>
          <cell r="AZ803">
            <v>0</v>
          </cell>
          <cell r="BA803">
            <v>0</v>
          </cell>
          <cell r="BE803">
            <v>0</v>
          </cell>
          <cell r="BH803">
            <v>0</v>
          </cell>
          <cell r="GT803" t="str">
            <v/>
          </cell>
          <cell r="GU803" t="str">
            <v/>
          </cell>
        </row>
        <row r="804">
          <cell r="P804">
            <v>0</v>
          </cell>
          <cell r="Q804">
            <v>0</v>
          </cell>
          <cell r="S804">
            <v>0</v>
          </cell>
          <cell r="T804">
            <v>0</v>
          </cell>
          <cell r="V804">
            <v>0</v>
          </cell>
          <cell r="Y804">
            <v>0</v>
          </cell>
          <cell r="AA804">
            <v>0</v>
          </cell>
          <cell r="AB804">
            <v>0</v>
          </cell>
          <cell r="AZ804">
            <v>0</v>
          </cell>
          <cell r="BA804">
            <v>0</v>
          </cell>
          <cell r="BE804">
            <v>0</v>
          </cell>
          <cell r="BH804">
            <v>0</v>
          </cell>
          <cell r="GT804" t="str">
            <v/>
          </cell>
          <cell r="GU804" t="str">
            <v/>
          </cell>
        </row>
        <row r="805">
          <cell r="P805">
            <v>0</v>
          </cell>
          <cell r="Q805">
            <v>0</v>
          </cell>
          <cell r="S805">
            <v>0</v>
          </cell>
          <cell r="T805">
            <v>0</v>
          </cell>
          <cell r="V805">
            <v>0</v>
          </cell>
          <cell r="Y805">
            <v>0</v>
          </cell>
          <cell r="AA805">
            <v>0</v>
          </cell>
          <cell r="AB805">
            <v>0</v>
          </cell>
          <cell r="AZ805">
            <v>0</v>
          </cell>
          <cell r="BA805">
            <v>0</v>
          </cell>
          <cell r="BE805">
            <v>0</v>
          </cell>
          <cell r="BH805">
            <v>0</v>
          </cell>
          <cell r="GT805" t="str">
            <v/>
          </cell>
          <cell r="GU805" t="str">
            <v/>
          </cell>
        </row>
        <row r="806">
          <cell r="P806">
            <v>0</v>
          </cell>
          <cell r="Q806">
            <v>0</v>
          </cell>
          <cell r="S806">
            <v>0</v>
          </cell>
          <cell r="T806">
            <v>0</v>
          </cell>
          <cell r="V806">
            <v>0</v>
          </cell>
          <cell r="Y806">
            <v>0</v>
          </cell>
          <cell r="AA806">
            <v>0</v>
          </cell>
          <cell r="AB806">
            <v>0</v>
          </cell>
          <cell r="AZ806">
            <v>0</v>
          </cell>
          <cell r="BA806">
            <v>0</v>
          </cell>
          <cell r="BE806">
            <v>0</v>
          </cell>
          <cell r="BH806">
            <v>0</v>
          </cell>
          <cell r="GT806" t="str">
            <v/>
          </cell>
          <cell r="GU806" t="str">
            <v/>
          </cell>
        </row>
        <row r="807">
          <cell r="P807">
            <v>0</v>
          </cell>
          <cell r="Q807">
            <v>0</v>
          </cell>
          <cell r="S807">
            <v>0</v>
          </cell>
          <cell r="T807">
            <v>0</v>
          </cell>
          <cell r="V807">
            <v>0</v>
          </cell>
          <cell r="Y807">
            <v>0</v>
          </cell>
          <cell r="AA807">
            <v>0</v>
          </cell>
          <cell r="AB807">
            <v>0</v>
          </cell>
          <cell r="AZ807">
            <v>0</v>
          </cell>
          <cell r="BA807">
            <v>0</v>
          </cell>
          <cell r="BE807">
            <v>0</v>
          </cell>
          <cell r="BH807">
            <v>0</v>
          </cell>
          <cell r="GT807" t="str">
            <v/>
          </cell>
          <cell r="GU807" t="str">
            <v/>
          </cell>
        </row>
        <row r="808">
          <cell r="P808">
            <v>0</v>
          </cell>
          <cell r="Q808">
            <v>0</v>
          </cell>
          <cell r="S808">
            <v>0</v>
          </cell>
          <cell r="T808">
            <v>0</v>
          </cell>
          <cell r="V808">
            <v>0</v>
          </cell>
          <cell r="Y808">
            <v>0</v>
          </cell>
          <cell r="AA808">
            <v>0</v>
          </cell>
          <cell r="AB808">
            <v>0</v>
          </cell>
          <cell r="AZ808">
            <v>0</v>
          </cell>
          <cell r="BA808">
            <v>0</v>
          </cell>
          <cell r="BE808">
            <v>0</v>
          </cell>
          <cell r="BH808">
            <v>0</v>
          </cell>
          <cell r="GT808" t="str">
            <v/>
          </cell>
          <cell r="GU808" t="str">
            <v/>
          </cell>
        </row>
        <row r="809">
          <cell r="P809">
            <v>0</v>
          </cell>
          <cell r="Q809">
            <v>0</v>
          </cell>
          <cell r="S809">
            <v>0</v>
          </cell>
          <cell r="T809">
            <v>0</v>
          </cell>
          <cell r="V809">
            <v>0</v>
          </cell>
          <cell r="Y809">
            <v>0</v>
          </cell>
          <cell r="AA809">
            <v>0</v>
          </cell>
          <cell r="AB809">
            <v>0</v>
          </cell>
          <cell r="AZ809">
            <v>0</v>
          </cell>
          <cell r="BA809">
            <v>0</v>
          </cell>
          <cell r="BE809">
            <v>0</v>
          </cell>
          <cell r="BH809">
            <v>0</v>
          </cell>
          <cell r="GT809" t="str">
            <v/>
          </cell>
          <cell r="GU809" t="str">
            <v/>
          </cell>
        </row>
        <row r="810">
          <cell r="P810">
            <v>0</v>
          </cell>
          <cell r="Q810">
            <v>0</v>
          </cell>
          <cell r="S810">
            <v>0</v>
          </cell>
          <cell r="T810">
            <v>0</v>
          </cell>
          <cell r="V810">
            <v>0</v>
          </cell>
          <cell r="Y810">
            <v>0</v>
          </cell>
          <cell r="AA810">
            <v>0</v>
          </cell>
          <cell r="AB810">
            <v>0</v>
          </cell>
          <cell r="AZ810">
            <v>0</v>
          </cell>
          <cell r="BA810">
            <v>0</v>
          </cell>
          <cell r="BE810">
            <v>0</v>
          </cell>
          <cell r="BH810">
            <v>0</v>
          </cell>
          <cell r="GT810" t="str">
            <v/>
          </cell>
          <cell r="GU810" t="str">
            <v/>
          </cell>
        </row>
        <row r="811">
          <cell r="P811">
            <v>0</v>
          </cell>
          <cell r="Q811">
            <v>0</v>
          </cell>
          <cell r="S811">
            <v>0</v>
          </cell>
          <cell r="T811">
            <v>0</v>
          </cell>
          <cell r="V811">
            <v>0</v>
          </cell>
          <cell r="Y811">
            <v>0</v>
          </cell>
          <cell r="AA811">
            <v>0</v>
          </cell>
          <cell r="AB811">
            <v>0</v>
          </cell>
          <cell r="AZ811">
            <v>0</v>
          </cell>
          <cell r="BA811">
            <v>0</v>
          </cell>
          <cell r="BE811">
            <v>0</v>
          </cell>
          <cell r="BH811">
            <v>0</v>
          </cell>
          <cell r="GT811" t="str">
            <v/>
          </cell>
          <cell r="GU811" t="str">
            <v/>
          </cell>
        </row>
        <row r="812">
          <cell r="P812">
            <v>0</v>
          </cell>
          <cell r="Q812">
            <v>0</v>
          </cell>
          <cell r="S812">
            <v>0</v>
          </cell>
          <cell r="T812">
            <v>0</v>
          </cell>
          <cell r="V812">
            <v>0</v>
          </cell>
          <cell r="Y812">
            <v>0</v>
          </cell>
          <cell r="AA812">
            <v>0</v>
          </cell>
          <cell r="AB812">
            <v>0</v>
          </cell>
          <cell r="AZ812">
            <v>0</v>
          </cell>
          <cell r="BA812">
            <v>0</v>
          </cell>
          <cell r="BE812">
            <v>0</v>
          </cell>
          <cell r="BH812">
            <v>0</v>
          </cell>
          <cell r="GT812" t="str">
            <v/>
          </cell>
          <cell r="GU812" t="str">
            <v/>
          </cell>
        </row>
        <row r="813">
          <cell r="P813">
            <v>0</v>
          </cell>
          <cell r="Q813">
            <v>0</v>
          </cell>
          <cell r="S813">
            <v>0</v>
          </cell>
          <cell r="T813">
            <v>0</v>
          </cell>
          <cell r="V813">
            <v>0</v>
          </cell>
          <cell r="Y813">
            <v>0</v>
          </cell>
          <cell r="AA813">
            <v>0</v>
          </cell>
          <cell r="AB813">
            <v>0</v>
          </cell>
          <cell r="AZ813">
            <v>0</v>
          </cell>
          <cell r="BA813">
            <v>0</v>
          </cell>
          <cell r="BE813">
            <v>0</v>
          </cell>
          <cell r="BH813">
            <v>0</v>
          </cell>
          <cell r="GT813" t="str">
            <v/>
          </cell>
          <cell r="GU813" t="str">
            <v/>
          </cell>
        </row>
        <row r="814">
          <cell r="P814">
            <v>0</v>
          </cell>
          <cell r="Q814">
            <v>0</v>
          </cell>
          <cell r="S814">
            <v>0</v>
          </cell>
          <cell r="T814">
            <v>0</v>
          </cell>
          <cell r="V814">
            <v>0</v>
          </cell>
          <cell r="Y814">
            <v>0</v>
          </cell>
          <cell r="AA814">
            <v>0</v>
          </cell>
          <cell r="AB814">
            <v>0</v>
          </cell>
          <cell r="AZ814">
            <v>0</v>
          </cell>
          <cell r="BA814">
            <v>0</v>
          </cell>
          <cell r="BE814">
            <v>0</v>
          </cell>
          <cell r="BH814">
            <v>0</v>
          </cell>
          <cell r="GT814" t="str">
            <v/>
          </cell>
          <cell r="GU814" t="str">
            <v/>
          </cell>
        </row>
        <row r="815">
          <cell r="P815">
            <v>0</v>
          </cell>
          <cell r="Q815">
            <v>0</v>
          </cell>
          <cell r="S815">
            <v>0</v>
          </cell>
          <cell r="T815">
            <v>0</v>
          </cell>
          <cell r="V815">
            <v>0</v>
          </cell>
          <cell r="Y815">
            <v>0</v>
          </cell>
          <cell r="AA815">
            <v>0</v>
          </cell>
          <cell r="AB815">
            <v>0</v>
          </cell>
          <cell r="AZ815">
            <v>0</v>
          </cell>
          <cell r="BA815">
            <v>0</v>
          </cell>
          <cell r="BE815">
            <v>0</v>
          </cell>
          <cell r="BH815">
            <v>0</v>
          </cell>
          <cell r="GT815" t="str">
            <v/>
          </cell>
          <cell r="GU815" t="str">
            <v/>
          </cell>
        </row>
        <row r="816">
          <cell r="P816">
            <v>0</v>
          </cell>
          <cell r="Q816">
            <v>0</v>
          </cell>
          <cell r="S816">
            <v>0</v>
          </cell>
          <cell r="T816">
            <v>0</v>
          </cell>
          <cell r="V816">
            <v>0</v>
          </cell>
          <cell r="Y816">
            <v>0</v>
          </cell>
          <cell r="AA816">
            <v>0</v>
          </cell>
          <cell r="AB816">
            <v>0</v>
          </cell>
          <cell r="AZ816">
            <v>0</v>
          </cell>
          <cell r="BA816">
            <v>0</v>
          </cell>
          <cell r="BE816">
            <v>0</v>
          </cell>
          <cell r="BH816">
            <v>0</v>
          </cell>
          <cell r="GT816" t="str">
            <v/>
          </cell>
          <cell r="GU816" t="str">
            <v/>
          </cell>
        </row>
        <row r="817">
          <cell r="P817">
            <v>0</v>
          </cell>
          <cell r="Q817">
            <v>0</v>
          </cell>
          <cell r="S817">
            <v>0</v>
          </cell>
          <cell r="T817">
            <v>0</v>
          </cell>
          <cell r="V817">
            <v>0</v>
          </cell>
          <cell r="Y817">
            <v>0</v>
          </cell>
          <cell r="AA817">
            <v>0</v>
          </cell>
          <cell r="AB817">
            <v>0</v>
          </cell>
          <cell r="AZ817">
            <v>0</v>
          </cell>
          <cell r="BA817">
            <v>0</v>
          </cell>
          <cell r="BE817">
            <v>0</v>
          </cell>
          <cell r="BH817">
            <v>0</v>
          </cell>
          <cell r="GT817" t="str">
            <v/>
          </cell>
          <cell r="GU817" t="str">
            <v/>
          </cell>
        </row>
        <row r="818">
          <cell r="P818">
            <v>0</v>
          </cell>
          <cell r="Q818">
            <v>0</v>
          </cell>
          <cell r="S818">
            <v>0</v>
          </cell>
          <cell r="T818">
            <v>0</v>
          </cell>
          <cell r="V818">
            <v>0</v>
          </cell>
          <cell r="Y818">
            <v>0</v>
          </cell>
          <cell r="AA818">
            <v>0</v>
          </cell>
          <cell r="AB818">
            <v>0</v>
          </cell>
          <cell r="AZ818">
            <v>0</v>
          </cell>
          <cell r="BA818">
            <v>0</v>
          </cell>
          <cell r="BE818">
            <v>0</v>
          </cell>
          <cell r="BH818">
            <v>0</v>
          </cell>
          <cell r="GT818" t="str">
            <v/>
          </cell>
          <cell r="GU818" t="str">
            <v/>
          </cell>
        </row>
        <row r="819">
          <cell r="P819">
            <v>0</v>
          </cell>
          <cell r="Q819">
            <v>0</v>
          </cell>
          <cell r="S819">
            <v>0</v>
          </cell>
          <cell r="T819">
            <v>0</v>
          </cell>
          <cell r="V819">
            <v>0</v>
          </cell>
          <cell r="Y819">
            <v>0</v>
          </cell>
          <cell r="AA819">
            <v>0</v>
          </cell>
          <cell r="AB819">
            <v>0</v>
          </cell>
          <cell r="AZ819">
            <v>0</v>
          </cell>
          <cell r="BA819">
            <v>0</v>
          </cell>
          <cell r="BE819">
            <v>0</v>
          </cell>
          <cell r="BH819">
            <v>0</v>
          </cell>
          <cell r="GT819" t="str">
            <v/>
          </cell>
          <cell r="GU819" t="str">
            <v/>
          </cell>
        </row>
        <row r="820">
          <cell r="P820">
            <v>0</v>
          </cell>
          <cell r="Q820">
            <v>0</v>
          </cell>
          <cell r="S820">
            <v>0</v>
          </cell>
          <cell r="T820">
            <v>0</v>
          </cell>
          <cell r="V820">
            <v>0</v>
          </cell>
          <cell r="Y820">
            <v>0</v>
          </cell>
          <cell r="AA820">
            <v>0</v>
          </cell>
          <cell r="AB820">
            <v>0</v>
          </cell>
          <cell r="AZ820">
            <v>0</v>
          </cell>
          <cell r="BA820">
            <v>0</v>
          </cell>
          <cell r="BE820">
            <v>0</v>
          </cell>
          <cell r="BH820">
            <v>0</v>
          </cell>
          <cell r="GT820" t="str">
            <v/>
          </cell>
          <cell r="GU820" t="str">
            <v/>
          </cell>
        </row>
        <row r="821">
          <cell r="P821">
            <v>0</v>
          </cell>
          <cell r="Q821">
            <v>0</v>
          </cell>
          <cell r="S821">
            <v>0</v>
          </cell>
          <cell r="T821">
            <v>0</v>
          </cell>
          <cell r="V821">
            <v>0</v>
          </cell>
          <cell r="Y821">
            <v>0</v>
          </cell>
          <cell r="AA821">
            <v>0</v>
          </cell>
          <cell r="AB821">
            <v>0</v>
          </cell>
          <cell r="AZ821">
            <v>0</v>
          </cell>
          <cell r="BA821">
            <v>0</v>
          </cell>
          <cell r="BE821">
            <v>0</v>
          </cell>
          <cell r="BH821">
            <v>0</v>
          </cell>
          <cell r="GT821" t="str">
            <v/>
          </cell>
          <cell r="GU821" t="str">
            <v/>
          </cell>
        </row>
        <row r="822">
          <cell r="P822">
            <v>0</v>
          </cell>
          <cell r="Q822">
            <v>0</v>
          </cell>
          <cell r="S822">
            <v>0</v>
          </cell>
          <cell r="T822">
            <v>0</v>
          </cell>
          <cell r="V822">
            <v>0</v>
          </cell>
          <cell r="Y822">
            <v>0</v>
          </cell>
          <cell r="AA822">
            <v>0</v>
          </cell>
          <cell r="AB822">
            <v>0</v>
          </cell>
          <cell r="AZ822">
            <v>0</v>
          </cell>
          <cell r="BA822">
            <v>0</v>
          </cell>
          <cell r="BE822">
            <v>0</v>
          </cell>
          <cell r="BH822">
            <v>0</v>
          </cell>
          <cell r="GT822" t="str">
            <v/>
          </cell>
          <cell r="GU822" t="str">
            <v/>
          </cell>
        </row>
        <row r="823">
          <cell r="P823">
            <v>0</v>
          </cell>
          <cell r="Q823">
            <v>0</v>
          </cell>
          <cell r="S823">
            <v>0</v>
          </cell>
          <cell r="T823">
            <v>0</v>
          </cell>
          <cell r="V823">
            <v>0</v>
          </cell>
          <cell r="Y823">
            <v>0</v>
          </cell>
          <cell r="AA823">
            <v>0</v>
          </cell>
          <cell r="AB823">
            <v>0</v>
          </cell>
          <cell r="AZ823">
            <v>0</v>
          </cell>
          <cell r="BA823">
            <v>0</v>
          </cell>
          <cell r="BE823">
            <v>0</v>
          </cell>
          <cell r="BH823">
            <v>0</v>
          </cell>
          <cell r="GT823" t="str">
            <v/>
          </cell>
          <cell r="GU823" t="str">
            <v/>
          </cell>
        </row>
        <row r="824">
          <cell r="P824">
            <v>0</v>
          </cell>
          <cell r="Q824">
            <v>0</v>
          </cell>
          <cell r="S824">
            <v>0</v>
          </cell>
          <cell r="T824">
            <v>0</v>
          </cell>
          <cell r="V824">
            <v>0</v>
          </cell>
          <cell r="Y824">
            <v>0</v>
          </cell>
          <cell r="AA824">
            <v>0</v>
          </cell>
          <cell r="AB824">
            <v>0</v>
          </cell>
          <cell r="AZ824">
            <v>0</v>
          </cell>
          <cell r="BA824">
            <v>0</v>
          </cell>
          <cell r="BE824">
            <v>0</v>
          </cell>
          <cell r="BH824">
            <v>0</v>
          </cell>
          <cell r="GT824" t="str">
            <v/>
          </cell>
          <cell r="GU824" t="str">
            <v/>
          </cell>
        </row>
        <row r="825">
          <cell r="P825">
            <v>0</v>
          </cell>
          <cell r="Q825">
            <v>0</v>
          </cell>
          <cell r="S825">
            <v>0</v>
          </cell>
          <cell r="T825">
            <v>0</v>
          </cell>
          <cell r="V825">
            <v>0</v>
          </cell>
          <cell r="Y825">
            <v>0</v>
          </cell>
          <cell r="AA825">
            <v>0</v>
          </cell>
          <cell r="AB825">
            <v>0</v>
          </cell>
          <cell r="AZ825">
            <v>0</v>
          </cell>
          <cell r="BA825">
            <v>0</v>
          </cell>
          <cell r="BE825">
            <v>0</v>
          </cell>
          <cell r="BH825">
            <v>0</v>
          </cell>
          <cell r="GT825" t="str">
            <v/>
          </cell>
          <cell r="GU825" t="str">
            <v/>
          </cell>
        </row>
        <row r="826">
          <cell r="P826">
            <v>0</v>
          </cell>
          <cell r="Q826">
            <v>0</v>
          </cell>
          <cell r="S826">
            <v>0</v>
          </cell>
          <cell r="T826">
            <v>0</v>
          </cell>
          <cell r="V826">
            <v>0</v>
          </cell>
          <cell r="Y826">
            <v>0</v>
          </cell>
          <cell r="AA826">
            <v>0</v>
          </cell>
          <cell r="AB826">
            <v>0</v>
          </cell>
          <cell r="AZ826">
            <v>0</v>
          </cell>
          <cell r="BA826">
            <v>0</v>
          </cell>
          <cell r="BE826">
            <v>0</v>
          </cell>
          <cell r="BH826">
            <v>0</v>
          </cell>
          <cell r="GT826" t="str">
            <v/>
          </cell>
          <cell r="GU826" t="str">
            <v/>
          </cell>
        </row>
        <row r="827">
          <cell r="P827">
            <v>0</v>
          </cell>
          <cell r="Q827">
            <v>0</v>
          </cell>
          <cell r="S827">
            <v>0</v>
          </cell>
          <cell r="T827">
            <v>0</v>
          </cell>
          <cell r="V827">
            <v>0</v>
          </cell>
          <cell r="Y827">
            <v>0</v>
          </cell>
          <cell r="AA827">
            <v>0</v>
          </cell>
          <cell r="AB827">
            <v>0</v>
          </cell>
          <cell r="AZ827">
            <v>0</v>
          </cell>
          <cell r="BA827">
            <v>0</v>
          </cell>
          <cell r="BE827">
            <v>0</v>
          </cell>
          <cell r="BH827">
            <v>0</v>
          </cell>
          <cell r="GT827" t="str">
            <v/>
          </cell>
          <cell r="GU827" t="str">
            <v/>
          </cell>
        </row>
        <row r="828">
          <cell r="P828">
            <v>0</v>
          </cell>
          <cell r="Q828">
            <v>0</v>
          </cell>
          <cell r="S828">
            <v>0</v>
          </cell>
          <cell r="T828">
            <v>0</v>
          </cell>
          <cell r="V828">
            <v>0</v>
          </cell>
          <cell r="Y828">
            <v>0</v>
          </cell>
          <cell r="AA828">
            <v>0</v>
          </cell>
          <cell r="AB828">
            <v>0</v>
          </cell>
          <cell r="AZ828">
            <v>0</v>
          </cell>
          <cell r="BA828">
            <v>0</v>
          </cell>
          <cell r="BE828">
            <v>0</v>
          </cell>
          <cell r="BH828">
            <v>0</v>
          </cell>
          <cell r="GT828" t="str">
            <v/>
          </cell>
          <cell r="GU828" t="str">
            <v/>
          </cell>
        </row>
        <row r="829">
          <cell r="P829">
            <v>0</v>
          </cell>
          <cell r="Q829">
            <v>0</v>
          </cell>
          <cell r="S829">
            <v>0</v>
          </cell>
          <cell r="T829">
            <v>0</v>
          </cell>
          <cell r="V829">
            <v>0</v>
          </cell>
          <cell r="Y829">
            <v>0</v>
          </cell>
          <cell r="AA829">
            <v>0</v>
          </cell>
          <cell r="AB829">
            <v>0</v>
          </cell>
          <cell r="AZ829">
            <v>0</v>
          </cell>
          <cell r="BA829">
            <v>0</v>
          </cell>
          <cell r="BE829">
            <v>0</v>
          </cell>
          <cell r="BH829">
            <v>0</v>
          </cell>
          <cell r="GT829" t="str">
            <v/>
          </cell>
          <cell r="GU829" t="str">
            <v/>
          </cell>
        </row>
        <row r="830">
          <cell r="P830">
            <v>0</v>
          </cell>
          <cell r="Q830">
            <v>0</v>
          </cell>
          <cell r="S830">
            <v>0</v>
          </cell>
          <cell r="T830">
            <v>0</v>
          </cell>
          <cell r="V830">
            <v>0</v>
          </cell>
          <cell r="Y830">
            <v>0</v>
          </cell>
          <cell r="AA830">
            <v>0</v>
          </cell>
          <cell r="AB830">
            <v>0</v>
          </cell>
          <cell r="AZ830">
            <v>0</v>
          </cell>
          <cell r="BA830">
            <v>0</v>
          </cell>
          <cell r="BE830">
            <v>0</v>
          </cell>
          <cell r="BH830">
            <v>0</v>
          </cell>
          <cell r="GT830" t="str">
            <v/>
          </cell>
          <cell r="GU830" t="str">
            <v/>
          </cell>
        </row>
        <row r="831">
          <cell r="P831">
            <v>0</v>
          </cell>
          <cell r="Q831">
            <v>0</v>
          </cell>
          <cell r="S831">
            <v>0</v>
          </cell>
          <cell r="T831">
            <v>0</v>
          </cell>
          <cell r="V831">
            <v>0</v>
          </cell>
          <cell r="Y831">
            <v>0</v>
          </cell>
          <cell r="AA831">
            <v>0</v>
          </cell>
          <cell r="AB831">
            <v>0</v>
          </cell>
          <cell r="AZ831">
            <v>0</v>
          </cell>
          <cell r="BA831">
            <v>0</v>
          </cell>
          <cell r="BE831">
            <v>0</v>
          </cell>
          <cell r="BH831">
            <v>0</v>
          </cell>
          <cell r="GT831" t="str">
            <v/>
          </cell>
          <cell r="GU831" t="str">
            <v/>
          </cell>
        </row>
        <row r="832">
          <cell r="P832">
            <v>0</v>
          </cell>
          <cell r="Q832">
            <v>0</v>
          </cell>
          <cell r="S832">
            <v>0</v>
          </cell>
          <cell r="T832">
            <v>0</v>
          </cell>
          <cell r="V832">
            <v>0</v>
          </cell>
          <cell r="Y832">
            <v>0</v>
          </cell>
          <cell r="AA832">
            <v>0</v>
          </cell>
          <cell r="AB832">
            <v>0</v>
          </cell>
          <cell r="AZ832">
            <v>0</v>
          </cell>
          <cell r="BA832">
            <v>0</v>
          </cell>
          <cell r="BE832">
            <v>0</v>
          </cell>
          <cell r="BH832">
            <v>0</v>
          </cell>
          <cell r="GT832" t="str">
            <v/>
          </cell>
          <cell r="GU832" t="str">
            <v/>
          </cell>
        </row>
        <row r="833">
          <cell r="P833">
            <v>0</v>
          </cell>
          <cell r="Q833">
            <v>0</v>
          </cell>
          <cell r="S833">
            <v>0</v>
          </cell>
          <cell r="T833">
            <v>0</v>
          </cell>
          <cell r="V833">
            <v>0</v>
          </cell>
          <cell r="Y833">
            <v>0</v>
          </cell>
          <cell r="AA833">
            <v>0</v>
          </cell>
          <cell r="AB833">
            <v>0</v>
          </cell>
          <cell r="AZ833">
            <v>0</v>
          </cell>
          <cell r="BA833">
            <v>0</v>
          </cell>
          <cell r="BE833">
            <v>0</v>
          </cell>
          <cell r="BH833">
            <v>0</v>
          </cell>
          <cell r="GT833" t="str">
            <v/>
          </cell>
          <cell r="GU833" t="str">
            <v/>
          </cell>
        </row>
        <row r="834">
          <cell r="P834">
            <v>0</v>
          </cell>
          <cell r="Q834">
            <v>0</v>
          </cell>
          <cell r="S834">
            <v>0</v>
          </cell>
          <cell r="T834">
            <v>0</v>
          </cell>
          <cell r="V834">
            <v>0</v>
          </cell>
          <cell r="Y834">
            <v>0</v>
          </cell>
          <cell r="AA834">
            <v>0</v>
          </cell>
          <cell r="AB834">
            <v>0</v>
          </cell>
          <cell r="AZ834">
            <v>0</v>
          </cell>
          <cell r="BA834">
            <v>0</v>
          </cell>
          <cell r="BE834">
            <v>0</v>
          </cell>
          <cell r="BH834">
            <v>0</v>
          </cell>
          <cell r="GT834" t="str">
            <v/>
          </cell>
          <cell r="GU834" t="str">
            <v/>
          </cell>
        </row>
        <row r="835">
          <cell r="P835">
            <v>0</v>
          </cell>
          <cell r="Q835">
            <v>0</v>
          </cell>
          <cell r="S835">
            <v>0</v>
          </cell>
          <cell r="T835">
            <v>0</v>
          </cell>
          <cell r="V835">
            <v>0</v>
          </cell>
          <cell r="Y835">
            <v>0</v>
          </cell>
          <cell r="AA835">
            <v>0</v>
          </cell>
          <cell r="AB835">
            <v>0</v>
          </cell>
          <cell r="AZ835">
            <v>0</v>
          </cell>
          <cell r="BA835">
            <v>0</v>
          </cell>
          <cell r="BE835">
            <v>0</v>
          </cell>
          <cell r="BH835">
            <v>0</v>
          </cell>
          <cell r="GT835" t="str">
            <v/>
          </cell>
          <cell r="GU835" t="str">
            <v/>
          </cell>
        </row>
        <row r="836">
          <cell r="P836">
            <v>0</v>
          </cell>
          <cell r="Q836">
            <v>0</v>
          </cell>
          <cell r="S836">
            <v>0</v>
          </cell>
          <cell r="T836">
            <v>0</v>
          </cell>
          <cell r="V836">
            <v>0</v>
          </cell>
          <cell r="Y836">
            <v>0</v>
          </cell>
          <cell r="AA836">
            <v>0</v>
          </cell>
          <cell r="AB836">
            <v>0</v>
          </cell>
          <cell r="AZ836">
            <v>0</v>
          </cell>
          <cell r="BA836">
            <v>0</v>
          </cell>
          <cell r="BE836">
            <v>0</v>
          </cell>
          <cell r="BH836">
            <v>0</v>
          </cell>
          <cell r="GT836" t="str">
            <v/>
          </cell>
          <cell r="GU836" t="str">
            <v/>
          </cell>
        </row>
        <row r="837">
          <cell r="P837">
            <v>0</v>
          </cell>
          <cell r="Q837">
            <v>0</v>
          </cell>
          <cell r="S837">
            <v>0</v>
          </cell>
          <cell r="T837">
            <v>0</v>
          </cell>
          <cell r="V837">
            <v>0</v>
          </cell>
          <cell r="Y837">
            <v>0</v>
          </cell>
          <cell r="AA837">
            <v>0</v>
          </cell>
          <cell r="AB837">
            <v>0</v>
          </cell>
          <cell r="AZ837">
            <v>0</v>
          </cell>
          <cell r="BA837">
            <v>0</v>
          </cell>
          <cell r="BE837">
            <v>0</v>
          </cell>
          <cell r="BH837">
            <v>0</v>
          </cell>
          <cell r="GT837" t="str">
            <v/>
          </cell>
          <cell r="GU837" t="str">
            <v/>
          </cell>
        </row>
        <row r="838">
          <cell r="P838">
            <v>0</v>
          </cell>
          <cell r="Q838">
            <v>0</v>
          </cell>
          <cell r="S838">
            <v>0</v>
          </cell>
          <cell r="T838">
            <v>0</v>
          </cell>
          <cell r="V838">
            <v>0</v>
          </cell>
          <cell r="Y838">
            <v>0</v>
          </cell>
          <cell r="AA838">
            <v>0</v>
          </cell>
          <cell r="AB838">
            <v>0</v>
          </cell>
          <cell r="AZ838">
            <v>0</v>
          </cell>
          <cell r="BA838">
            <v>0</v>
          </cell>
          <cell r="BE838">
            <v>0</v>
          </cell>
          <cell r="BH838">
            <v>0</v>
          </cell>
          <cell r="GT838" t="str">
            <v/>
          </cell>
          <cell r="GU838" t="str">
            <v/>
          </cell>
        </row>
        <row r="839">
          <cell r="P839">
            <v>0</v>
          </cell>
          <cell r="Q839">
            <v>0</v>
          </cell>
          <cell r="S839">
            <v>0</v>
          </cell>
          <cell r="T839">
            <v>0</v>
          </cell>
          <cell r="V839">
            <v>0</v>
          </cell>
          <cell r="Y839">
            <v>0</v>
          </cell>
          <cell r="AA839">
            <v>0</v>
          </cell>
          <cell r="AB839">
            <v>0</v>
          </cell>
          <cell r="AZ839">
            <v>0</v>
          </cell>
          <cell r="BA839">
            <v>0</v>
          </cell>
          <cell r="BE839">
            <v>0</v>
          </cell>
          <cell r="BH839">
            <v>0</v>
          </cell>
          <cell r="GT839" t="str">
            <v/>
          </cell>
          <cell r="GU839" t="str">
            <v/>
          </cell>
        </row>
        <row r="840">
          <cell r="P840">
            <v>0</v>
          </cell>
          <cell r="Q840">
            <v>0</v>
          </cell>
          <cell r="S840">
            <v>0</v>
          </cell>
          <cell r="T840">
            <v>0</v>
          </cell>
          <cell r="V840">
            <v>0</v>
          </cell>
          <cell r="Y840">
            <v>0</v>
          </cell>
          <cell r="AA840">
            <v>0</v>
          </cell>
          <cell r="AB840">
            <v>0</v>
          </cell>
          <cell r="AZ840">
            <v>0</v>
          </cell>
          <cell r="BA840">
            <v>0</v>
          </cell>
          <cell r="BE840">
            <v>0</v>
          </cell>
          <cell r="BH840">
            <v>0</v>
          </cell>
          <cell r="GT840" t="str">
            <v/>
          </cell>
          <cell r="GU840" t="str">
            <v/>
          </cell>
        </row>
        <row r="841">
          <cell r="P841">
            <v>0</v>
          </cell>
          <cell r="Q841">
            <v>0</v>
          </cell>
          <cell r="S841">
            <v>0</v>
          </cell>
          <cell r="T841">
            <v>0</v>
          </cell>
          <cell r="V841">
            <v>0</v>
          </cell>
          <cell r="Y841">
            <v>0</v>
          </cell>
          <cell r="AA841">
            <v>0</v>
          </cell>
          <cell r="AB841">
            <v>0</v>
          </cell>
          <cell r="AZ841">
            <v>0</v>
          </cell>
          <cell r="BA841">
            <v>0</v>
          </cell>
          <cell r="BE841">
            <v>0</v>
          </cell>
          <cell r="BH841">
            <v>0</v>
          </cell>
          <cell r="GT841" t="str">
            <v/>
          </cell>
          <cell r="GU841" t="str">
            <v/>
          </cell>
        </row>
        <row r="842">
          <cell r="P842">
            <v>0</v>
          </cell>
          <cell r="Q842">
            <v>0</v>
          </cell>
          <cell r="S842">
            <v>0</v>
          </cell>
          <cell r="T842">
            <v>0</v>
          </cell>
          <cell r="V842">
            <v>0</v>
          </cell>
          <cell r="Y842">
            <v>0</v>
          </cell>
          <cell r="AA842">
            <v>0</v>
          </cell>
          <cell r="AB842">
            <v>0</v>
          </cell>
          <cell r="AZ842">
            <v>0</v>
          </cell>
          <cell r="BA842">
            <v>0</v>
          </cell>
          <cell r="BE842">
            <v>0</v>
          </cell>
          <cell r="BH842">
            <v>0</v>
          </cell>
          <cell r="GT842" t="str">
            <v/>
          </cell>
          <cell r="GU842" t="str">
            <v/>
          </cell>
        </row>
        <row r="843">
          <cell r="P843">
            <v>0</v>
          </cell>
          <cell r="Q843">
            <v>0</v>
          </cell>
          <cell r="S843">
            <v>0</v>
          </cell>
          <cell r="T843">
            <v>0</v>
          </cell>
          <cell r="V843">
            <v>0</v>
          </cell>
          <cell r="Y843">
            <v>0</v>
          </cell>
          <cell r="AA843">
            <v>0</v>
          </cell>
          <cell r="AB843">
            <v>0</v>
          </cell>
          <cell r="AZ843">
            <v>0</v>
          </cell>
          <cell r="BA843">
            <v>0</v>
          </cell>
          <cell r="BE843">
            <v>0</v>
          </cell>
          <cell r="BH843">
            <v>0</v>
          </cell>
          <cell r="GT843" t="str">
            <v/>
          </cell>
          <cell r="GU843" t="str">
            <v/>
          </cell>
        </row>
        <row r="844">
          <cell r="P844">
            <v>0</v>
          </cell>
          <cell r="Q844">
            <v>0</v>
          </cell>
          <cell r="S844">
            <v>0</v>
          </cell>
          <cell r="T844">
            <v>0</v>
          </cell>
          <cell r="V844">
            <v>0</v>
          </cell>
          <cell r="Y844">
            <v>0</v>
          </cell>
          <cell r="AA844">
            <v>0</v>
          </cell>
          <cell r="AB844">
            <v>0</v>
          </cell>
          <cell r="AZ844">
            <v>0</v>
          </cell>
          <cell r="BA844">
            <v>0</v>
          </cell>
          <cell r="BE844">
            <v>0</v>
          </cell>
          <cell r="BH844">
            <v>0</v>
          </cell>
          <cell r="GT844" t="str">
            <v/>
          </cell>
          <cell r="GU844" t="str">
            <v/>
          </cell>
        </row>
        <row r="845">
          <cell r="P845">
            <v>0</v>
          </cell>
          <cell r="Q845">
            <v>0</v>
          </cell>
          <cell r="S845">
            <v>0</v>
          </cell>
          <cell r="T845">
            <v>0</v>
          </cell>
          <cell r="V845">
            <v>0</v>
          </cell>
          <cell r="Y845">
            <v>0</v>
          </cell>
          <cell r="AA845">
            <v>0</v>
          </cell>
          <cell r="AB845">
            <v>0</v>
          </cell>
          <cell r="AZ845">
            <v>0</v>
          </cell>
          <cell r="BA845">
            <v>0</v>
          </cell>
          <cell r="BE845">
            <v>0</v>
          </cell>
          <cell r="BH845">
            <v>0</v>
          </cell>
          <cell r="GT845" t="str">
            <v/>
          </cell>
          <cell r="GU845" t="str">
            <v/>
          </cell>
        </row>
        <row r="846">
          <cell r="P846">
            <v>0</v>
          </cell>
          <cell r="Q846">
            <v>0</v>
          </cell>
          <cell r="S846">
            <v>0</v>
          </cell>
          <cell r="T846">
            <v>0</v>
          </cell>
          <cell r="V846">
            <v>0</v>
          </cell>
          <cell r="Y846">
            <v>0</v>
          </cell>
          <cell r="AA846">
            <v>0</v>
          </cell>
          <cell r="AB846">
            <v>0</v>
          </cell>
          <cell r="AZ846">
            <v>0</v>
          </cell>
          <cell r="BA846">
            <v>0</v>
          </cell>
          <cell r="BE846">
            <v>0</v>
          </cell>
          <cell r="BH846">
            <v>0</v>
          </cell>
          <cell r="GT846" t="str">
            <v/>
          </cell>
          <cell r="GU846" t="str">
            <v/>
          </cell>
        </row>
        <row r="847">
          <cell r="P847">
            <v>0</v>
          </cell>
          <cell r="Q847">
            <v>0</v>
          </cell>
          <cell r="S847">
            <v>0</v>
          </cell>
          <cell r="T847">
            <v>0</v>
          </cell>
          <cell r="V847">
            <v>0</v>
          </cell>
          <cell r="Y847">
            <v>0</v>
          </cell>
          <cell r="AA847">
            <v>0</v>
          </cell>
          <cell r="AB847">
            <v>0</v>
          </cell>
          <cell r="AZ847">
            <v>0</v>
          </cell>
          <cell r="BA847">
            <v>0</v>
          </cell>
          <cell r="BE847">
            <v>0</v>
          </cell>
          <cell r="BH847">
            <v>0</v>
          </cell>
          <cell r="GT847" t="str">
            <v/>
          </cell>
          <cell r="GU847" t="str">
            <v/>
          </cell>
        </row>
        <row r="848">
          <cell r="P848">
            <v>0</v>
          </cell>
          <cell r="Q848">
            <v>0</v>
          </cell>
          <cell r="S848">
            <v>0</v>
          </cell>
          <cell r="T848">
            <v>0</v>
          </cell>
          <cell r="V848">
            <v>0</v>
          </cell>
          <cell r="Y848">
            <v>0</v>
          </cell>
          <cell r="AA848">
            <v>0</v>
          </cell>
          <cell r="AB848">
            <v>0</v>
          </cell>
          <cell r="AZ848">
            <v>0</v>
          </cell>
          <cell r="BA848">
            <v>0</v>
          </cell>
          <cell r="BE848">
            <v>0</v>
          </cell>
          <cell r="BH848">
            <v>0</v>
          </cell>
          <cell r="GT848" t="str">
            <v/>
          </cell>
          <cell r="GU848" t="str">
            <v/>
          </cell>
        </row>
        <row r="849">
          <cell r="P849">
            <v>0</v>
          </cell>
          <cell r="Q849">
            <v>0</v>
          </cell>
          <cell r="S849">
            <v>0</v>
          </cell>
          <cell r="T849">
            <v>0</v>
          </cell>
          <cell r="V849">
            <v>0</v>
          </cell>
          <cell r="Y849">
            <v>0</v>
          </cell>
          <cell r="AA849">
            <v>0</v>
          </cell>
          <cell r="AB849">
            <v>0</v>
          </cell>
          <cell r="AZ849">
            <v>0</v>
          </cell>
          <cell r="BA849">
            <v>0</v>
          </cell>
          <cell r="BE849">
            <v>0</v>
          </cell>
          <cell r="BH849">
            <v>0</v>
          </cell>
          <cell r="GT849" t="str">
            <v/>
          </cell>
          <cell r="GU849" t="str">
            <v/>
          </cell>
        </row>
        <row r="850">
          <cell r="P850">
            <v>0</v>
          </cell>
          <cell r="Q850">
            <v>0</v>
          </cell>
          <cell r="S850">
            <v>0</v>
          </cell>
          <cell r="T850">
            <v>0</v>
          </cell>
          <cell r="V850">
            <v>0</v>
          </cell>
          <cell r="Y850">
            <v>0</v>
          </cell>
          <cell r="AA850">
            <v>0</v>
          </cell>
          <cell r="AB850">
            <v>0</v>
          </cell>
          <cell r="AZ850">
            <v>0</v>
          </cell>
          <cell r="BA850">
            <v>0</v>
          </cell>
          <cell r="BE850">
            <v>0</v>
          </cell>
          <cell r="BH850">
            <v>0</v>
          </cell>
          <cell r="GT850" t="str">
            <v/>
          </cell>
          <cell r="GU850" t="str">
            <v/>
          </cell>
        </row>
        <row r="851">
          <cell r="P851">
            <v>0</v>
          </cell>
          <cell r="Q851">
            <v>0</v>
          </cell>
          <cell r="S851">
            <v>0</v>
          </cell>
          <cell r="T851">
            <v>0</v>
          </cell>
          <cell r="V851">
            <v>0</v>
          </cell>
          <cell r="Y851">
            <v>0</v>
          </cell>
          <cell r="AA851">
            <v>0</v>
          </cell>
          <cell r="AB851">
            <v>0</v>
          </cell>
          <cell r="AZ851">
            <v>0</v>
          </cell>
          <cell r="BA851">
            <v>0</v>
          </cell>
          <cell r="BE851">
            <v>0</v>
          </cell>
          <cell r="BH851">
            <v>0</v>
          </cell>
          <cell r="GT851" t="str">
            <v/>
          </cell>
          <cell r="GU851" t="str">
            <v/>
          </cell>
        </row>
        <row r="852">
          <cell r="P852">
            <v>0</v>
          </cell>
          <cell r="Q852">
            <v>0</v>
          </cell>
          <cell r="S852">
            <v>0</v>
          </cell>
          <cell r="T852">
            <v>0</v>
          </cell>
          <cell r="V852">
            <v>0</v>
          </cell>
          <cell r="Y852">
            <v>0</v>
          </cell>
          <cell r="AA852">
            <v>0</v>
          </cell>
          <cell r="AB852">
            <v>0</v>
          </cell>
          <cell r="AZ852">
            <v>0</v>
          </cell>
          <cell r="BA852">
            <v>0</v>
          </cell>
          <cell r="BE852">
            <v>0</v>
          </cell>
          <cell r="BH852">
            <v>0</v>
          </cell>
          <cell r="GT852" t="str">
            <v/>
          </cell>
          <cell r="GU852" t="str">
            <v/>
          </cell>
        </row>
        <row r="853">
          <cell r="P853">
            <v>0</v>
          </cell>
          <cell r="Q853">
            <v>0</v>
          </cell>
          <cell r="S853">
            <v>0</v>
          </cell>
          <cell r="T853">
            <v>0</v>
          </cell>
          <cell r="V853">
            <v>0</v>
          </cell>
          <cell r="Y853">
            <v>0</v>
          </cell>
          <cell r="AA853">
            <v>0</v>
          </cell>
          <cell r="AB853">
            <v>0</v>
          </cell>
          <cell r="AZ853">
            <v>0</v>
          </cell>
          <cell r="BA853">
            <v>0</v>
          </cell>
          <cell r="BE853">
            <v>0</v>
          </cell>
          <cell r="BH853">
            <v>0</v>
          </cell>
          <cell r="GT853" t="str">
            <v/>
          </cell>
          <cell r="GU853" t="str">
            <v/>
          </cell>
        </row>
        <row r="854">
          <cell r="P854">
            <v>0</v>
          </cell>
          <cell r="Q854">
            <v>0</v>
          </cell>
          <cell r="S854">
            <v>0</v>
          </cell>
          <cell r="T854">
            <v>0</v>
          </cell>
          <cell r="V854">
            <v>0</v>
          </cell>
          <cell r="Y854">
            <v>0</v>
          </cell>
          <cell r="AA854">
            <v>0</v>
          </cell>
          <cell r="AB854">
            <v>0</v>
          </cell>
          <cell r="AZ854">
            <v>0</v>
          </cell>
          <cell r="BA854">
            <v>0</v>
          </cell>
          <cell r="BE854">
            <v>0</v>
          </cell>
          <cell r="BH854">
            <v>0</v>
          </cell>
          <cell r="GT854" t="str">
            <v/>
          </cell>
          <cell r="GU854" t="str">
            <v/>
          </cell>
        </row>
        <row r="855">
          <cell r="P855">
            <v>0</v>
          </cell>
          <cell r="Q855">
            <v>0</v>
          </cell>
          <cell r="S855">
            <v>0</v>
          </cell>
          <cell r="T855">
            <v>0</v>
          </cell>
          <cell r="V855">
            <v>0</v>
          </cell>
          <cell r="Y855">
            <v>0</v>
          </cell>
          <cell r="AA855">
            <v>0</v>
          </cell>
          <cell r="AB855">
            <v>0</v>
          </cell>
          <cell r="AZ855">
            <v>0</v>
          </cell>
          <cell r="BA855">
            <v>0</v>
          </cell>
          <cell r="BE855">
            <v>0</v>
          </cell>
          <cell r="BH855">
            <v>0</v>
          </cell>
          <cell r="GT855" t="str">
            <v/>
          </cell>
          <cell r="GU855" t="str">
            <v/>
          </cell>
        </row>
        <row r="856">
          <cell r="P856">
            <v>0</v>
          </cell>
          <cell r="Q856">
            <v>0</v>
          </cell>
          <cell r="S856">
            <v>0</v>
          </cell>
          <cell r="T856">
            <v>0</v>
          </cell>
          <cell r="V856">
            <v>0</v>
          </cell>
          <cell r="Y856">
            <v>0</v>
          </cell>
          <cell r="AA856">
            <v>0</v>
          </cell>
          <cell r="AB856">
            <v>0</v>
          </cell>
          <cell r="AZ856">
            <v>0</v>
          </cell>
          <cell r="BA856">
            <v>0</v>
          </cell>
          <cell r="BE856">
            <v>0</v>
          </cell>
          <cell r="BH856">
            <v>0</v>
          </cell>
          <cell r="GT856" t="str">
            <v/>
          </cell>
          <cell r="GU856" t="str">
            <v/>
          </cell>
        </row>
        <row r="857">
          <cell r="P857">
            <v>0</v>
          </cell>
          <cell r="Q857">
            <v>0</v>
          </cell>
          <cell r="S857">
            <v>0</v>
          </cell>
          <cell r="T857">
            <v>0</v>
          </cell>
          <cell r="V857">
            <v>0</v>
          </cell>
          <cell r="Y857">
            <v>0</v>
          </cell>
          <cell r="AA857">
            <v>0</v>
          </cell>
          <cell r="AB857">
            <v>0</v>
          </cell>
          <cell r="AZ857">
            <v>0</v>
          </cell>
          <cell r="BA857">
            <v>0</v>
          </cell>
          <cell r="BE857">
            <v>0</v>
          </cell>
          <cell r="BH857">
            <v>0</v>
          </cell>
          <cell r="GT857" t="str">
            <v/>
          </cell>
          <cell r="GU857" t="str">
            <v/>
          </cell>
        </row>
        <row r="858">
          <cell r="P858">
            <v>0</v>
          </cell>
          <cell r="Q858">
            <v>0</v>
          </cell>
          <cell r="S858">
            <v>0</v>
          </cell>
          <cell r="T858">
            <v>0</v>
          </cell>
          <cell r="V858">
            <v>0</v>
          </cell>
          <cell r="Y858">
            <v>0</v>
          </cell>
          <cell r="AA858">
            <v>0</v>
          </cell>
          <cell r="AB858">
            <v>0</v>
          </cell>
          <cell r="AZ858">
            <v>0</v>
          </cell>
          <cell r="BA858">
            <v>0</v>
          </cell>
          <cell r="BE858">
            <v>0</v>
          </cell>
          <cell r="BH858">
            <v>0</v>
          </cell>
          <cell r="GT858" t="str">
            <v/>
          </cell>
          <cell r="GU858" t="str">
            <v/>
          </cell>
        </row>
        <row r="859">
          <cell r="P859">
            <v>0</v>
          </cell>
          <cell r="Q859">
            <v>0</v>
          </cell>
          <cell r="S859">
            <v>0</v>
          </cell>
          <cell r="T859">
            <v>0</v>
          </cell>
          <cell r="V859">
            <v>0</v>
          </cell>
          <cell r="Y859">
            <v>0</v>
          </cell>
          <cell r="AA859">
            <v>0</v>
          </cell>
          <cell r="AB859">
            <v>0</v>
          </cell>
          <cell r="AZ859">
            <v>0</v>
          </cell>
          <cell r="BA859">
            <v>0</v>
          </cell>
          <cell r="BE859">
            <v>0</v>
          </cell>
          <cell r="BH859">
            <v>0</v>
          </cell>
          <cell r="GT859" t="str">
            <v/>
          </cell>
          <cell r="GU859" t="str">
            <v/>
          </cell>
        </row>
        <row r="860">
          <cell r="P860">
            <v>0</v>
          </cell>
          <cell r="Q860">
            <v>0</v>
          </cell>
          <cell r="S860">
            <v>0</v>
          </cell>
          <cell r="T860">
            <v>0</v>
          </cell>
          <cell r="V860">
            <v>0</v>
          </cell>
          <cell r="Y860">
            <v>0</v>
          </cell>
          <cell r="AA860">
            <v>0</v>
          </cell>
          <cell r="AB860">
            <v>0</v>
          </cell>
          <cell r="AZ860">
            <v>0</v>
          </cell>
          <cell r="BA860">
            <v>0</v>
          </cell>
          <cell r="BE860">
            <v>0</v>
          </cell>
          <cell r="BH860">
            <v>0</v>
          </cell>
          <cell r="GT860" t="str">
            <v/>
          </cell>
          <cell r="GU860" t="str">
            <v/>
          </cell>
        </row>
        <row r="861">
          <cell r="P861">
            <v>0</v>
          </cell>
          <cell r="Q861">
            <v>0</v>
          </cell>
          <cell r="S861">
            <v>0</v>
          </cell>
          <cell r="T861">
            <v>0</v>
          </cell>
          <cell r="V861">
            <v>0</v>
          </cell>
          <cell r="Y861">
            <v>0</v>
          </cell>
          <cell r="AA861">
            <v>0</v>
          </cell>
          <cell r="AB861">
            <v>0</v>
          </cell>
          <cell r="AZ861">
            <v>0</v>
          </cell>
          <cell r="BA861">
            <v>0</v>
          </cell>
          <cell r="BE861">
            <v>0</v>
          </cell>
          <cell r="BH861">
            <v>0</v>
          </cell>
          <cell r="GT861" t="str">
            <v/>
          </cell>
          <cell r="GU861" t="str">
            <v/>
          </cell>
        </row>
        <row r="862">
          <cell r="P862">
            <v>0</v>
          </cell>
          <cell r="Q862">
            <v>0</v>
          </cell>
          <cell r="S862">
            <v>0</v>
          </cell>
          <cell r="T862">
            <v>0</v>
          </cell>
          <cell r="V862">
            <v>0</v>
          </cell>
          <cell r="Y862">
            <v>0</v>
          </cell>
          <cell r="AA862">
            <v>0</v>
          </cell>
          <cell r="AB862">
            <v>0</v>
          </cell>
          <cell r="AZ862">
            <v>0</v>
          </cell>
          <cell r="BA862">
            <v>0</v>
          </cell>
          <cell r="BE862">
            <v>0</v>
          </cell>
          <cell r="BH862">
            <v>0</v>
          </cell>
          <cell r="GT862" t="str">
            <v/>
          </cell>
          <cell r="GU862" t="str">
            <v/>
          </cell>
        </row>
        <row r="863">
          <cell r="P863">
            <v>0</v>
          </cell>
          <cell r="Q863">
            <v>0</v>
          </cell>
          <cell r="S863">
            <v>0</v>
          </cell>
          <cell r="T863">
            <v>0</v>
          </cell>
          <cell r="V863">
            <v>0</v>
          </cell>
          <cell r="Y863">
            <v>0</v>
          </cell>
          <cell r="AA863">
            <v>0</v>
          </cell>
          <cell r="AB863">
            <v>0</v>
          </cell>
          <cell r="AZ863">
            <v>0</v>
          </cell>
          <cell r="BA863">
            <v>0</v>
          </cell>
          <cell r="BE863">
            <v>0</v>
          </cell>
          <cell r="BH863">
            <v>0</v>
          </cell>
          <cell r="GT863" t="str">
            <v/>
          </cell>
          <cell r="GU863" t="str">
            <v/>
          </cell>
        </row>
        <row r="864">
          <cell r="P864">
            <v>0</v>
          </cell>
          <cell r="Q864">
            <v>0</v>
          </cell>
          <cell r="S864">
            <v>0</v>
          </cell>
          <cell r="T864">
            <v>0</v>
          </cell>
          <cell r="V864">
            <v>0</v>
          </cell>
          <cell r="Y864">
            <v>0</v>
          </cell>
          <cell r="AA864">
            <v>0</v>
          </cell>
          <cell r="AB864">
            <v>0</v>
          </cell>
          <cell r="AZ864">
            <v>0</v>
          </cell>
          <cell r="BA864">
            <v>0</v>
          </cell>
          <cell r="BE864">
            <v>0</v>
          </cell>
          <cell r="BH864">
            <v>0</v>
          </cell>
          <cell r="GT864" t="str">
            <v/>
          </cell>
          <cell r="GU864" t="str">
            <v/>
          </cell>
        </row>
        <row r="865">
          <cell r="P865">
            <v>0</v>
          </cell>
          <cell r="Q865">
            <v>0</v>
          </cell>
          <cell r="S865">
            <v>0</v>
          </cell>
          <cell r="T865">
            <v>0</v>
          </cell>
          <cell r="V865">
            <v>0</v>
          </cell>
          <cell r="Y865">
            <v>0</v>
          </cell>
          <cell r="AA865">
            <v>0</v>
          </cell>
          <cell r="AB865">
            <v>0</v>
          </cell>
          <cell r="AZ865">
            <v>0</v>
          </cell>
          <cell r="BA865">
            <v>0</v>
          </cell>
          <cell r="BE865">
            <v>0</v>
          </cell>
          <cell r="BH865">
            <v>0</v>
          </cell>
          <cell r="GT865" t="str">
            <v/>
          </cell>
          <cell r="GU865" t="str">
            <v/>
          </cell>
        </row>
        <row r="866">
          <cell r="P866">
            <v>0</v>
          </cell>
          <cell r="Q866">
            <v>0</v>
          </cell>
          <cell r="S866">
            <v>0</v>
          </cell>
          <cell r="T866">
            <v>0</v>
          </cell>
          <cell r="V866">
            <v>0</v>
          </cell>
          <cell r="Y866">
            <v>0</v>
          </cell>
          <cell r="AA866">
            <v>0</v>
          </cell>
          <cell r="AB866">
            <v>0</v>
          </cell>
          <cell r="AZ866">
            <v>0</v>
          </cell>
          <cell r="BA866">
            <v>0</v>
          </cell>
          <cell r="BE866">
            <v>0</v>
          </cell>
          <cell r="BH866">
            <v>0</v>
          </cell>
          <cell r="GT866" t="str">
            <v/>
          </cell>
          <cell r="GU866" t="str">
            <v/>
          </cell>
        </row>
        <row r="867">
          <cell r="P867">
            <v>0</v>
          </cell>
          <cell r="Q867">
            <v>0</v>
          </cell>
          <cell r="S867">
            <v>0</v>
          </cell>
          <cell r="T867">
            <v>0</v>
          </cell>
          <cell r="V867">
            <v>0</v>
          </cell>
          <cell r="Y867">
            <v>0</v>
          </cell>
          <cell r="AA867">
            <v>0</v>
          </cell>
          <cell r="AB867">
            <v>0</v>
          </cell>
          <cell r="AZ867">
            <v>0</v>
          </cell>
          <cell r="BA867">
            <v>0</v>
          </cell>
          <cell r="BE867">
            <v>0</v>
          </cell>
          <cell r="BH867">
            <v>0</v>
          </cell>
          <cell r="GT867" t="str">
            <v/>
          </cell>
          <cell r="GU867" t="str">
            <v/>
          </cell>
        </row>
        <row r="868">
          <cell r="P868">
            <v>0</v>
          </cell>
          <cell r="Q868">
            <v>0</v>
          </cell>
          <cell r="S868">
            <v>0</v>
          </cell>
          <cell r="T868">
            <v>0</v>
          </cell>
          <cell r="V868">
            <v>0</v>
          </cell>
          <cell r="Y868">
            <v>0</v>
          </cell>
          <cell r="AA868">
            <v>0</v>
          </cell>
          <cell r="AB868">
            <v>0</v>
          </cell>
          <cell r="AZ868">
            <v>0</v>
          </cell>
          <cell r="BA868">
            <v>0</v>
          </cell>
          <cell r="BE868">
            <v>0</v>
          </cell>
          <cell r="BH868">
            <v>0</v>
          </cell>
          <cell r="GT868" t="str">
            <v/>
          </cell>
          <cell r="GU868" t="str">
            <v/>
          </cell>
        </row>
        <row r="869">
          <cell r="P869">
            <v>0</v>
          </cell>
          <cell r="Q869">
            <v>0</v>
          </cell>
          <cell r="S869">
            <v>0</v>
          </cell>
          <cell r="T869">
            <v>0</v>
          </cell>
          <cell r="V869">
            <v>0</v>
          </cell>
          <cell r="Y869">
            <v>0</v>
          </cell>
          <cell r="AA869">
            <v>0</v>
          </cell>
          <cell r="AB869">
            <v>0</v>
          </cell>
          <cell r="AZ869">
            <v>0</v>
          </cell>
          <cell r="BA869">
            <v>0</v>
          </cell>
          <cell r="BE869">
            <v>0</v>
          </cell>
          <cell r="BH869">
            <v>0</v>
          </cell>
          <cell r="GT869" t="str">
            <v/>
          </cell>
          <cell r="GU869" t="str">
            <v/>
          </cell>
        </row>
        <row r="870">
          <cell r="P870">
            <v>0</v>
          </cell>
          <cell r="Q870">
            <v>0</v>
          </cell>
          <cell r="S870">
            <v>0</v>
          </cell>
          <cell r="T870">
            <v>0</v>
          </cell>
          <cell r="V870">
            <v>0</v>
          </cell>
          <cell r="Y870">
            <v>0</v>
          </cell>
          <cell r="AA870">
            <v>0</v>
          </cell>
          <cell r="AB870">
            <v>0</v>
          </cell>
          <cell r="AZ870">
            <v>0</v>
          </cell>
          <cell r="BA870">
            <v>0</v>
          </cell>
          <cell r="BE870">
            <v>0</v>
          </cell>
          <cell r="BH870">
            <v>0</v>
          </cell>
          <cell r="GT870" t="str">
            <v/>
          </cell>
          <cell r="GU870" t="str">
            <v/>
          </cell>
        </row>
        <row r="871">
          <cell r="P871">
            <v>0</v>
          </cell>
          <cell r="Q871">
            <v>0</v>
          </cell>
          <cell r="S871">
            <v>0</v>
          </cell>
          <cell r="T871">
            <v>0</v>
          </cell>
          <cell r="V871">
            <v>0</v>
          </cell>
          <cell r="Y871">
            <v>0</v>
          </cell>
          <cell r="AA871">
            <v>0</v>
          </cell>
          <cell r="AB871">
            <v>0</v>
          </cell>
          <cell r="AZ871">
            <v>0</v>
          </cell>
          <cell r="BA871">
            <v>0</v>
          </cell>
          <cell r="BE871">
            <v>0</v>
          </cell>
          <cell r="BH871">
            <v>0</v>
          </cell>
          <cell r="GT871" t="str">
            <v/>
          </cell>
          <cell r="GU871" t="str">
            <v/>
          </cell>
        </row>
        <row r="872">
          <cell r="P872">
            <v>0</v>
          </cell>
          <cell r="Q872">
            <v>0</v>
          </cell>
          <cell r="S872">
            <v>0</v>
          </cell>
          <cell r="T872">
            <v>0</v>
          </cell>
          <cell r="V872">
            <v>0</v>
          </cell>
          <cell r="Y872">
            <v>0</v>
          </cell>
          <cell r="AA872">
            <v>0</v>
          </cell>
          <cell r="AB872">
            <v>0</v>
          </cell>
          <cell r="AZ872">
            <v>0</v>
          </cell>
          <cell r="BA872">
            <v>0</v>
          </cell>
          <cell r="BE872">
            <v>0</v>
          </cell>
          <cell r="BH872">
            <v>0</v>
          </cell>
          <cell r="GT872" t="str">
            <v/>
          </cell>
          <cell r="GU872" t="str">
            <v/>
          </cell>
        </row>
        <row r="873">
          <cell r="P873">
            <v>0</v>
          </cell>
          <cell r="Q873">
            <v>0</v>
          </cell>
          <cell r="S873">
            <v>0</v>
          </cell>
          <cell r="T873">
            <v>0</v>
          </cell>
          <cell r="V873">
            <v>0</v>
          </cell>
          <cell r="Y873">
            <v>0</v>
          </cell>
          <cell r="AA873">
            <v>0</v>
          </cell>
          <cell r="AB873">
            <v>0</v>
          </cell>
          <cell r="AZ873">
            <v>0</v>
          </cell>
          <cell r="BA873">
            <v>0</v>
          </cell>
          <cell r="BE873">
            <v>0</v>
          </cell>
          <cell r="BH873">
            <v>0</v>
          </cell>
          <cell r="GT873" t="str">
            <v/>
          </cell>
          <cell r="GU873" t="str">
            <v/>
          </cell>
        </row>
        <row r="874">
          <cell r="P874">
            <v>0</v>
          </cell>
          <cell r="Q874">
            <v>0</v>
          </cell>
          <cell r="S874">
            <v>0</v>
          </cell>
          <cell r="T874">
            <v>0</v>
          </cell>
          <cell r="V874">
            <v>0</v>
          </cell>
          <cell r="Y874">
            <v>0</v>
          </cell>
          <cell r="AA874">
            <v>0</v>
          </cell>
          <cell r="AB874">
            <v>0</v>
          </cell>
          <cell r="AZ874">
            <v>0</v>
          </cell>
          <cell r="BA874">
            <v>0</v>
          </cell>
          <cell r="BE874">
            <v>0</v>
          </cell>
          <cell r="BH874">
            <v>0</v>
          </cell>
          <cell r="GT874" t="str">
            <v/>
          </cell>
          <cell r="GU874" t="str">
            <v/>
          </cell>
        </row>
        <row r="875">
          <cell r="P875">
            <v>0</v>
          </cell>
          <cell r="Q875">
            <v>0</v>
          </cell>
          <cell r="S875">
            <v>0</v>
          </cell>
          <cell r="T875">
            <v>0</v>
          </cell>
          <cell r="V875">
            <v>0</v>
          </cell>
          <cell r="Y875">
            <v>0</v>
          </cell>
          <cell r="AA875">
            <v>0</v>
          </cell>
          <cell r="AB875">
            <v>0</v>
          </cell>
          <cell r="AZ875">
            <v>0</v>
          </cell>
          <cell r="BA875">
            <v>0</v>
          </cell>
          <cell r="BE875">
            <v>0</v>
          </cell>
          <cell r="BH875">
            <v>0</v>
          </cell>
          <cell r="GT875" t="str">
            <v/>
          </cell>
          <cell r="GU875" t="str">
            <v/>
          </cell>
        </row>
        <row r="876">
          <cell r="P876">
            <v>0</v>
          </cell>
          <cell r="Q876">
            <v>0</v>
          </cell>
          <cell r="S876">
            <v>0</v>
          </cell>
          <cell r="T876">
            <v>0</v>
          </cell>
          <cell r="V876">
            <v>0</v>
          </cell>
          <cell r="Y876">
            <v>0</v>
          </cell>
          <cell r="AA876">
            <v>0</v>
          </cell>
          <cell r="AB876">
            <v>0</v>
          </cell>
          <cell r="AZ876">
            <v>0</v>
          </cell>
          <cell r="BA876">
            <v>0</v>
          </cell>
          <cell r="BE876">
            <v>0</v>
          </cell>
          <cell r="BH876">
            <v>0</v>
          </cell>
          <cell r="GT876" t="str">
            <v/>
          </cell>
          <cell r="GU876" t="str">
            <v/>
          </cell>
        </row>
        <row r="877">
          <cell r="P877">
            <v>0</v>
          </cell>
          <cell r="Q877">
            <v>0</v>
          </cell>
          <cell r="S877">
            <v>0</v>
          </cell>
          <cell r="T877">
            <v>0</v>
          </cell>
          <cell r="V877">
            <v>0</v>
          </cell>
          <cell r="Y877">
            <v>0</v>
          </cell>
          <cell r="AA877">
            <v>0</v>
          </cell>
          <cell r="AB877">
            <v>0</v>
          </cell>
          <cell r="AZ877">
            <v>0</v>
          </cell>
          <cell r="BA877">
            <v>0</v>
          </cell>
          <cell r="BE877">
            <v>0</v>
          </cell>
          <cell r="BH877">
            <v>0</v>
          </cell>
          <cell r="GT877" t="str">
            <v/>
          </cell>
          <cell r="GU877" t="str">
            <v/>
          </cell>
        </row>
        <row r="878">
          <cell r="P878">
            <v>0</v>
          </cell>
          <cell r="Q878">
            <v>0</v>
          </cell>
          <cell r="S878">
            <v>0</v>
          </cell>
          <cell r="T878">
            <v>0</v>
          </cell>
          <cell r="V878">
            <v>0</v>
          </cell>
          <cell r="Y878">
            <v>0</v>
          </cell>
          <cell r="AA878">
            <v>0</v>
          </cell>
          <cell r="AB878">
            <v>0</v>
          </cell>
          <cell r="AZ878">
            <v>0</v>
          </cell>
          <cell r="BA878">
            <v>0</v>
          </cell>
          <cell r="BE878">
            <v>0</v>
          </cell>
          <cell r="BH878">
            <v>0</v>
          </cell>
          <cell r="GT878" t="str">
            <v/>
          </cell>
          <cell r="GU878" t="str">
            <v/>
          </cell>
        </row>
        <row r="879">
          <cell r="P879">
            <v>0</v>
          </cell>
          <cell r="Q879">
            <v>0</v>
          </cell>
          <cell r="S879">
            <v>0</v>
          </cell>
          <cell r="T879">
            <v>0</v>
          </cell>
          <cell r="V879">
            <v>0</v>
          </cell>
          <cell r="Y879">
            <v>0</v>
          </cell>
          <cell r="AA879">
            <v>0</v>
          </cell>
          <cell r="AB879">
            <v>0</v>
          </cell>
          <cell r="AZ879">
            <v>0</v>
          </cell>
          <cell r="BA879">
            <v>0</v>
          </cell>
          <cell r="BE879">
            <v>0</v>
          </cell>
          <cell r="BH879">
            <v>0</v>
          </cell>
          <cell r="GT879" t="str">
            <v/>
          </cell>
          <cell r="GU879" t="str">
            <v/>
          </cell>
        </row>
        <row r="880">
          <cell r="P880">
            <v>0</v>
          </cell>
          <cell r="Q880">
            <v>0</v>
          </cell>
          <cell r="S880">
            <v>0</v>
          </cell>
          <cell r="T880">
            <v>0</v>
          </cell>
          <cell r="V880">
            <v>0</v>
          </cell>
          <cell r="Y880">
            <v>0</v>
          </cell>
          <cell r="AA880">
            <v>0</v>
          </cell>
          <cell r="AB880">
            <v>0</v>
          </cell>
          <cell r="AZ880">
            <v>0</v>
          </cell>
          <cell r="BA880">
            <v>0</v>
          </cell>
          <cell r="BE880">
            <v>0</v>
          </cell>
          <cell r="BH880">
            <v>0</v>
          </cell>
          <cell r="GT880" t="str">
            <v/>
          </cell>
          <cell r="GU880" t="str">
            <v/>
          </cell>
        </row>
        <row r="881">
          <cell r="P881">
            <v>0</v>
          </cell>
          <cell r="Q881">
            <v>0</v>
          </cell>
          <cell r="S881">
            <v>0</v>
          </cell>
          <cell r="T881">
            <v>0</v>
          </cell>
          <cell r="V881">
            <v>0</v>
          </cell>
          <cell r="Y881">
            <v>0</v>
          </cell>
          <cell r="AA881">
            <v>0</v>
          </cell>
          <cell r="AB881">
            <v>0</v>
          </cell>
          <cell r="AZ881">
            <v>0</v>
          </cell>
          <cell r="BA881">
            <v>0</v>
          </cell>
          <cell r="BE881">
            <v>0</v>
          </cell>
          <cell r="BH881">
            <v>0</v>
          </cell>
          <cell r="GT881" t="str">
            <v/>
          </cell>
          <cell r="GU881" t="str">
            <v/>
          </cell>
        </row>
        <row r="882">
          <cell r="P882">
            <v>0</v>
          </cell>
          <cell r="Q882">
            <v>0</v>
          </cell>
          <cell r="S882">
            <v>0</v>
          </cell>
          <cell r="T882">
            <v>0</v>
          </cell>
          <cell r="V882">
            <v>0</v>
          </cell>
          <cell r="Y882">
            <v>0</v>
          </cell>
          <cell r="AA882">
            <v>0</v>
          </cell>
          <cell r="AB882">
            <v>0</v>
          </cell>
          <cell r="AZ882">
            <v>0</v>
          </cell>
          <cell r="BA882">
            <v>0</v>
          </cell>
          <cell r="BE882">
            <v>0</v>
          </cell>
          <cell r="BH882">
            <v>0</v>
          </cell>
          <cell r="GT882" t="str">
            <v/>
          </cell>
          <cell r="GU882" t="str">
            <v/>
          </cell>
        </row>
        <row r="883">
          <cell r="P883">
            <v>0</v>
          </cell>
          <cell r="Q883">
            <v>0</v>
          </cell>
          <cell r="S883">
            <v>0</v>
          </cell>
          <cell r="T883">
            <v>0</v>
          </cell>
          <cell r="V883">
            <v>0</v>
          </cell>
          <cell r="Y883">
            <v>0</v>
          </cell>
          <cell r="AA883">
            <v>0</v>
          </cell>
          <cell r="AB883">
            <v>0</v>
          </cell>
          <cell r="AZ883">
            <v>0</v>
          </cell>
          <cell r="BA883">
            <v>0</v>
          </cell>
          <cell r="BE883">
            <v>0</v>
          </cell>
          <cell r="BH883">
            <v>0</v>
          </cell>
          <cell r="GT883" t="str">
            <v/>
          </cell>
          <cell r="GU883" t="str">
            <v/>
          </cell>
        </row>
        <row r="884">
          <cell r="P884">
            <v>0</v>
          </cell>
          <cell r="Q884">
            <v>0</v>
          </cell>
          <cell r="S884">
            <v>0</v>
          </cell>
          <cell r="T884">
            <v>0</v>
          </cell>
          <cell r="V884">
            <v>0</v>
          </cell>
          <cell r="Y884">
            <v>0</v>
          </cell>
          <cell r="AA884">
            <v>0</v>
          </cell>
          <cell r="AB884">
            <v>0</v>
          </cell>
          <cell r="AZ884">
            <v>0</v>
          </cell>
          <cell r="BA884">
            <v>0</v>
          </cell>
          <cell r="BE884">
            <v>0</v>
          </cell>
          <cell r="BH884">
            <v>0</v>
          </cell>
          <cell r="GT884" t="str">
            <v/>
          </cell>
          <cell r="GU884" t="str">
            <v/>
          </cell>
        </row>
        <row r="885">
          <cell r="P885">
            <v>0</v>
          </cell>
          <cell r="Q885">
            <v>0</v>
          </cell>
          <cell r="S885">
            <v>0</v>
          </cell>
          <cell r="T885">
            <v>0</v>
          </cell>
          <cell r="V885">
            <v>0</v>
          </cell>
          <cell r="Y885">
            <v>0</v>
          </cell>
          <cell r="AA885">
            <v>0</v>
          </cell>
          <cell r="AB885">
            <v>0</v>
          </cell>
          <cell r="AZ885">
            <v>0</v>
          </cell>
          <cell r="BA885">
            <v>0</v>
          </cell>
          <cell r="BE885">
            <v>0</v>
          </cell>
          <cell r="BH885">
            <v>0</v>
          </cell>
          <cell r="GT885" t="str">
            <v/>
          </cell>
          <cell r="GU885" t="str">
            <v/>
          </cell>
        </row>
        <row r="886">
          <cell r="P886">
            <v>0</v>
          </cell>
          <cell r="Q886">
            <v>0</v>
          </cell>
          <cell r="S886">
            <v>0</v>
          </cell>
          <cell r="T886">
            <v>0</v>
          </cell>
          <cell r="V886">
            <v>0</v>
          </cell>
          <cell r="Y886">
            <v>0</v>
          </cell>
          <cell r="AA886">
            <v>0</v>
          </cell>
          <cell r="AB886">
            <v>0</v>
          </cell>
          <cell r="AZ886">
            <v>0</v>
          </cell>
          <cell r="BA886">
            <v>0</v>
          </cell>
          <cell r="BE886">
            <v>0</v>
          </cell>
          <cell r="BH886">
            <v>0</v>
          </cell>
          <cell r="GT886" t="str">
            <v/>
          </cell>
          <cell r="GU886" t="str">
            <v/>
          </cell>
        </row>
        <row r="887">
          <cell r="P887">
            <v>0</v>
          </cell>
          <cell r="Q887">
            <v>0</v>
          </cell>
          <cell r="S887">
            <v>0</v>
          </cell>
          <cell r="T887">
            <v>0</v>
          </cell>
          <cell r="V887">
            <v>0</v>
          </cell>
          <cell r="Y887">
            <v>0</v>
          </cell>
          <cell r="AA887">
            <v>0</v>
          </cell>
          <cell r="AB887">
            <v>0</v>
          </cell>
          <cell r="AZ887">
            <v>0</v>
          </cell>
          <cell r="BA887">
            <v>0</v>
          </cell>
          <cell r="BE887">
            <v>0</v>
          </cell>
          <cell r="BH887">
            <v>0</v>
          </cell>
          <cell r="GT887" t="str">
            <v/>
          </cell>
          <cell r="GU887" t="str">
            <v/>
          </cell>
        </row>
        <row r="888">
          <cell r="P888">
            <v>0</v>
          </cell>
          <cell r="Q888">
            <v>0</v>
          </cell>
          <cell r="S888">
            <v>0</v>
          </cell>
          <cell r="T888">
            <v>0</v>
          </cell>
          <cell r="V888">
            <v>0</v>
          </cell>
          <cell r="Y888">
            <v>0</v>
          </cell>
          <cell r="AA888">
            <v>0</v>
          </cell>
          <cell r="AB888">
            <v>0</v>
          </cell>
          <cell r="AZ888">
            <v>0</v>
          </cell>
          <cell r="BA888">
            <v>0</v>
          </cell>
          <cell r="BE888">
            <v>0</v>
          </cell>
          <cell r="BH888">
            <v>0</v>
          </cell>
          <cell r="GT888" t="str">
            <v/>
          </cell>
          <cell r="GU888" t="str">
            <v/>
          </cell>
        </row>
        <row r="889">
          <cell r="P889">
            <v>0</v>
          </cell>
          <cell r="Q889">
            <v>0</v>
          </cell>
          <cell r="S889">
            <v>0</v>
          </cell>
          <cell r="T889">
            <v>0</v>
          </cell>
          <cell r="V889">
            <v>0</v>
          </cell>
          <cell r="Y889">
            <v>0</v>
          </cell>
          <cell r="AA889">
            <v>0</v>
          </cell>
          <cell r="AB889">
            <v>0</v>
          </cell>
          <cell r="AZ889">
            <v>0</v>
          </cell>
          <cell r="BA889">
            <v>0</v>
          </cell>
          <cell r="BE889">
            <v>0</v>
          </cell>
          <cell r="BH889">
            <v>0</v>
          </cell>
          <cell r="GT889" t="str">
            <v/>
          </cell>
          <cell r="GU889" t="str">
            <v/>
          </cell>
        </row>
        <row r="890">
          <cell r="P890">
            <v>0</v>
          </cell>
          <cell r="Q890">
            <v>0</v>
          </cell>
          <cell r="S890">
            <v>0</v>
          </cell>
          <cell r="T890">
            <v>0</v>
          </cell>
          <cell r="V890">
            <v>0</v>
          </cell>
          <cell r="Y890">
            <v>0</v>
          </cell>
          <cell r="AA890">
            <v>0</v>
          </cell>
          <cell r="AB890">
            <v>0</v>
          </cell>
          <cell r="AZ890">
            <v>0</v>
          </cell>
          <cell r="BA890">
            <v>0</v>
          </cell>
          <cell r="BE890">
            <v>0</v>
          </cell>
          <cell r="BH890">
            <v>0</v>
          </cell>
          <cell r="GT890" t="str">
            <v/>
          </cell>
          <cell r="GU890" t="str">
            <v/>
          </cell>
        </row>
        <row r="891">
          <cell r="P891">
            <v>0</v>
          </cell>
          <cell r="Q891">
            <v>0</v>
          </cell>
          <cell r="S891">
            <v>0</v>
          </cell>
          <cell r="T891">
            <v>0</v>
          </cell>
          <cell r="V891">
            <v>0</v>
          </cell>
          <cell r="Y891">
            <v>0</v>
          </cell>
          <cell r="AA891">
            <v>0</v>
          </cell>
          <cell r="AB891">
            <v>0</v>
          </cell>
          <cell r="AZ891">
            <v>0</v>
          </cell>
          <cell r="BA891">
            <v>0</v>
          </cell>
          <cell r="BE891">
            <v>0</v>
          </cell>
          <cell r="BH891">
            <v>0</v>
          </cell>
          <cell r="GT891" t="str">
            <v/>
          </cell>
          <cell r="GU891" t="str">
            <v/>
          </cell>
        </row>
        <row r="892">
          <cell r="P892">
            <v>0</v>
          </cell>
          <cell r="Q892">
            <v>0</v>
          </cell>
          <cell r="S892">
            <v>0</v>
          </cell>
          <cell r="T892">
            <v>0</v>
          </cell>
          <cell r="V892">
            <v>0</v>
          </cell>
          <cell r="Y892">
            <v>0</v>
          </cell>
          <cell r="AA892">
            <v>0</v>
          </cell>
          <cell r="AB892">
            <v>0</v>
          </cell>
          <cell r="AZ892">
            <v>0</v>
          </cell>
          <cell r="BA892">
            <v>0</v>
          </cell>
          <cell r="BE892">
            <v>0</v>
          </cell>
          <cell r="BH892">
            <v>0</v>
          </cell>
          <cell r="GT892" t="str">
            <v/>
          </cell>
          <cell r="GU892" t="str">
            <v/>
          </cell>
        </row>
        <row r="893">
          <cell r="P893">
            <v>0</v>
          </cell>
          <cell r="Q893">
            <v>0</v>
          </cell>
          <cell r="S893">
            <v>0</v>
          </cell>
          <cell r="T893">
            <v>0</v>
          </cell>
          <cell r="V893">
            <v>0</v>
          </cell>
          <cell r="Y893">
            <v>0</v>
          </cell>
          <cell r="AA893">
            <v>0</v>
          </cell>
          <cell r="AB893">
            <v>0</v>
          </cell>
          <cell r="AZ893">
            <v>0</v>
          </cell>
          <cell r="BA893">
            <v>0</v>
          </cell>
          <cell r="BE893">
            <v>0</v>
          </cell>
          <cell r="BH893">
            <v>0</v>
          </cell>
          <cell r="GT893" t="str">
            <v/>
          </cell>
          <cell r="GU893" t="str">
            <v/>
          </cell>
        </row>
        <row r="894">
          <cell r="P894">
            <v>0</v>
          </cell>
          <cell r="Q894">
            <v>0</v>
          </cell>
          <cell r="S894">
            <v>0</v>
          </cell>
          <cell r="T894">
            <v>0</v>
          </cell>
          <cell r="V894">
            <v>0</v>
          </cell>
          <cell r="Y894">
            <v>0</v>
          </cell>
          <cell r="AA894">
            <v>0</v>
          </cell>
          <cell r="AB894">
            <v>0</v>
          </cell>
          <cell r="AZ894">
            <v>0</v>
          </cell>
          <cell r="BA894">
            <v>0</v>
          </cell>
          <cell r="BE894">
            <v>0</v>
          </cell>
          <cell r="BH894">
            <v>0</v>
          </cell>
          <cell r="GT894" t="str">
            <v/>
          </cell>
          <cell r="GU894" t="str">
            <v/>
          </cell>
        </row>
        <row r="895">
          <cell r="P895">
            <v>0</v>
          </cell>
          <cell r="Q895">
            <v>0</v>
          </cell>
          <cell r="S895">
            <v>0</v>
          </cell>
          <cell r="T895">
            <v>0</v>
          </cell>
          <cell r="V895">
            <v>0</v>
          </cell>
          <cell r="Y895">
            <v>0</v>
          </cell>
          <cell r="AA895">
            <v>0</v>
          </cell>
          <cell r="AB895">
            <v>0</v>
          </cell>
          <cell r="AZ895">
            <v>0</v>
          </cell>
          <cell r="BA895">
            <v>0</v>
          </cell>
          <cell r="BE895">
            <v>0</v>
          </cell>
          <cell r="BH895">
            <v>0</v>
          </cell>
          <cell r="GT895" t="str">
            <v/>
          </cell>
          <cell r="GU895" t="str">
            <v/>
          </cell>
        </row>
        <row r="896">
          <cell r="P896">
            <v>0</v>
          </cell>
          <cell r="Q896">
            <v>0</v>
          </cell>
          <cell r="S896">
            <v>0</v>
          </cell>
          <cell r="T896">
            <v>0</v>
          </cell>
          <cell r="V896">
            <v>0</v>
          </cell>
          <cell r="Y896">
            <v>0</v>
          </cell>
          <cell r="AA896">
            <v>0</v>
          </cell>
          <cell r="AB896">
            <v>0</v>
          </cell>
          <cell r="AZ896">
            <v>0</v>
          </cell>
          <cell r="BA896">
            <v>0</v>
          </cell>
          <cell r="BE896">
            <v>0</v>
          </cell>
          <cell r="BH896">
            <v>0</v>
          </cell>
          <cell r="GT896" t="str">
            <v/>
          </cell>
          <cell r="GU896" t="str">
            <v/>
          </cell>
        </row>
        <row r="897">
          <cell r="P897">
            <v>0</v>
          </cell>
          <cell r="Q897">
            <v>0</v>
          </cell>
          <cell r="S897">
            <v>0</v>
          </cell>
          <cell r="T897">
            <v>0</v>
          </cell>
          <cell r="V897">
            <v>0</v>
          </cell>
          <cell r="Y897">
            <v>0</v>
          </cell>
          <cell r="AA897">
            <v>0</v>
          </cell>
          <cell r="AB897">
            <v>0</v>
          </cell>
          <cell r="AZ897">
            <v>0</v>
          </cell>
          <cell r="BA897">
            <v>0</v>
          </cell>
          <cell r="BE897">
            <v>0</v>
          </cell>
          <cell r="BH897">
            <v>0</v>
          </cell>
          <cell r="GT897" t="str">
            <v/>
          </cell>
          <cell r="GU897" t="str">
            <v/>
          </cell>
        </row>
        <row r="898">
          <cell r="P898">
            <v>0</v>
          </cell>
          <cell r="Q898">
            <v>0</v>
          </cell>
          <cell r="S898">
            <v>0</v>
          </cell>
          <cell r="T898">
            <v>0</v>
          </cell>
          <cell r="V898">
            <v>0</v>
          </cell>
          <cell r="Y898">
            <v>0</v>
          </cell>
          <cell r="AA898">
            <v>0</v>
          </cell>
          <cell r="AB898">
            <v>0</v>
          </cell>
          <cell r="AZ898">
            <v>0</v>
          </cell>
          <cell r="BA898">
            <v>0</v>
          </cell>
          <cell r="BE898">
            <v>0</v>
          </cell>
          <cell r="BH898">
            <v>0</v>
          </cell>
          <cell r="GT898" t="str">
            <v/>
          </cell>
          <cell r="GU898" t="str">
            <v/>
          </cell>
        </row>
      </sheetData>
      <sheetData sheetId="5"/>
      <sheetData sheetId="6">
        <row r="27">
          <cell r="J27" t="str">
            <v>MONTADOR</v>
          </cell>
          <cell r="R27">
            <v>27.450000000000003</v>
          </cell>
          <cell r="S27">
            <v>0</v>
          </cell>
          <cell r="T27">
            <v>0</v>
          </cell>
        </row>
        <row r="28">
          <cell r="R28">
            <v>27.450000000000003</v>
          </cell>
          <cell r="S28">
            <v>0</v>
          </cell>
          <cell r="T28">
            <v>0</v>
          </cell>
        </row>
        <row r="29">
          <cell r="R29">
            <v>27.450000000000003</v>
          </cell>
          <cell r="S29">
            <v>0</v>
          </cell>
          <cell r="T29">
            <v>0</v>
          </cell>
        </row>
        <row r="30">
          <cell r="R30">
            <v>27.450000000000003</v>
          </cell>
          <cell r="S30">
            <v>0</v>
          </cell>
          <cell r="T30">
            <v>0</v>
          </cell>
        </row>
        <row r="31">
          <cell r="R31">
            <v>27.450000000000003</v>
          </cell>
          <cell r="S31">
            <v>0</v>
          </cell>
          <cell r="T31">
            <v>0</v>
          </cell>
        </row>
        <row r="32">
          <cell r="R32">
            <v>27.450000000000003</v>
          </cell>
          <cell r="S32">
            <v>0</v>
          </cell>
          <cell r="T32">
            <v>0</v>
          </cell>
        </row>
        <row r="33">
          <cell r="R33">
            <v>27.450000000000003</v>
          </cell>
          <cell r="S33">
            <v>0</v>
          </cell>
          <cell r="T33">
            <v>0</v>
          </cell>
        </row>
        <row r="34">
          <cell r="R34">
            <v>27.450000000000003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0</v>
          </cell>
          <cell r="S37">
            <v>0</v>
          </cell>
          <cell r="T37">
            <v>0</v>
          </cell>
        </row>
        <row r="38">
          <cell r="R38">
            <v>0</v>
          </cell>
          <cell r="S38">
            <v>0</v>
          </cell>
          <cell r="T38">
            <v>0</v>
          </cell>
        </row>
        <row r="39">
          <cell r="R39">
            <v>0</v>
          </cell>
          <cell r="S39">
            <v>0</v>
          </cell>
          <cell r="T39">
            <v>0</v>
          </cell>
        </row>
        <row r="40">
          <cell r="R40">
            <v>0</v>
          </cell>
          <cell r="S40">
            <v>0</v>
          </cell>
          <cell r="T40">
            <v>0</v>
          </cell>
        </row>
        <row r="41">
          <cell r="R41">
            <v>0</v>
          </cell>
          <cell r="S41">
            <v>0</v>
          </cell>
          <cell r="T41">
            <v>0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>
            <v>0</v>
          </cell>
          <cell r="S43">
            <v>0</v>
          </cell>
          <cell r="T43">
            <v>0</v>
          </cell>
        </row>
        <row r="44">
          <cell r="R44">
            <v>0</v>
          </cell>
          <cell r="S44">
            <v>0</v>
          </cell>
          <cell r="T44">
            <v>0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>
            <v>0</v>
          </cell>
          <cell r="S47">
            <v>0</v>
          </cell>
          <cell r="T47">
            <v>0</v>
          </cell>
        </row>
        <row r="48"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2">
          <cell r="R52">
            <v>0</v>
          </cell>
          <cell r="S52">
            <v>0</v>
          </cell>
          <cell r="T52">
            <v>0</v>
          </cell>
        </row>
        <row r="53">
          <cell r="R53">
            <v>0</v>
          </cell>
          <cell r="S53">
            <v>0</v>
          </cell>
          <cell r="T53">
            <v>0</v>
          </cell>
        </row>
        <row r="54">
          <cell r="R54">
            <v>0</v>
          </cell>
          <cell r="S54">
            <v>0</v>
          </cell>
          <cell r="T54">
            <v>0</v>
          </cell>
        </row>
        <row r="55">
          <cell r="R55">
            <v>0</v>
          </cell>
          <cell r="S55">
            <v>0</v>
          </cell>
          <cell r="T55">
            <v>0</v>
          </cell>
        </row>
        <row r="56">
          <cell r="R56">
            <v>0</v>
          </cell>
          <cell r="S56">
            <v>0</v>
          </cell>
          <cell r="T56">
            <v>0</v>
          </cell>
        </row>
        <row r="57">
          <cell r="R57">
            <v>0</v>
          </cell>
          <cell r="S57">
            <v>0</v>
          </cell>
          <cell r="T57">
            <v>0</v>
          </cell>
        </row>
        <row r="58">
          <cell r="R58">
            <v>0</v>
          </cell>
          <cell r="S58">
            <v>0</v>
          </cell>
          <cell r="T58">
            <v>0</v>
          </cell>
        </row>
        <row r="59">
          <cell r="R59">
            <v>0</v>
          </cell>
          <cell r="S59">
            <v>0</v>
          </cell>
          <cell r="T59">
            <v>0</v>
          </cell>
        </row>
        <row r="60">
          <cell r="R60">
            <v>0</v>
          </cell>
          <cell r="S60">
            <v>0</v>
          </cell>
          <cell r="T60">
            <v>0</v>
          </cell>
        </row>
        <row r="61">
          <cell r="R61">
            <v>0</v>
          </cell>
          <cell r="S61">
            <v>0</v>
          </cell>
          <cell r="T61">
            <v>0</v>
          </cell>
        </row>
        <row r="62">
          <cell r="R62">
            <v>0</v>
          </cell>
          <cell r="S62">
            <v>0</v>
          </cell>
          <cell r="T62">
            <v>0</v>
          </cell>
        </row>
        <row r="63">
          <cell r="R63">
            <v>0</v>
          </cell>
          <cell r="S63">
            <v>0</v>
          </cell>
          <cell r="T63">
            <v>0</v>
          </cell>
        </row>
        <row r="64">
          <cell r="R64">
            <v>0</v>
          </cell>
          <cell r="S64">
            <v>0</v>
          </cell>
          <cell r="T64">
            <v>0</v>
          </cell>
        </row>
        <row r="65">
          <cell r="R65">
            <v>0</v>
          </cell>
          <cell r="S65">
            <v>0</v>
          </cell>
          <cell r="T65">
            <v>0</v>
          </cell>
        </row>
        <row r="66">
          <cell r="R66">
            <v>0</v>
          </cell>
          <cell r="S66">
            <v>0</v>
          </cell>
          <cell r="T66">
            <v>0</v>
          </cell>
        </row>
        <row r="67">
          <cell r="R67">
            <v>0</v>
          </cell>
          <cell r="S67">
            <v>0</v>
          </cell>
          <cell r="T67">
            <v>0</v>
          </cell>
        </row>
        <row r="68">
          <cell r="R68">
            <v>0</v>
          </cell>
          <cell r="S68">
            <v>0</v>
          </cell>
          <cell r="T68">
            <v>0</v>
          </cell>
        </row>
        <row r="69">
          <cell r="R69">
            <v>0</v>
          </cell>
          <cell r="S69">
            <v>0</v>
          </cell>
          <cell r="T69">
            <v>0</v>
          </cell>
        </row>
        <row r="70">
          <cell r="R70">
            <v>0</v>
          </cell>
          <cell r="S70">
            <v>0</v>
          </cell>
          <cell r="T70">
            <v>0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2">
          <cell r="R72">
            <v>0</v>
          </cell>
          <cell r="S72">
            <v>0</v>
          </cell>
          <cell r="T72">
            <v>0</v>
          </cell>
        </row>
        <row r="73">
          <cell r="R73">
            <v>0</v>
          </cell>
          <cell r="S73">
            <v>0</v>
          </cell>
          <cell r="T73">
            <v>0</v>
          </cell>
        </row>
        <row r="74">
          <cell r="R74">
            <v>0</v>
          </cell>
          <cell r="S74">
            <v>0</v>
          </cell>
          <cell r="T74">
            <v>0</v>
          </cell>
        </row>
        <row r="75">
          <cell r="R75">
            <v>0</v>
          </cell>
          <cell r="S75">
            <v>0</v>
          </cell>
          <cell r="T75">
            <v>0</v>
          </cell>
        </row>
        <row r="76">
          <cell r="R76">
            <v>0</v>
          </cell>
          <cell r="S76">
            <v>0</v>
          </cell>
          <cell r="T76">
            <v>0</v>
          </cell>
        </row>
        <row r="77">
          <cell r="R77">
            <v>0</v>
          </cell>
          <cell r="S77">
            <v>0</v>
          </cell>
          <cell r="T77">
            <v>0</v>
          </cell>
        </row>
        <row r="78">
          <cell r="R78">
            <v>0</v>
          </cell>
          <cell r="S78">
            <v>0</v>
          </cell>
          <cell r="T78">
            <v>0</v>
          </cell>
        </row>
        <row r="79">
          <cell r="R79">
            <v>0</v>
          </cell>
          <cell r="S79">
            <v>0</v>
          </cell>
          <cell r="T79">
            <v>0</v>
          </cell>
        </row>
        <row r="80">
          <cell r="R80">
            <v>0</v>
          </cell>
          <cell r="S80">
            <v>0</v>
          </cell>
          <cell r="T80">
            <v>0</v>
          </cell>
        </row>
        <row r="81">
          <cell r="R81">
            <v>0</v>
          </cell>
          <cell r="S81">
            <v>0</v>
          </cell>
          <cell r="T81">
            <v>0</v>
          </cell>
        </row>
        <row r="82">
          <cell r="R82">
            <v>0</v>
          </cell>
          <cell r="S82">
            <v>0</v>
          </cell>
          <cell r="T82">
            <v>0</v>
          </cell>
        </row>
        <row r="83">
          <cell r="R83">
            <v>0</v>
          </cell>
          <cell r="S83">
            <v>0</v>
          </cell>
          <cell r="T83">
            <v>0</v>
          </cell>
        </row>
        <row r="84">
          <cell r="R84">
            <v>0</v>
          </cell>
          <cell r="S84">
            <v>0</v>
          </cell>
          <cell r="T84">
            <v>0</v>
          </cell>
        </row>
        <row r="85">
          <cell r="R85">
            <v>0</v>
          </cell>
          <cell r="S85">
            <v>0</v>
          </cell>
          <cell r="T85">
            <v>0</v>
          </cell>
        </row>
        <row r="86">
          <cell r="R86">
            <v>0</v>
          </cell>
          <cell r="S86">
            <v>0</v>
          </cell>
          <cell r="T86">
            <v>0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88">
          <cell r="R88">
            <v>0</v>
          </cell>
          <cell r="S88">
            <v>0</v>
          </cell>
          <cell r="T88">
            <v>0</v>
          </cell>
        </row>
        <row r="89">
          <cell r="R89">
            <v>0</v>
          </cell>
          <cell r="S89">
            <v>0</v>
          </cell>
          <cell r="T89">
            <v>0</v>
          </cell>
        </row>
        <row r="90">
          <cell r="R90">
            <v>0</v>
          </cell>
          <cell r="S90">
            <v>0</v>
          </cell>
          <cell r="T90">
            <v>0</v>
          </cell>
        </row>
        <row r="91">
          <cell r="R91">
            <v>0</v>
          </cell>
          <cell r="S91">
            <v>0</v>
          </cell>
          <cell r="T91">
            <v>0</v>
          </cell>
        </row>
        <row r="92">
          <cell r="R92">
            <v>0</v>
          </cell>
          <cell r="S92">
            <v>0</v>
          </cell>
          <cell r="T92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>
            <v>0</v>
          </cell>
          <cell r="S94">
            <v>0</v>
          </cell>
          <cell r="T94">
            <v>0</v>
          </cell>
        </row>
        <row r="95">
          <cell r="R95">
            <v>0</v>
          </cell>
          <cell r="S95">
            <v>0</v>
          </cell>
          <cell r="T95">
            <v>0</v>
          </cell>
        </row>
        <row r="96">
          <cell r="R96">
            <v>0</v>
          </cell>
          <cell r="S96">
            <v>0</v>
          </cell>
          <cell r="T96">
            <v>0</v>
          </cell>
        </row>
        <row r="97">
          <cell r="R97">
            <v>0</v>
          </cell>
          <cell r="S97">
            <v>0</v>
          </cell>
          <cell r="T97">
            <v>0</v>
          </cell>
        </row>
        <row r="98">
          <cell r="R98">
            <v>0</v>
          </cell>
          <cell r="S98">
            <v>0</v>
          </cell>
          <cell r="T98">
            <v>0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>
            <v>0</v>
          </cell>
          <cell r="S103">
            <v>0</v>
          </cell>
          <cell r="T103">
            <v>0</v>
          </cell>
        </row>
        <row r="104">
          <cell r="R104">
            <v>0</v>
          </cell>
          <cell r="S104">
            <v>0</v>
          </cell>
          <cell r="T104">
            <v>0</v>
          </cell>
        </row>
        <row r="105">
          <cell r="R105">
            <v>0</v>
          </cell>
          <cell r="S105">
            <v>0</v>
          </cell>
          <cell r="T105">
            <v>0</v>
          </cell>
        </row>
        <row r="106">
          <cell r="R106">
            <v>0</v>
          </cell>
          <cell r="S106">
            <v>0</v>
          </cell>
          <cell r="T106">
            <v>0</v>
          </cell>
        </row>
        <row r="107">
          <cell r="R107">
            <v>0</v>
          </cell>
          <cell r="S107">
            <v>0</v>
          </cell>
          <cell r="T107">
            <v>0</v>
          </cell>
        </row>
        <row r="108">
          <cell r="R108">
            <v>0</v>
          </cell>
          <cell r="S108">
            <v>0</v>
          </cell>
          <cell r="T108">
            <v>0</v>
          </cell>
        </row>
        <row r="109">
          <cell r="R109">
            <v>0</v>
          </cell>
          <cell r="S109">
            <v>0</v>
          </cell>
          <cell r="T109">
            <v>0</v>
          </cell>
        </row>
        <row r="110">
          <cell r="R110">
            <v>0</v>
          </cell>
          <cell r="S110">
            <v>0</v>
          </cell>
          <cell r="T110">
            <v>0</v>
          </cell>
        </row>
        <row r="111">
          <cell r="R111">
            <v>0</v>
          </cell>
          <cell r="S111">
            <v>0</v>
          </cell>
          <cell r="T111">
            <v>0</v>
          </cell>
        </row>
        <row r="112">
          <cell r="R112">
            <v>0</v>
          </cell>
          <cell r="S112">
            <v>0</v>
          </cell>
          <cell r="T112">
            <v>0</v>
          </cell>
        </row>
        <row r="113">
          <cell r="R113">
            <v>0</v>
          </cell>
          <cell r="S113">
            <v>0</v>
          </cell>
          <cell r="T113">
            <v>0</v>
          </cell>
        </row>
        <row r="114">
          <cell r="R114">
            <v>0</v>
          </cell>
          <cell r="S114">
            <v>0</v>
          </cell>
          <cell r="T114">
            <v>0</v>
          </cell>
        </row>
        <row r="115">
          <cell r="R115">
            <v>0</v>
          </cell>
          <cell r="S115">
            <v>0</v>
          </cell>
          <cell r="T115">
            <v>0</v>
          </cell>
        </row>
        <row r="116">
          <cell r="R116">
            <v>0</v>
          </cell>
          <cell r="S116">
            <v>0</v>
          </cell>
          <cell r="T116">
            <v>0</v>
          </cell>
        </row>
        <row r="117">
          <cell r="R117">
            <v>0</v>
          </cell>
          <cell r="S117">
            <v>0</v>
          </cell>
          <cell r="T117">
            <v>0</v>
          </cell>
        </row>
        <row r="118">
          <cell r="R118">
            <v>0</v>
          </cell>
          <cell r="S118">
            <v>0</v>
          </cell>
          <cell r="T118">
            <v>0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>
            <v>0</v>
          </cell>
          <cell r="S121">
            <v>0</v>
          </cell>
          <cell r="T121">
            <v>0</v>
          </cell>
        </row>
        <row r="122">
          <cell r="R122">
            <v>0</v>
          </cell>
          <cell r="S122">
            <v>0</v>
          </cell>
          <cell r="T122">
            <v>0</v>
          </cell>
        </row>
        <row r="123">
          <cell r="R123">
            <v>0</v>
          </cell>
          <cell r="S123">
            <v>0</v>
          </cell>
          <cell r="T123">
            <v>0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0</v>
          </cell>
          <cell r="S125">
            <v>0</v>
          </cell>
          <cell r="T125">
            <v>0</v>
          </cell>
        </row>
        <row r="126">
          <cell r="R126">
            <v>0</v>
          </cell>
          <cell r="S126">
            <v>0</v>
          </cell>
          <cell r="T126">
            <v>0</v>
          </cell>
        </row>
        <row r="127">
          <cell r="R127">
            <v>0</v>
          </cell>
          <cell r="S127">
            <v>0</v>
          </cell>
          <cell r="T127">
            <v>0</v>
          </cell>
        </row>
        <row r="128">
          <cell r="R128">
            <v>0</v>
          </cell>
          <cell r="S128">
            <v>0</v>
          </cell>
          <cell r="T128">
            <v>0</v>
          </cell>
        </row>
        <row r="129">
          <cell r="R129">
            <v>0</v>
          </cell>
          <cell r="S129">
            <v>0</v>
          </cell>
          <cell r="T129">
            <v>0</v>
          </cell>
        </row>
        <row r="130">
          <cell r="R130">
            <v>0</v>
          </cell>
          <cell r="S130">
            <v>0</v>
          </cell>
          <cell r="T130">
            <v>0</v>
          </cell>
        </row>
        <row r="131">
          <cell r="R131">
            <v>0</v>
          </cell>
          <cell r="S131">
            <v>0</v>
          </cell>
          <cell r="T131">
            <v>0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3">
          <cell r="R133">
            <v>0</v>
          </cell>
          <cell r="S133">
            <v>0</v>
          </cell>
          <cell r="T133">
            <v>0</v>
          </cell>
        </row>
        <row r="134">
          <cell r="R134">
            <v>0</v>
          </cell>
          <cell r="S134">
            <v>0</v>
          </cell>
          <cell r="T134">
            <v>0</v>
          </cell>
        </row>
        <row r="135">
          <cell r="R135">
            <v>0</v>
          </cell>
          <cell r="S135">
            <v>0</v>
          </cell>
          <cell r="T135">
            <v>0</v>
          </cell>
        </row>
        <row r="136">
          <cell r="R136">
            <v>0</v>
          </cell>
          <cell r="S136">
            <v>0</v>
          </cell>
          <cell r="T136">
            <v>0</v>
          </cell>
        </row>
        <row r="137">
          <cell r="R137">
            <v>0</v>
          </cell>
          <cell r="S137">
            <v>0</v>
          </cell>
          <cell r="T137">
            <v>0</v>
          </cell>
        </row>
        <row r="138">
          <cell r="R138">
            <v>0</v>
          </cell>
          <cell r="S138">
            <v>0</v>
          </cell>
          <cell r="T138">
            <v>0</v>
          </cell>
        </row>
        <row r="139">
          <cell r="R139">
            <v>0</v>
          </cell>
          <cell r="S139">
            <v>0</v>
          </cell>
          <cell r="T139">
            <v>0</v>
          </cell>
        </row>
        <row r="140">
          <cell r="R140">
            <v>0</v>
          </cell>
          <cell r="S140">
            <v>0</v>
          </cell>
          <cell r="T140">
            <v>0</v>
          </cell>
        </row>
        <row r="141">
          <cell r="R141">
            <v>0</v>
          </cell>
          <cell r="S141">
            <v>0</v>
          </cell>
          <cell r="T141">
            <v>0</v>
          </cell>
        </row>
        <row r="142">
          <cell r="R142">
            <v>0</v>
          </cell>
          <cell r="S142">
            <v>0</v>
          </cell>
          <cell r="T142">
            <v>0</v>
          </cell>
        </row>
        <row r="143">
          <cell r="R143">
            <v>0</v>
          </cell>
          <cell r="S143">
            <v>0</v>
          </cell>
          <cell r="T143">
            <v>0</v>
          </cell>
        </row>
        <row r="144">
          <cell r="R144">
            <v>0</v>
          </cell>
          <cell r="S144">
            <v>0</v>
          </cell>
          <cell r="T144">
            <v>0</v>
          </cell>
        </row>
        <row r="145">
          <cell r="R145">
            <v>0</v>
          </cell>
          <cell r="S145">
            <v>0</v>
          </cell>
          <cell r="T145">
            <v>0</v>
          </cell>
        </row>
        <row r="146">
          <cell r="R146">
            <v>0</v>
          </cell>
          <cell r="S146">
            <v>0</v>
          </cell>
          <cell r="T146">
            <v>0</v>
          </cell>
        </row>
        <row r="147">
          <cell r="R147">
            <v>0</v>
          </cell>
          <cell r="S147">
            <v>0</v>
          </cell>
          <cell r="T147">
            <v>0</v>
          </cell>
        </row>
        <row r="148">
          <cell r="R148">
            <v>0</v>
          </cell>
          <cell r="S148">
            <v>0</v>
          </cell>
          <cell r="T148">
            <v>0</v>
          </cell>
        </row>
        <row r="149">
          <cell r="R149">
            <v>0</v>
          </cell>
          <cell r="S149">
            <v>0</v>
          </cell>
          <cell r="T149">
            <v>0</v>
          </cell>
        </row>
        <row r="150">
          <cell r="R150">
            <v>0</v>
          </cell>
          <cell r="S150">
            <v>0</v>
          </cell>
          <cell r="T150">
            <v>0</v>
          </cell>
        </row>
        <row r="151">
          <cell r="R151">
            <v>0</v>
          </cell>
          <cell r="S151">
            <v>0</v>
          </cell>
          <cell r="T151">
            <v>0</v>
          </cell>
        </row>
        <row r="152">
          <cell r="R152">
            <v>0</v>
          </cell>
          <cell r="S152">
            <v>0</v>
          </cell>
          <cell r="T152">
            <v>0</v>
          </cell>
        </row>
        <row r="153">
          <cell r="R153">
            <v>0</v>
          </cell>
          <cell r="S153">
            <v>0</v>
          </cell>
          <cell r="T153">
            <v>0</v>
          </cell>
        </row>
        <row r="154">
          <cell r="R154">
            <v>0</v>
          </cell>
          <cell r="S154">
            <v>0</v>
          </cell>
          <cell r="T154">
            <v>0</v>
          </cell>
        </row>
        <row r="155">
          <cell r="R155">
            <v>0</v>
          </cell>
          <cell r="S155">
            <v>0</v>
          </cell>
          <cell r="T155">
            <v>0</v>
          </cell>
        </row>
        <row r="156">
          <cell r="R156">
            <v>0</v>
          </cell>
          <cell r="S156">
            <v>0</v>
          </cell>
          <cell r="T156">
            <v>0</v>
          </cell>
        </row>
        <row r="157">
          <cell r="R157">
            <v>0</v>
          </cell>
          <cell r="S157">
            <v>0</v>
          </cell>
          <cell r="T157">
            <v>0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>
            <v>0</v>
          </cell>
          <cell r="S160">
            <v>0</v>
          </cell>
          <cell r="T160">
            <v>0</v>
          </cell>
        </row>
        <row r="161">
          <cell r="R161">
            <v>0</v>
          </cell>
          <cell r="S161">
            <v>0</v>
          </cell>
          <cell r="T161">
            <v>0</v>
          </cell>
        </row>
        <row r="162">
          <cell r="R162">
            <v>0</v>
          </cell>
          <cell r="S162">
            <v>0</v>
          </cell>
          <cell r="T162">
            <v>0</v>
          </cell>
        </row>
        <row r="163">
          <cell r="R163">
            <v>0</v>
          </cell>
          <cell r="S163">
            <v>0</v>
          </cell>
          <cell r="T163">
            <v>0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>
            <v>0</v>
          </cell>
          <cell r="S166">
            <v>0</v>
          </cell>
          <cell r="T166">
            <v>0</v>
          </cell>
        </row>
        <row r="167">
          <cell r="R167">
            <v>0</v>
          </cell>
          <cell r="S167">
            <v>0</v>
          </cell>
          <cell r="T167">
            <v>0</v>
          </cell>
        </row>
        <row r="168">
          <cell r="R168">
            <v>0</v>
          </cell>
          <cell r="S168">
            <v>0</v>
          </cell>
          <cell r="T168">
            <v>0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0</v>
          </cell>
          <cell r="S170">
            <v>0</v>
          </cell>
          <cell r="T170">
            <v>0</v>
          </cell>
        </row>
        <row r="171">
          <cell r="R171">
            <v>0</v>
          </cell>
          <cell r="S171">
            <v>0</v>
          </cell>
          <cell r="T171">
            <v>0</v>
          </cell>
        </row>
        <row r="172">
          <cell r="R172">
            <v>0</v>
          </cell>
          <cell r="S172">
            <v>0</v>
          </cell>
          <cell r="T172">
            <v>0</v>
          </cell>
        </row>
        <row r="173">
          <cell r="R173">
            <v>0</v>
          </cell>
          <cell r="S173">
            <v>0</v>
          </cell>
          <cell r="T173">
            <v>0</v>
          </cell>
        </row>
        <row r="174">
          <cell r="R174">
            <v>0</v>
          </cell>
          <cell r="S174">
            <v>0</v>
          </cell>
          <cell r="T174">
            <v>0</v>
          </cell>
        </row>
        <row r="175">
          <cell r="R175">
            <v>0</v>
          </cell>
          <cell r="S175">
            <v>0</v>
          </cell>
          <cell r="T175">
            <v>0</v>
          </cell>
        </row>
        <row r="176">
          <cell r="R176">
            <v>0</v>
          </cell>
          <cell r="S176">
            <v>0</v>
          </cell>
          <cell r="T176">
            <v>0</v>
          </cell>
        </row>
        <row r="177">
          <cell r="R177">
            <v>0</v>
          </cell>
          <cell r="S177">
            <v>0</v>
          </cell>
          <cell r="T177">
            <v>0</v>
          </cell>
        </row>
        <row r="178">
          <cell r="R178">
            <v>0</v>
          </cell>
          <cell r="S178">
            <v>0</v>
          </cell>
          <cell r="T178">
            <v>0</v>
          </cell>
        </row>
        <row r="179">
          <cell r="R179">
            <v>0</v>
          </cell>
          <cell r="S179">
            <v>0</v>
          </cell>
          <cell r="T179">
            <v>0</v>
          </cell>
        </row>
        <row r="180">
          <cell r="R180">
            <v>0</v>
          </cell>
          <cell r="S180">
            <v>0</v>
          </cell>
          <cell r="T180">
            <v>0</v>
          </cell>
        </row>
        <row r="181">
          <cell r="R181">
            <v>0</v>
          </cell>
          <cell r="S181">
            <v>0</v>
          </cell>
          <cell r="T181">
            <v>0</v>
          </cell>
        </row>
        <row r="182">
          <cell r="R182">
            <v>0</v>
          </cell>
          <cell r="S182">
            <v>0</v>
          </cell>
          <cell r="T182">
            <v>0</v>
          </cell>
        </row>
        <row r="183">
          <cell r="R183">
            <v>0</v>
          </cell>
          <cell r="S183">
            <v>0</v>
          </cell>
          <cell r="T183">
            <v>0</v>
          </cell>
        </row>
        <row r="184">
          <cell r="R184">
            <v>0</v>
          </cell>
          <cell r="S184">
            <v>0</v>
          </cell>
          <cell r="T184">
            <v>0</v>
          </cell>
        </row>
        <row r="185">
          <cell r="R185">
            <v>0</v>
          </cell>
          <cell r="S185">
            <v>0</v>
          </cell>
          <cell r="T185">
            <v>0</v>
          </cell>
        </row>
        <row r="186">
          <cell r="R186">
            <v>0</v>
          </cell>
          <cell r="S186">
            <v>0</v>
          </cell>
          <cell r="T186">
            <v>0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0</v>
          </cell>
          <cell r="S188">
            <v>0</v>
          </cell>
          <cell r="T188">
            <v>0</v>
          </cell>
        </row>
        <row r="189">
          <cell r="R189">
            <v>0</v>
          </cell>
          <cell r="S189">
            <v>0</v>
          </cell>
          <cell r="T189">
            <v>0</v>
          </cell>
        </row>
        <row r="190">
          <cell r="R190">
            <v>0</v>
          </cell>
          <cell r="S190">
            <v>0</v>
          </cell>
          <cell r="T190">
            <v>0</v>
          </cell>
        </row>
        <row r="191">
          <cell r="R191">
            <v>0</v>
          </cell>
          <cell r="S191">
            <v>0</v>
          </cell>
          <cell r="T191">
            <v>0</v>
          </cell>
        </row>
        <row r="192">
          <cell r="R192">
            <v>0</v>
          </cell>
          <cell r="S192">
            <v>0</v>
          </cell>
          <cell r="T192">
            <v>0</v>
          </cell>
        </row>
        <row r="193">
          <cell r="R193">
            <v>0</v>
          </cell>
          <cell r="S193">
            <v>0</v>
          </cell>
          <cell r="T193">
            <v>0</v>
          </cell>
        </row>
        <row r="194">
          <cell r="R194">
            <v>0</v>
          </cell>
          <cell r="S194">
            <v>0</v>
          </cell>
          <cell r="T194">
            <v>0</v>
          </cell>
        </row>
        <row r="195">
          <cell r="R195">
            <v>0</v>
          </cell>
          <cell r="S195">
            <v>0</v>
          </cell>
          <cell r="T195">
            <v>0</v>
          </cell>
        </row>
        <row r="196">
          <cell r="R196">
            <v>0</v>
          </cell>
          <cell r="S196">
            <v>0</v>
          </cell>
          <cell r="T196">
            <v>0</v>
          </cell>
        </row>
        <row r="197">
          <cell r="R197">
            <v>0</v>
          </cell>
          <cell r="S197">
            <v>0</v>
          </cell>
          <cell r="T197">
            <v>0</v>
          </cell>
        </row>
        <row r="198">
          <cell r="R198">
            <v>0</v>
          </cell>
          <cell r="S198">
            <v>0</v>
          </cell>
          <cell r="T198">
            <v>0</v>
          </cell>
        </row>
        <row r="199">
          <cell r="R199">
            <v>0</v>
          </cell>
          <cell r="S199">
            <v>0</v>
          </cell>
          <cell r="T199">
            <v>0</v>
          </cell>
        </row>
        <row r="200">
          <cell r="R200">
            <v>0</v>
          </cell>
          <cell r="S200">
            <v>0</v>
          </cell>
          <cell r="T200">
            <v>0</v>
          </cell>
        </row>
        <row r="201">
          <cell r="R201">
            <v>0</v>
          </cell>
          <cell r="S201">
            <v>0</v>
          </cell>
          <cell r="T201">
            <v>0</v>
          </cell>
        </row>
        <row r="202">
          <cell r="R202">
            <v>0</v>
          </cell>
          <cell r="S202">
            <v>0</v>
          </cell>
          <cell r="T202">
            <v>0</v>
          </cell>
        </row>
        <row r="203">
          <cell r="R203">
            <v>0</v>
          </cell>
          <cell r="S203">
            <v>0</v>
          </cell>
          <cell r="T203">
            <v>0</v>
          </cell>
        </row>
        <row r="204">
          <cell r="R204">
            <v>0</v>
          </cell>
          <cell r="S204">
            <v>0</v>
          </cell>
          <cell r="T204">
            <v>0</v>
          </cell>
        </row>
        <row r="205">
          <cell r="R205">
            <v>0</v>
          </cell>
          <cell r="S205">
            <v>0</v>
          </cell>
          <cell r="T205">
            <v>0</v>
          </cell>
        </row>
        <row r="206">
          <cell r="R206">
            <v>0</v>
          </cell>
          <cell r="S206">
            <v>0</v>
          </cell>
          <cell r="T206">
            <v>0</v>
          </cell>
        </row>
        <row r="207">
          <cell r="R207">
            <v>0</v>
          </cell>
          <cell r="S207">
            <v>0</v>
          </cell>
          <cell r="T207">
            <v>0</v>
          </cell>
        </row>
        <row r="208">
          <cell r="R208">
            <v>0</v>
          </cell>
          <cell r="S208">
            <v>0</v>
          </cell>
          <cell r="T208">
            <v>0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>
            <v>0</v>
          </cell>
          <cell r="S210">
            <v>0</v>
          </cell>
          <cell r="T210">
            <v>0</v>
          </cell>
        </row>
        <row r="211">
          <cell r="R211">
            <v>0</v>
          </cell>
          <cell r="S211">
            <v>0</v>
          </cell>
          <cell r="T211">
            <v>0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3">
          <cell r="R213">
            <v>0</v>
          </cell>
          <cell r="S213">
            <v>0</v>
          </cell>
          <cell r="T213">
            <v>0</v>
          </cell>
        </row>
        <row r="214">
          <cell r="R214">
            <v>0</v>
          </cell>
          <cell r="S214">
            <v>0</v>
          </cell>
          <cell r="T214">
            <v>0</v>
          </cell>
        </row>
        <row r="215">
          <cell r="R215">
            <v>0</v>
          </cell>
          <cell r="S215">
            <v>0</v>
          </cell>
          <cell r="T215">
            <v>0</v>
          </cell>
        </row>
        <row r="216">
          <cell r="R216">
            <v>0</v>
          </cell>
          <cell r="S216">
            <v>0</v>
          </cell>
          <cell r="T216">
            <v>0</v>
          </cell>
        </row>
        <row r="217">
          <cell r="R217">
            <v>0</v>
          </cell>
          <cell r="S217">
            <v>0</v>
          </cell>
          <cell r="T217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19">
          <cell r="R219">
            <v>0</v>
          </cell>
          <cell r="S219">
            <v>0</v>
          </cell>
          <cell r="T219">
            <v>0</v>
          </cell>
        </row>
        <row r="220">
          <cell r="R220">
            <v>0</v>
          </cell>
          <cell r="S220">
            <v>0</v>
          </cell>
          <cell r="T220">
            <v>0</v>
          </cell>
        </row>
        <row r="221">
          <cell r="R221">
            <v>0</v>
          </cell>
          <cell r="S221">
            <v>0</v>
          </cell>
          <cell r="T221">
            <v>0</v>
          </cell>
        </row>
        <row r="222">
          <cell r="R222">
            <v>0</v>
          </cell>
          <cell r="S222">
            <v>0</v>
          </cell>
          <cell r="T222">
            <v>0</v>
          </cell>
        </row>
        <row r="223">
          <cell r="R223">
            <v>0</v>
          </cell>
          <cell r="S223">
            <v>0</v>
          </cell>
          <cell r="T223">
            <v>0</v>
          </cell>
        </row>
        <row r="224">
          <cell r="R224">
            <v>0</v>
          </cell>
          <cell r="S224">
            <v>0</v>
          </cell>
          <cell r="T224">
            <v>0</v>
          </cell>
        </row>
        <row r="225">
          <cell r="R225">
            <v>0</v>
          </cell>
          <cell r="S225">
            <v>0</v>
          </cell>
          <cell r="T225">
            <v>0</v>
          </cell>
        </row>
        <row r="226">
          <cell r="R226">
            <v>0</v>
          </cell>
          <cell r="S226">
            <v>0</v>
          </cell>
          <cell r="T226">
            <v>0</v>
          </cell>
        </row>
        <row r="227">
          <cell r="R227">
            <v>0</v>
          </cell>
          <cell r="S227">
            <v>0</v>
          </cell>
          <cell r="T227">
            <v>0</v>
          </cell>
        </row>
        <row r="228">
          <cell r="R228">
            <v>0</v>
          </cell>
          <cell r="S228">
            <v>0</v>
          </cell>
          <cell r="T228">
            <v>0</v>
          </cell>
        </row>
        <row r="229">
          <cell r="R229">
            <v>0</v>
          </cell>
          <cell r="S229">
            <v>0</v>
          </cell>
          <cell r="T229">
            <v>0</v>
          </cell>
        </row>
        <row r="230">
          <cell r="R230">
            <v>0</v>
          </cell>
          <cell r="S230">
            <v>0</v>
          </cell>
          <cell r="T230">
            <v>0</v>
          </cell>
        </row>
        <row r="231">
          <cell r="R231">
            <v>0</v>
          </cell>
          <cell r="S231">
            <v>0</v>
          </cell>
          <cell r="T231">
            <v>0</v>
          </cell>
        </row>
        <row r="232">
          <cell r="R232">
            <v>0</v>
          </cell>
          <cell r="S232">
            <v>0</v>
          </cell>
          <cell r="T232">
            <v>0</v>
          </cell>
        </row>
        <row r="233">
          <cell r="R233">
            <v>0</v>
          </cell>
          <cell r="S233">
            <v>0</v>
          </cell>
          <cell r="T233">
            <v>0</v>
          </cell>
        </row>
        <row r="234">
          <cell r="R234">
            <v>0</v>
          </cell>
          <cell r="S234">
            <v>0</v>
          </cell>
          <cell r="T234">
            <v>0</v>
          </cell>
        </row>
        <row r="235">
          <cell r="R235">
            <v>0</v>
          </cell>
          <cell r="S235">
            <v>0</v>
          </cell>
          <cell r="T235">
            <v>0</v>
          </cell>
        </row>
        <row r="236">
          <cell r="R236">
            <v>0</v>
          </cell>
          <cell r="S236">
            <v>0</v>
          </cell>
          <cell r="T236">
            <v>0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38">
          <cell r="R238">
            <v>0</v>
          </cell>
          <cell r="S238">
            <v>0</v>
          </cell>
          <cell r="T238">
            <v>0</v>
          </cell>
        </row>
        <row r="239">
          <cell r="R239">
            <v>0</v>
          </cell>
          <cell r="S239">
            <v>0</v>
          </cell>
          <cell r="T239">
            <v>0</v>
          </cell>
        </row>
        <row r="240">
          <cell r="R240">
            <v>0</v>
          </cell>
          <cell r="S240">
            <v>0</v>
          </cell>
          <cell r="T240">
            <v>0</v>
          </cell>
        </row>
        <row r="241">
          <cell r="R241">
            <v>0</v>
          </cell>
          <cell r="S241">
            <v>0</v>
          </cell>
          <cell r="T241">
            <v>0</v>
          </cell>
        </row>
        <row r="242">
          <cell r="R242">
            <v>0</v>
          </cell>
          <cell r="S242">
            <v>0</v>
          </cell>
          <cell r="T242">
            <v>0</v>
          </cell>
        </row>
        <row r="243">
          <cell r="R243">
            <v>0</v>
          </cell>
          <cell r="S243">
            <v>0</v>
          </cell>
          <cell r="T243">
            <v>0</v>
          </cell>
        </row>
        <row r="244">
          <cell r="R244">
            <v>0</v>
          </cell>
          <cell r="S244">
            <v>0</v>
          </cell>
          <cell r="T244">
            <v>0</v>
          </cell>
        </row>
        <row r="245">
          <cell r="R245">
            <v>0</v>
          </cell>
          <cell r="S245">
            <v>0</v>
          </cell>
          <cell r="T245">
            <v>0</v>
          </cell>
        </row>
        <row r="246">
          <cell r="R246">
            <v>0</v>
          </cell>
          <cell r="S246">
            <v>0</v>
          </cell>
          <cell r="T246">
            <v>0</v>
          </cell>
        </row>
        <row r="247">
          <cell r="R247">
            <v>0</v>
          </cell>
          <cell r="S247">
            <v>0</v>
          </cell>
          <cell r="T247">
            <v>0</v>
          </cell>
        </row>
        <row r="248">
          <cell r="R248">
            <v>0</v>
          </cell>
          <cell r="S248">
            <v>0</v>
          </cell>
          <cell r="T248">
            <v>0</v>
          </cell>
        </row>
        <row r="249">
          <cell r="R249">
            <v>0</v>
          </cell>
          <cell r="S249">
            <v>0</v>
          </cell>
          <cell r="T249">
            <v>0</v>
          </cell>
        </row>
        <row r="250">
          <cell r="R250">
            <v>0</v>
          </cell>
          <cell r="S250">
            <v>0</v>
          </cell>
          <cell r="T250">
            <v>0</v>
          </cell>
        </row>
        <row r="251">
          <cell r="R251">
            <v>0</v>
          </cell>
          <cell r="S251">
            <v>0</v>
          </cell>
          <cell r="T251">
            <v>0</v>
          </cell>
        </row>
        <row r="252">
          <cell r="R252">
            <v>0</v>
          </cell>
          <cell r="S252">
            <v>0</v>
          </cell>
          <cell r="T252">
            <v>0</v>
          </cell>
        </row>
        <row r="253">
          <cell r="R253">
            <v>0</v>
          </cell>
          <cell r="S253">
            <v>0</v>
          </cell>
          <cell r="T253">
            <v>0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0</v>
          </cell>
          <cell r="S256">
            <v>0</v>
          </cell>
          <cell r="T256">
            <v>0</v>
          </cell>
        </row>
        <row r="257">
          <cell r="R257">
            <v>0</v>
          </cell>
          <cell r="S257">
            <v>0</v>
          </cell>
          <cell r="T257">
            <v>0</v>
          </cell>
        </row>
        <row r="258">
          <cell r="R258">
            <v>0</v>
          </cell>
          <cell r="S258">
            <v>0</v>
          </cell>
          <cell r="T258">
            <v>0</v>
          </cell>
        </row>
        <row r="259">
          <cell r="R259">
            <v>0</v>
          </cell>
          <cell r="S259">
            <v>0</v>
          </cell>
          <cell r="T259">
            <v>0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0</v>
          </cell>
          <cell r="S261">
            <v>0</v>
          </cell>
          <cell r="T261">
            <v>0</v>
          </cell>
        </row>
        <row r="262">
          <cell r="R262">
            <v>0</v>
          </cell>
          <cell r="S262">
            <v>0</v>
          </cell>
          <cell r="T262">
            <v>0</v>
          </cell>
        </row>
        <row r="263">
          <cell r="R263">
            <v>0</v>
          </cell>
          <cell r="S263">
            <v>0</v>
          </cell>
          <cell r="T263">
            <v>0</v>
          </cell>
        </row>
        <row r="264">
          <cell r="R264">
            <v>0</v>
          </cell>
          <cell r="S264">
            <v>0</v>
          </cell>
          <cell r="T264">
            <v>0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0</v>
          </cell>
          <cell r="S266">
            <v>0</v>
          </cell>
          <cell r="T266">
            <v>0</v>
          </cell>
        </row>
        <row r="267">
          <cell r="R267">
            <v>0</v>
          </cell>
          <cell r="S267">
            <v>0</v>
          </cell>
          <cell r="T267">
            <v>0</v>
          </cell>
        </row>
        <row r="268">
          <cell r="R268">
            <v>0</v>
          </cell>
          <cell r="S268">
            <v>0</v>
          </cell>
          <cell r="T268">
            <v>0</v>
          </cell>
        </row>
        <row r="269">
          <cell r="R269">
            <v>0</v>
          </cell>
          <cell r="S269">
            <v>0</v>
          </cell>
          <cell r="T269">
            <v>0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0">
          <cell r="R280">
            <v>0</v>
          </cell>
          <cell r="S280">
            <v>0</v>
          </cell>
          <cell r="T280">
            <v>0</v>
          </cell>
        </row>
        <row r="281">
          <cell r="R281">
            <v>0</v>
          </cell>
          <cell r="S281">
            <v>0</v>
          </cell>
          <cell r="T281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5">
          <cell r="R285">
            <v>0</v>
          </cell>
          <cell r="S285">
            <v>0</v>
          </cell>
          <cell r="T285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88">
          <cell r="R288">
            <v>0</v>
          </cell>
          <cell r="S288">
            <v>0</v>
          </cell>
          <cell r="T288">
            <v>0</v>
          </cell>
        </row>
        <row r="289">
          <cell r="R289">
            <v>0</v>
          </cell>
          <cell r="S289">
            <v>0</v>
          </cell>
          <cell r="T289">
            <v>0</v>
          </cell>
        </row>
        <row r="290">
          <cell r="R290">
            <v>0</v>
          </cell>
          <cell r="S290">
            <v>0</v>
          </cell>
          <cell r="T290">
            <v>0</v>
          </cell>
        </row>
        <row r="291">
          <cell r="R291">
            <v>0</v>
          </cell>
          <cell r="S291">
            <v>0</v>
          </cell>
          <cell r="T291">
            <v>0</v>
          </cell>
        </row>
        <row r="292">
          <cell r="R292">
            <v>0</v>
          </cell>
          <cell r="S292">
            <v>0</v>
          </cell>
          <cell r="T292">
            <v>0</v>
          </cell>
        </row>
        <row r="293">
          <cell r="R293">
            <v>0</v>
          </cell>
          <cell r="S293">
            <v>0</v>
          </cell>
          <cell r="T293">
            <v>0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0</v>
          </cell>
          <cell r="S296">
            <v>0</v>
          </cell>
          <cell r="T296">
            <v>0</v>
          </cell>
        </row>
        <row r="297">
          <cell r="R297">
            <v>0</v>
          </cell>
          <cell r="S297">
            <v>0</v>
          </cell>
          <cell r="T297">
            <v>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0</v>
          </cell>
          <cell r="S299">
            <v>0</v>
          </cell>
          <cell r="T299">
            <v>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0</v>
          </cell>
          <cell r="S301">
            <v>0</v>
          </cell>
          <cell r="T301">
            <v>0</v>
          </cell>
        </row>
        <row r="302">
          <cell r="R302">
            <v>0</v>
          </cell>
          <cell r="S302">
            <v>0</v>
          </cell>
          <cell r="T302">
            <v>0</v>
          </cell>
        </row>
        <row r="303">
          <cell r="R303">
            <v>0</v>
          </cell>
          <cell r="S303">
            <v>0</v>
          </cell>
          <cell r="T303">
            <v>0</v>
          </cell>
        </row>
        <row r="304">
          <cell r="R304">
            <v>0</v>
          </cell>
          <cell r="S304">
            <v>0</v>
          </cell>
          <cell r="T304">
            <v>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0</v>
          </cell>
          <cell r="S306">
            <v>0</v>
          </cell>
          <cell r="T306">
            <v>0</v>
          </cell>
        </row>
        <row r="307">
          <cell r="R307">
            <v>0</v>
          </cell>
          <cell r="S307">
            <v>0</v>
          </cell>
          <cell r="T307">
            <v>0</v>
          </cell>
        </row>
        <row r="308">
          <cell r="R308">
            <v>0</v>
          </cell>
          <cell r="S308">
            <v>0</v>
          </cell>
          <cell r="T308">
            <v>0</v>
          </cell>
        </row>
        <row r="309">
          <cell r="R309">
            <v>0</v>
          </cell>
          <cell r="S309">
            <v>0</v>
          </cell>
          <cell r="T309">
            <v>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0">
          <cell r="R320">
            <v>0</v>
          </cell>
          <cell r="S320">
            <v>0</v>
          </cell>
          <cell r="T320">
            <v>0</v>
          </cell>
        </row>
        <row r="321">
          <cell r="R321">
            <v>0</v>
          </cell>
          <cell r="S321">
            <v>0</v>
          </cell>
          <cell r="T321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5">
          <cell r="R325">
            <v>0</v>
          </cell>
          <cell r="S325">
            <v>0</v>
          </cell>
          <cell r="T325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28">
          <cell r="R328">
            <v>0</v>
          </cell>
          <cell r="S328">
            <v>0</v>
          </cell>
          <cell r="T328">
            <v>0</v>
          </cell>
        </row>
        <row r="329">
          <cell r="R329">
            <v>0</v>
          </cell>
          <cell r="S329">
            <v>0</v>
          </cell>
          <cell r="T329">
            <v>0</v>
          </cell>
        </row>
        <row r="330">
          <cell r="R330">
            <v>0</v>
          </cell>
          <cell r="S330">
            <v>0</v>
          </cell>
          <cell r="T330">
            <v>0</v>
          </cell>
        </row>
        <row r="331">
          <cell r="R331">
            <v>0</v>
          </cell>
          <cell r="S331">
            <v>0</v>
          </cell>
          <cell r="T331">
            <v>0</v>
          </cell>
        </row>
        <row r="332">
          <cell r="R332">
            <v>0</v>
          </cell>
          <cell r="S332">
            <v>0</v>
          </cell>
          <cell r="T332">
            <v>0</v>
          </cell>
        </row>
        <row r="333">
          <cell r="R333">
            <v>0</v>
          </cell>
          <cell r="S333">
            <v>0</v>
          </cell>
          <cell r="T333">
            <v>0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0</v>
          </cell>
          <cell r="S336">
            <v>0</v>
          </cell>
          <cell r="T336">
            <v>0</v>
          </cell>
        </row>
        <row r="337">
          <cell r="R337">
            <v>0</v>
          </cell>
          <cell r="S337">
            <v>0</v>
          </cell>
          <cell r="T337">
            <v>0</v>
          </cell>
        </row>
        <row r="338">
          <cell r="R338">
            <v>0</v>
          </cell>
          <cell r="S338">
            <v>0</v>
          </cell>
          <cell r="T338">
            <v>0</v>
          </cell>
        </row>
        <row r="339">
          <cell r="R339">
            <v>0</v>
          </cell>
          <cell r="S339">
            <v>0</v>
          </cell>
          <cell r="T339">
            <v>0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0</v>
          </cell>
          <cell r="S341">
            <v>0</v>
          </cell>
          <cell r="T341">
            <v>0</v>
          </cell>
        </row>
        <row r="342">
          <cell r="R342">
            <v>0</v>
          </cell>
          <cell r="S342">
            <v>0</v>
          </cell>
          <cell r="T342">
            <v>0</v>
          </cell>
        </row>
        <row r="343">
          <cell r="R343">
            <v>0</v>
          </cell>
          <cell r="S343">
            <v>0</v>
          </cell>
          <cell r="T343">
            <v>0</v>
          </cell>
        </row>
        <row r="344">
          <cell r="R344">
            <v>0</v>
          </cell>
          <cell r="S344">
            <v>0</v>
          </cell>
          <cell r="T344">
            <v>0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0</v>
          </cell>
          <cell r="S346">
            <v>0</v>
          </cell>
          <cell r="T346">
            <v>0</v>
          </cell>
        </row>
        <row r="347">
          <cell r="R347">
            <v>0</v>
          </cell>
          <cell r="S347">
            <v>0</v>
          </cell>
          <cell r="T347">
            <v>0</v>
          </cell>
        </row>
        <row r="348">
          <cell r="R348">
            <v>0</v>
          </cell>
          <cell r="S348">
            <v>0</v>
          </cell>
          <cell r="T348">
            <v>0</v>
          </cell>
        </row>
        <row r="349">
          <cell r="R349">
            <v>0</v>
          </cell>
          <cell r="S349">
            <v>0</v>
          </cell>
          <cell r="T349">
            <v>0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0">
          <cell r="R360">
            <v>0</v>
          </cell>
          <cell r="S360">
            <v>0</v>
          </cell>
          <cell r="T360">
            <v>0</v>
          </cell>
        </row>
        <row r="361">
          <cell r="R361">
            <v>0</v>
          </cell>
          <cell r="S361">
            <v>0</v>
          </cell>
          <cell r="T361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5">
          <cell r="R365">
            <v>0</v>
          </cell>
          <cell r="S365">
            <v>0</v>
          </cell>
          <cell r="T365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68">
          <cell r="R368">
            <v>0</v>
          </cell>
          <cell r="S368">
            <v>0</v>
          </cell>
          <cell r="T368">
            <v>0</v>
          </cell>
        </row>
        <row r="369">
          <cell r="R369">
            <v>0</v>
          </cell>
          <cell r="S369">
            <v>0</v>
          </cell>
          <cell r="T369">
            <v>0</v>
          </cell>
        </row>
        <row r="370">
          <cell r="R370">
            <v>0</v>
          </cell>
          <cell r="S370">
            <v>0</v>
          </cell>
          <cell r="T370">
            <v>0</v>
          </cell>
        </row>
        <row r="371">
          <cell r="R371">
            <v>0</v>
          </cell>
          <cell r="S371">
            <v>0</v>
          </cell>
          <cell r="T371">
            <v>0</v>
          </cell>
        </row>
        <row r="372">
          <cell r="R372">
            <v>0</v>
          </cell>
          <cell r="S372">
            <v>0</v>
          </cell>
          <cell r="T372">
            <v>0</v>
          </cell>
        </row>
        <row r="373">
          <cell r="R373">
            <v>0</v>
          </cell>
          <cell r="S373">
            <v>0</v>
          </cell>
          <cell r="T373">
            <v>0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>
            <v>0</v>
          </cell>
          <cell r="S377">
            <v>0</v>
          </cell>
          <cell r="T377">
            <v>0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0">
          <cell r="R380">
            <v>0</v>
          </cell>
          <cell r="S380">
            <v>0</v>
          </cell>
          <cell r="T380">
            <v>0</v>
          </cell>
        </row>
        <row r="381">
          <cell r="R381">
            <v>0</v>
          </cell>
          <cell r="S381">
            <v>0</v>
          </cell>
          <cell r="T381">
            <v>0</v>
          </cell>
        </row>
        <row r="382">
          <cell r="R382">
            <v>0</v>
          </cell>
          <cell r="S382">
            <v>0</v>
          </cell>
          <cell r="T382">
            <v>0</v>
          </cell>
        </row>
        <row r="383">
          <cell r="R383">
            <v>0</v>
          </cell>
          <cell r="S383">
            <v>0</v>
          </cell>
          <cell r="T383">
            <v>0</v>
          </cell>
        </row>
        <row r="384">
          <cell r="R384">
            <v>0</v>
          </cell>
          <cell r="S384">
            <v>0</v>
          </cell>
          <cell r="T384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>
            <v>0</v>
          </cell>
          <cell r="S386">
            <v>0</v>
          </cell>
          <cell r="T386">
            <v>0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>
            <v>0</v>
          </cell>
          <cell r="S388">
            <v>0</v>
          </cell>
          <cell r="T388">
            <v>0</v>
          </cell>
        </row>
        <row r="389">
          <cell r="R389">
            <v>0</v>
          </cell>
          <cell r="S389">
            <v>0</v>
          </cell>
          <cell r="T389">
            <v>0</v>
          </cell>
        </row>
        <row r="390">
          <cell r="R390">
            <v>0</v>
          </cell>
          <cell r="S390">
            <v>0</v>
          </cell>
          <cell r="T390">
            <v>0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2">
          <cell r="R392">
            <v>0</v>
          </cell>
          <cell r="S392">
            <v>0</v>
          </cell>
          <cell r="T392">
            <v>0</v>
          </cell>
        </row>
        <row r="393">
          <cell r="R393">
            <v>0</v>
          </cell>
          <cell r="S393">
            <v>0</v>
          </cell>
          <cell r="T393">
            <v>0</v>
          </cell>
        </row>
        <row r="394">
          <cell r="R394">
            <v>0</v>
          </cell>
          <cell r="S394">
            <v>0</v>
          </cell>
          <cell r="T394">
            <v>0</v>
          </cell>
        </row>
        <row r="395">
          <cell r="R395">
            <v>0</v>
          </cell>
          <cell r="S395">
            <v>0</v>
          </cell>
          <cell r="T395">
            <v>0</v>
          </cell>
        </row>
        <row r="396">
          <cell r="R396">
            <v>0</v>
          </cell>
          <cell r="S396">
            <v>0</v>
          </cell>
          <cell r="T396">
            <v>0</v>
          </cell>
        </row>
        <row r="397">
          <cell r="R397">
            <v>0</v>
          </cell>
          <cell r="S397">
            <v>0</v>
          </cell>
          <cell r="T397">
            <v>0</v>
          </cell>
        </row>
        <row r="398">
          <cell r="R398">
            <v>0</v>
          </cell>
          <cell r="S398">
            <v>0</v>
          </cell>
          <cell r="T398">
            <v>0</v>
          </cell>
        </row>
        <row r="399">
          <cell r="R399">
            <v>0</v>
          </cell>
          <cell r="S399">
            <v>0</v>
          </cell>
          <cell r="T399">
            <v>0</v>
          </cell>
        </row>
        <row r="400">
          <cell r="R400">
            <v>0</v>
          </cell>
          <cell r="S400">
            <v>0</v>
          </cell>
          <cell r="T400">
            <v>0</v>
          </cell>
        </row>
        <row r="401">
          <cell r="R401">
            <v>0</v>
          </cell>
          <cell r="S401">
            <v>0</v>
          </cell>
          <cell r="T401">
            <v>0</v>
          </cell>
        </row>
        <row r="402">
          <cell r="R402">
            <v>0</v>
          </cell>
          <cell r="S402">
            <v>0</v>
          </cell>
          <cell r="T402">
            <v>0</v>
          </cell>
        </row>
        <row r="403">
          <cell r="R403">
            <v>0</v>
          </cell>
          <cell r="S403">
            <v>0</v>
          </cell>
          <cell r="T403">
            <v>0</v>
          </cell>
        </row>
        <row r="404">
          <cell r="R404">
            <v>0</v>
          </cell>
          <cell r="S404">
            <v>0</v>
          </cell>
          <cell r="T404">
            <v>0</v>
          </cell>
        </row>
        <row r="405">
          <cell r="R405">
            <v>0</v>
          </cell>
          <cell r="S405">
            <v>0</v>
          </cell>
          <cell r="T405">
            <v>0</v>
          </cell>
        </row>
        <row r="406">
          <cell r="R406">
            <v>0</v>
          </cell>
          <cell r="S406">
            <v>0</v>
          </cell>
          <cell r="T406">
            <v>0</v>
          </cell>
        </row>
        <row r="407">
          <cell r="R407">
            <v>0</v>
          </cell>
          <cell r="S407">
            <v>0</v>
          </cell>
          <cell r="T407">
            <v>0</v>
          </cell>
        </row>
        <row r="408">
          <cell r="R408">
            <v>0</v>
          </cell>
          <cell r="S408">
            <v>0</v>
          </cell>
          <cell r="T408">
            <v>0</v>
          </cell>
        </row>
        <row r="409">
          <cell r="R409">
            <v>0</v>
          </cell>
          <cell r="S409">
            <v>0</v>
          </cell>
          <cell r="T409">
            <v>0</v>
          </cell>
        </row>
        <row r="410">
          <cell r="R410">
            <v>0</v>
          </cell>
          <cell r="S410">
            <v>0</v>
          </cell>
          <cell r="T410">
            <v>0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>
            <v>0</v>
          </cell>
          <cell r="S412">
            <v>0</v>
          </cell>
          <cell r="T412">
            <v>0</v>
          </cell>
        </row>
        <row r="413">
          <cell r="R413">
            <v>0</v>
          </cell>
          <cell r="S413">
            <v>0</v>
          </cell>
          <cell r="T413">
            <v>0</v>
          </cell>
        </row>
        <row r="414">
          <cell r="R414">
            <v>0</v>
          </cell>
          <cell r="S414">
            <v>0</v>
          </cell>
          <cell r="T414">
            <v>0</v>
          </cell>
        </row>
        <row r="415">
          <cell r="R415">
            <v>0</v>
          </cell>
          <cell r="S415">
            <v>0</v>
          </cell>
          <cell r="T415">
            <v>0</v>
          </cell>
        </row>
        <row r="416">
          <cell r="R416">
            <v>0</v>
          </cell>
          <cell r="S416">
            <v>0</v>
          </cell>
          <cell r="T416">
            <v>0</v>
          </cell>
        </row>
        <row r="417">
          <cell r="R417">
            <v>0</v>
          </cell>
          <cell r="S417">
            <v>0</v>
          </cell>
          <cell r="T417">
            <v>0</v>
          </cell>
        </row>
        <row r="418">
          <cell r="R418">
            <v>0</v>
          </cell>
          <cell r="S418">
            <v>0</v>
          </cell>
          <cell r="T418">
            <v>0</v>
          </cell>
        </row>
        <row r="419">
          <cell r="R419">
            <v>0</v>
          </cell>
          <cell r="S419">
            <v>0</v>
          </cell>
          <cell r="T419">
            <v>0</v>
          </cell>
        </row>
        <row r="420">
          <cell r="R420">
            <v>0</v>
          </cell>
          <cell r="S420">
            <v>0</v>
          </cell>
          <cell r="T420">
            <v>0</v>
          </cell>
        </row>
        <row r="421">
          <cell r="R421">
            <v>0</v>
          </cell>
          <cell r="S421">
            <v>0</v>
          </cell>
          <cell r="T421">
            <v>0</v>
          </cell>
        </row>
        <row r="422">
          <cell r="R422">
            <v>0</v>
          </cell>
          <cell r="S422">
            <v>0</v>
          </cell>
          <cell r="T422">
            <v>0</v>
          </cell>
        </row>
        <row r="423">
          <cell r="R423">
            <v>0</v>
          </cell>
          <cell r="S423">
            <v>0</v>
          </cell>
          <cell r="T423">
            <v>0</v>
          </cell>
        </row>
        <row r="424">
          <cell r="R424">
            <v>0</v>
          </cell>
          <cell r="S424">
            <v>0</v>
          </cell>
          <cell r="T424">
            <v>0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0</v>
          </cell>
          <cell r="S431">
            <v>0</v>
          </cell>
          <cell r="T431">
            <v>0</v>
          </cell>
        </row>
        <row r="432">
          <cell r="R432">
            <v>0</v>
          </cell>
          <cell r="S432">
            <v>0</v>
          </cell>
          <cell r="T432">
            <v>0</v>
          </cell>
        </row>
        <row r="433">
          <cell r="R433">
            <v>0</v>
          </cell>
          <cell r="S433">
            <v>0</v>
          </cell>
          <cell r="T433">
            <v>0</v>
          </cell>
        </row>
        <row r="434">
          <cell r="R434">
            <v>0</v>
          </cell>
          <cell r="S434">
            <v>0</v>
          </cell>
          <cell r="T434">
            <v>0</v>
          </cell>
        </row>
        <row r="435">
          <cell r="R435">
            <v>0</v>
          </cell>
          <cell r="S435">
            <v>0</v>
          </cell>
          <cell r="T435">
            <v>0</v>
          </cell>
        </row>
        <row r="436">
          <cell r="R436">
            <v>0</v>
          </cell>
          <cell r="S436">
            <v>0</v>
          </cell>
          <cell r="T436">
            <v>0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38">
          <cell r="R438">
            <v>0</v>
          </cell>
          <cell r="S438">
            <v>0</v>
          </cell>
          <cell r="T438">
            <v>0</v>
          </cell>
        </row>
        <row r="439">
          <cell r="R439">
            <v>0</v>
          </cell>
          <cell r="S439">
            <v>0</v>
          </cell>
          <cell r="T439">
            <v>0</v>
          </cell>
        </row>
        <row r="440">
          <cell r="R440">
            <v>0</v>
          </cell>
          <cell r="S440">
            <v>0</v>
          </cell>
          <cell r="T440">
            <v>0</v>
          </cell>
        </row>
        <row r="441">
          <cell r="R441">
            <v>0</v>
          </cell>
          <cell r="S441">
            <v>0</v>
          </cell>
          <cell r="T441">
            <v>0</v>
          </cell>
        </row>
        <row r="442">
          <cell r="R442">
            <v>0</v>
          </cell>
          <cell r="S442">
            <v>0</v>
          </cell>
          <cell r="T442">
            <v>0</v>
          </cell>
        </row>
        <row r="443">
          <cell r="R443">
            <v>0</v>
          </cell>
          <cell r="S443">
            <v>0</v>
          </cell>
          <cell r="T443">
            <v>0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6">
          <cell r="R446">
            <v>0</v>
          </cell>
          <cell r="S446">
            <v>0</v>
          </cell>
          <cell r="T446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8">
          <cell r="R448">
            <v>0</v>
          </cell>
          <cell r="S448">
            <v>0</v>
          </cell>
          <cell r="T448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6">
          <cell r="R456">
            <v>0</v>
          </cell>
          <cell r="S456">
            <v>0</v>
          </cell>
          <cell r="T456">
            <v>0</v>
          </cell>
        </row>
        <row r="457">
          <cell r="R457">
            <v>0</v>
          </cell>
          <cell r="S457">
            <v>0</v>
          </cell>
          <cell r="T457">
            <v>0</v>
          </cell>
        </row>
        <row r="458">
          <cell r="R458">
            <v>0</v>
          </cell>
          <cell r="S458">
            <v>0</v>
          </cell>
          <cell r="T458">
            <v>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0">
          <cell r="R460">
            <v>0</v>
          </cell>
          <cell r="S460">
            <v>0</v>
          </cell>
          <cell r="T460">
            <v>0</v>
          </cell>
        </row>
        <row r="461">
          <cell r="R461">
            <v>0</v>
          </cell>
          <cell r="S461">
            <v>0</v>
          </cell>
          <cell r="T461">
            <v>0</v>
          </cell>
        </row>
        <row r="462">
          <cell r="R462">
            <v>0</v>
          </cell>
          <cell r="S462">
            <v>0</v>
          </cell>
          <cell r="T462">
            <v>0</v>
          </cell>
        </row>
        <row r="463">
          <cell r="R463">
            <v>0</v>
          </cell>
          <cell r="S463">
            <v>0</v>
          </cell>
          <cell r="T463">
            <v>0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0</v>
          </cell>
          <cell r="S467">
            <v>0</v>
          </cell>
          <cell r="T467">
            <v>0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3">
          <cell r="R473">
            <v>0</v>
          </cell>
          <cell r="S473">
            <v>0</v>
          </cell>
          <cell r="T473">
            <v>0</v>
          </cell>
        </row>
        <row r="474">
          <cell r="R474">
            <v>0</v>
          </cell>
          <cell r="S474">
            <v>0</v>
          </cell>
          <cell r="T474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8">
          <cell r="R478">
            <v>0</v>
          </cell>
          <cell r="S478">
            <v>0</v>
          </cell>
          <cell r="T478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1">
          <cell r="R481">
            <v>0</v>
          </cell>
          <cell r="S481">
            <v>0</v>
          </cell>
          <cell r="T481">
            <v>0</v>
          </cell>
        </row>
        <row r="482">
          <cell r="R482">
            <v>0</v>
          </cell>
          <cell r="S482">
            <v>0</v>
          </cell>
          <cell r="T482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6">
          <cell r="R486">
            <v>0</v>
          </cell>
          <cell r="S486">
            <v>0</v>
          </cell>
          <cell r="T486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8">
          <cell r="R488">
            <v>0</v>
          </cell>
          <cell r="S488">
            <v>0</v>
          </cell>
          <cell r="T488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6">
          <cell r="R496">
            <v>0</v>
          </cell>
          <cell r="S496">
            <v>0</v>
          </cell>
          <cell r="T496">
            <v>0</v>
          </cell>
        </row>
        <row r="497">
          <cell r="R497">
            <v>0</v>
          </cell>
          <cell r="S497">
            <v>0</v>
          </cell>
          <cell r="T497">
            <v>0</v>
          </cell>
        </row>
        <row r="498">
          <cell r="R498">
            <v>0</v>
          </cell>
          <cell r="S498">
            <v>0</v>
          </cell>
          <cell r="T498">
            <v>0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0">
          <cell r="R500">
            <v>0</v>
          </cell>
          <cell r="S500">
            <v>0</v>
          </cell>
          <cell r="T500">
            <v>0</v>
          </cell>
        </row>
        <row r="501">
          <cell r="R501">
            <v>0</v>
          </cell>
          <cell r="S501">
            <v>0</v>
          </cell>
          <cell r="T501">
            <v>0</v>
          </cell>
        </row>
        <row r="502">
          <cell r="R502">
            <v>0</v>
          </cell>
          <cell r="S502">
            <v>0</v>
          </cell>
          <cell r="T502">
            <v>0</v>
          </cell>
        </row>
        <row r="503">
          <cell r="R503">
            <v>0</v>
          </cell>
          <cell r="S503">
            <v>0</v>
          </cell>
          <cell r="T503">
            <v>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0</v>
          </cell>
          <cell r="S507">
            <v>0</v>
          </cell>
          <cell r="T507">
            <v>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3">
          <cell r="R513">
            <v>0</v>
          </cell>
          <cell r="S513">
            <v>0</v>
          </cell>
          <cell r="T513">
            <v>0</v>
          </cell>
        </row>
        <row r="514">
          <cell r="R514">
            <v>0</v>
          </cell>
          <cell r="S514">
            <v>0</v>
          </cell>
          <cell r="T514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8">
          <cell r="R518">
            <v>0</v>
          </cell>
          <cell r="S518">
            <v>0</v>
          </cell>
          <cell r="T518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1">
          <cell r="R521">
            <v>0</v>
          </cell>
          <cell r="S521">
            <v>0</v>
          </cell>
          <cell r="T521">
            <v>0</v>
          </cell>
        </row>
        <row r="522">
          <cell r="R522">
            <v>0</v>
          </cell>
          <cell r="S522">
            <v>0</v>
          </cell>
          <cell r="T522">
            <v>0</v>
          </cell>
        </row>
        <row r="523">
          <cell r="R523">
            <v>0</v>
          </cell>
          <cell r="S523">
            <v>0</v>
          </cell>
          <cell r="T523">
            <v>0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6">
          <cell r="R526">
            <v>0</v>
          </cell>
          <cell r="S526">
            <v>0</v>
          </cell>
          <cell r="T526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8">
          <cell r="R528">
            <v>0</v>
          </cell>
          <cell r="S528">
            <v>0</v>
          </cell>
          <cell r="T528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6">
          <cell r="R536">
            <v>0</v>
          </cell>
          <cell r="S536">
            <v>0</v>
          </cell>
          <cell r="T536">
            <v>0</v>
          </cell>
        </row>
        <row r="537">
          <cell r="R537">
            <v>0</v>
          </cell>
          <cell r="S537">
            <v>0</v>
          </cell>
          <cell r="T537">
            <v>0</v>
          </cell>
        </row>
        <row r="538">
          <cell r="R538">
            <v>0</v>
          </cell>
          <cell r="S538">
            <v>0</v>
          </cell>
          <cell r="T538">
            <v>0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0">
          <cell r="R540">
            <v>0</v>
          </cell>
          <cell r="S540">
            <v>0</v>
          </cell>
          <cell r="T540">
            <v>0</v>
          </cell>
        </row>
        <row r="541">
          <cell r="R541">
            <v>0</v>
          </cell>
          <cell r="S541">
            <v>0</v>
          </cell>
          <cell r="T541">
            <v>0</v>
          </cell>
        </row>
        <row r="542">
          <cell r="R542">
            <v>0</v>
          </cell>
          <cell r="S542">
            <v>0</v>
          </cell>
          <cell r="T542">
            <v>0</v>
          </cell>
        </row>
        <row r="543">
          <cell r="R543">
            <v>0</v>
          </cell>
          <cell r="S543">
            <v>0</v>
          </cell>
          <cell r="T543">
            <v>0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0</v>
          </cell>
          <cell r="S547">
            <v>0</v>
          </cell>
          <cell r="T547">
            <v>0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3">
          <cell r="R553">
            <v>0</v>
          </cell>
          <cell r="S553">
            <v>0</v>
          </cell>
          <cell r="T553">
            <v>0</v>
          </cell>
        </row>
        <row r="554">
          <cell r="R554">
            <v>0</v>
          </cell>
          <cell r="S554">
            <v>0</v>
          </cell>
          <cell r="T554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8">
          <cell r="R558">
            <v>0</v>
          </cell>
          <cell r="S558">
            <v>0</v>
          </cell>
          <cell r="T558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1">
          <cell r="R561">
            <v>0</v>
          </cell>
          <cell r="S561">
            <v>0</v>
          </cell>
          <cell r="T561">
            <v>0</v>
          </cell>
        </row>
        <row r="562">
          <cell r="R562">
            <v>0</v>
          </cell>
          <cell r="S562">
            <v>0</v>
          </cell>
          <cell r="T562">
            <v>0</v>
          </cell>
        </row>
        <row r="563">
          <cell r="R563">
            <v>0</v>
          </cell>
          <cell r="S563">
            <v>0</v>
          </cell>
          <cell r="T563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>
            <v>0</v>
          </cell>
          <cell r="S569">
            <v>0</v>
          </cell>
          <cell r="T569">
            <v>0</v>
          </cell>
        </row>
        <row r="570">
          <cell r="R570">
            <v>0</v>
          </cell>
          <cell r="S570">
            <v>0</v>
          </cell>
          <cell r="T570">
            <v>0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2">
          <cell r="R572">
            <v>0</v>
          </cell>
          <cell r="S572">
            <v>0</v>
          </cell>
          <cell r="T572">
            <v>0</v>
          </cell>
        </row>
        <row r="573">
          <cell r="R573">
            <v>0</v>
          </cell>
          <cell r="S573">
            <v>0</v>
          </cell>
          <cell r="T573">
            <v>0</v>
          </cell>
        </row>
        <row r="574">
          <cell r="R574">
            <v>0</v>
          </cell>
          <cell r="S574">
            <v>0</v>
          </cell>
          <cell r="T574">
            <v>0</v>
          </cell>
        </row>
        <row r="575">
          <cell r="R575">
            <v>0</v>
          </cell>
          <cell r="S575">
            <v>0</v>
          </cell>
          <cell r="T575">
            <v>0</v>
          </cell>
        </row>
        <row r="576">
          <cell r="R576">
            <v>0</v>
          </cell>
          <cell r="S576">
            <v>0</v>
          </cell>
          <cell r="T576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4">
          <cell r="R584">
            <v>0</v>
          </cell>
          <cell r="S584">
            <v>0</v>
          </cell>
          <cell r="T584">
            <v>0</v>
          </cell>
        </row>
        <row r="585">
          <cell r="R585">
            <v>0</v>
          </cell>
          <cell r="S585">
            <v>0</v>
          </cell>
          <cell r="T585">
            <v>0</v>
          </cell>
        </row>
        <row r="586">
          <cell r="R586">
            <v>219.59999999999997</v>
          </cell>
          <cell r="S586">
            <v>0</v>
          </cell>
          <cell r="T586">
            <v>0</v>
          </cell>
        </row>
      </sheetData>
      <sheetData sheetId="7"/>
      <sheetData sheetId="8"/>
      <sheetData sheetId="9"/>
      <sheetData sheetId="10">
        <row r="7">
          <cell r="CJ7">
            <v>0</v>
          </cell>
        </row>
      </sheetData>
      <sheetData sheetId="11"/>
      <sheetData sheetId="12"/>
      <sheetData sheetId="13">
        <row r="11">
          <cell r="C11">
            <v>42542</v>
          </cell>
          <cell r="G11">
            <v>0</v>
          </cell>
          <cell r="H11">
            <v>187.45</v>
          </cell>
        </row>
        <row r="12">
          <cell r="C12">
            <v>42543</v>
          </cell>
          <cell r="G12">
            <v>0</v>
          </cell>
          <cell r="H12">
            <v>223.45</v>
          </cell>
        </row>
        <row r="13">
          <cell r="C13">
            <v>42544</v>
          </cell>
          <cell r="G13">
            <v>0</v>
          </cell>
          <cell r="H13">
            <v>0</v>
          </cell>
        </row>
        <row r="14">
          <cell r="C14">
            <v>42545</v>
          </cell>
          <cell r="G14">
            <v>0</v>
          </cell>
          <cell r="H14">
            <v>0</v>
          </cell>
        </row>
        <row r="15">
          <cell r="C15">
            <v>42546</v>
          </cell>
          <cell r="G15">
            <v>0</v>
          </cell>
          <cell r="H15">
            <v>0</v>
          </cell>
        </row>
        <row r="16">
          <cell r="C16">
            <v>42547</v>
          </cell>
          <cell r="G16">
            <v>0</v>
          </cell>
          <cell r="H16">
            <v>0</v>
          </cell>
        </row>
        <row r="17">
          <cell r="C17">
            <v>42548</v>
          </cell>
          <cell r="G17">
            <v>0</v>
          </cell>
          <cell r="H17">
            <v>208</v>
          </cell>
        </row>
        <row r="18">
          <cell r="C18">
            <v>42549</v>
          </cell>
          <cell r="G18">
            <v>0</v>
          </cell>
          <cell r="H18">
            <v>207.1</v>
          </cell>
        </row>
        <row r="19">
          <cell r="C19">
            <v>42550</v>
          </cell>
          <cell r="G19">
            <v>0</v>
          </cell>
          <cell r="H19">
            <v>191.45</v>
          </cell>
        </row>
        <row r="20">
          <cell r="C20">
            <v>42551</v>
          </cell>
          <cell r="G20">
            <v>0</v>
          </cell>
          <cell r="H20">
            <v>244.35</v>
          </cell>
        </row>
        <row r="21">
          <cell r="C21">
            <v>42552</v>
          </cell>
          <cell r="G21">
            <v>0</v>
          </cell>
          <cell r="H21">
            <v>208.9</v>
          </cell>
        </row>
        <row r="22">
          <cell r="C22">
            <v>42553</v>
          </cell>
          <cell r="G22">
            <v>0</v>
          </cell>
          <cell r="H22">
            <v>0</v>
          </cell>
        </row>
        <row r="23">
          <cell r="C23">
            <v>42554</v>
          </cell>
          <cell r="G23">
            <v>0</v>
          </cell>
          <cell r="H23">
            <v>0</v>
          </cell>
        </row>
        <row r="24">
          <cell r="C24">
            <v>42555</v>
          </cell>
          <cell r="G24">
            <v>0</v>
          </cell>
          <cell r="H24">
            <v>232</v>
          </cell>
        </row>
        <row r="25">
          <cell r="C25">
            <v>42556</v>
          </cell>
          <cell r="G25">
            <v>0</v>
          </cell>
          <cell r="H25">
            <v>283.89999999999998</v>
          </cell>
        </row>
        <row r="26">
          <cell r="C26">
            <v>42557</v>
          </cell>
          <cell r="G26">
            <v>0</v>
          </cell>
          <cell r="H26">
            <v>307.45</v>
          </cell>
        </row>
        <row r="27">
          <cell r="C27">
            <v>42558</v>
          </cell>
          <cell r="G27">
            <v>0</v>
          </cell>
          <cell r="H27">
            <v>300.89999999999998</v>
          </cell>
        </row>
        <row r="28">
          <cell r="C28">
            <v>42559</v>
          </cell>
          <cell r="G28">
            <v>0</v>
          </cell>
          <cell r="H28">
            <v>297.25</v>
          </cell>
        </row>
        <row r="29">
          <cell r="C29">
            <v>42560</v>
          </cell>
          <cell r="G29">
            <v>0</v>
          </cell>
          <cell r="H29">
            <v>0</v>
          </cell>
        </row>
        <row r="30">
          <cell r="C30">
            <v>42561</v>
          </cell>
          <cell r="G30">
            <v>0</v>
          </cell>
          <cell r="H30">
            <v>0</v>
          </cell>
        </row>
        <row r="31">
          <cell r="C31">
            <v>42562</v>
          </cell>
          <cell r="G31">
            <v>27.450000000000003</v>
          </cell>
          <cell r="H31">
            <v>281.35000000000002</v>
          </cell>
        </row>
        <row r="32">
          <cell r="C32">
            <v>42563</v>
          </cell>
          <cell r="G32">
            <v>27.450000000000003</v>
          </cell>
          <cell r="H32">
            <v>254.55</v>
          </cell>
        </row>
        <row r="33">
          <cell r="C33">
            <v>42564</v>
          </cell>
          <cell r="G33">
            <v>27.450000000000003</v>
          </cell>
          <cell r="H33">
            <v>219.90000000000003</v>
          </cell>
        </row>
        <row r="34">
          <cell r="C34">
            <v>42565</v>
          </cell>
          <cell r="G34">
            <v>27.450000000000003</v>
          </cell>
          <cell r="H34">
            <v>237.90000000000003</v>
          </cell>
        </row>
        <row r="35">
          <cell r="C35">
            <v>42566</v>
          </cell>
          <cell r="G35">
            <v>27.450000000000003</v>
          </cell>
          <cell r="H35">
            <v>267.5</v>
          </cell>
        </row>
        <row r="36">
          <cell r="C36">
            <v>42567</v>
          </cell>
          <cell r="G36">
            <v>0</v>
          </cell>
          <cell r="H36">
            <v>0</v>
          </cell>
        </row>
        <row r="37">
          <cell r="C37">
            <v>42568</v>
          </cell>
          <cell r="G37">
            <v>0</v>
          </cell>
          <cell r="H37">
            <v>0</v>
          </cell>
        </row>
        <row r="38">
          <cell r="C38">
            <v>42569</v>
          </cell>
          <cell r="G38">
            <v>27.450000000000003</v>
          </cell>
          <cell r="H38">
            <v>190</v>
          </cell>
        </row>
        <row r="39">
          <cell r="C39">
            <v>42570</v>
          </cell>
          <cell r="G39">
            <v>27.450000000000003</v>
          </cell>
          <cell r="H39">
            <v>191.40000000000003</v>
          </cell>
        </row>
        <row r="40">
          <cell r="C40">
            <v>42571</v>
          </cell>
          <cell r="G40">
            <v>27.450000000000003</v>
          </cell>
          <cell r="H40">
            <v>203.8</v>
          </cell>
        </row>
        <row r="41">
          <cell r="C41">
            <v>42572</v>
          </cell>
          <cell r="G41">
            <v>0</v>
          </cell>
          <cell r="H41">
            <v>0</v>
          </cell>
        </row>
      </sheetData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2">
          <cell r="D2" t="str">
            <v>A-4060</v>
          </cell>
        </row>
        <row r="3">
          <cell r="D3" t="str">
            <v>DA-5208</v>
          </cell>
        </row>
        <row r="4">
          <cell r="D4" t="str">
            <v>PACOTE ROTINA UTE</v>
          </cell>
        </row>
        <row r="5">
          <cell r="D5" t="str">
            <v>PACOTE_PARADA</v>
          </cell>
        </row>
        <row r="6">
          <cell r="D6" t="str">
            <v>PARADA</v>
          </cell>
        </row>
        <row r="7">
          <cell r="D7" t="str">
            <v>PRÉ-PARADA</v>
          </cell>
        </row>
        <row r="8">
          <cell r="D8" t="str">
            <v>PT-10</v>
          </cell>
        </row>
        <row r="9">
          <cell r="D9" t="str">
            <v>ROTINA UA I / UA II</v>
          </cell>
        </row>
        <row r="10">
          <cell r="D10" t="str">
            <v>ROTINA UO I / UO II</v>
          </cell>
        </row>
        <row r="11">
          <cell r="D11" t="str">
            <v>ROTINA UTE / IESE</v>
          </cell>
        </row>
        <row r="12">
          <cell r="D12" t="str">
            <v>TANCAGEM</v>
          </cell>
        </row>
        <row r="13">
          <cell r="D13" t="str">
            <v>TG-5301-D</v>
          </cell>
        </row>
        <row r="14">
          <cell r="D14" t="str">
            <v>BA-1105</v>
          </cell>
        </row>
        <row r="15">
          <cell r="D15" t="str">
            <v>FORNOS</v>
          </cell>
        </row>
        <row r="16">
          <cell r="D16" t="str">
            <v>INTERVENÇÃO A-300</v>
          </cell>
        </row>
        <row r="17">
          <cell r="D17" t="str">
            <v>REC´S CENTRAL</v>
          </cell>
        </row>
        <row r="18">
          <cell r="D18" t="str">
            <v>BA-4105</v>
          </cell>
        </row>
        <row r="19">
          <cell r="D19" t="str">
            <v>INSPEÇÃO-PRÉ PARADA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</sheetData>
      <sheetData sheetId="27">
        <row r="2">
          <cell r="H2" t="str">
            <v>M0 a 10</v>
          </cell>
          <cell r="I2">
            <v>8.8396867999999991</v>
          </cell>
        </row>
        <row r="3">
          <cell r="H3" t="str">
            <v>M10,1 a 20</v>
          </cell>
          <cell r="I3">
            <v>10.701213599999999</v>
          </cell>
        </row>
        <row r="4">
          <cell r="H4" t="str">
            <v>M20,1 a 30</v>
          </cell>
          <cell r="I4">
            <v>12.070164399999999</v>
          </cell>
        </row>
        <row r="5">
          <cell r="H5" t="str">
            <v>M30,1 a 40</v>
          </cell>
          <cell r="I5">
            <v>13.1907748</v>
          </cell>
        </row>
        <row r="6">
          <cell r="H6" t="str">
            <v>M&gt;=40</v>
          </cell>
          <cell r="I6">
            <v>14.8101184</v>
          </cell>
        </row>
        <row r="7">
          <cell r="H7" t="str">
            <v>D0 a 10</v>
          </cell>
          <cell r="I7">
            <v>5.871916399999999</v>
          </cell>
        </row>
        <row r="8">
          <cell r="H8" t="str">
            <v>D10,1 a 20</v>
          </cell>
          <cell r="I8">
            <v>7.435845200000001</v>
          </cell>
        </row>
        <row r="9">
          <cell r="H9" t="str">
            <v>D20,1 a 30</v>
          </cell>
          <cell r="I9">
            <v>8.8868919999999996</v>
          </cell>
        </row>
        <row r="10">
          <cell r="H10" t="str">
            <v>D30,1 a 40</v>
          </cell>
          <cell r="I10">
            <v>9.7057995999999989</v>
          </cell>
        </row>
        <row r="11">
          <cell r="H11" t="str">
            <v>D&gt;=40</v>
          </cell>
          <cell r="I11">
            <v>10.678637199999999</v>
          </cell>
        </row>
        <row r="12">
          <cell r="H12" t="str">
            <v>Montador</v>
          </cell>
          <cell r="I12">
            <v>42.560656092107997</v>
          </cell>
        </row>
        <row r="13">
          <cell r="H13" t="str">
            <v>Encarregado</v>
          </cell>
          <cell r="I13">
            <v>63.924883884771006</v>
          </cell>
        </row>
        <row r="14">
          <cell r="H14" t="str">
            <v>Supervisor</v>
          </cell>
          <cell r="I14">
            <v>84.497308000000004</v>
          </cell>
        </row>
        <row r="15">
          <cell r="H15" t="str">
            <v>Pintor</v>
          </cell>
          <cell r="I15">
            <v>42.594987223152003</v>
          </cell>
        </row>
        <row r="16">
          <cell r="H16" t="str">
            <v>Pintor Letrista</v>
          </cell>
          <cell r="I16">
            <v>44.98736888894976</v>
          </cell>
        </row>
        <row r="17">
          <cell r="H17" t="str">
            <v>Pintor Jatista</v>
          </cell>
          <cell r="I17">
            <v>44.98736888894976</v>
          </cell>
        </row>
        <row r="18">
          <cell r="H18" t="str">
            <v>Tec. de Segurança</v>
          </cell>
          <cell r="I18">
            <v>65.531108333600017</v>
          </cell>
        </row>
        <row r="19">
          <cell r="H19" t="str">
            <v>Tec. de Planejamento</v>
          </cell>
          <cell r="I19">
            <v>65.531108333600017</v>
          </cell>
        </row>
        <row r="20">
          <cell r="H20" t="str">
            <v>Administrativo</v>
          </cell>
          <cell r="I20">
            <v>43.630066972800002</v>
          </cell>
        </row>
        <row r="21">
          <cell r="H21" t="str">
            <v>Van_(AP/RE)</v>
          </cell>
          <cell r="I21">
            <v>307.86</v>
          </cell>
        </row>
        <row r="22">
          <cell r="H22" t="str">
            <v>Van_(RE)</v>
          </cell>
          <cell r="I22">
            <v>164.19200000000001</v>
          </cell>
        </row>
        <row r="23">
          <cell r="H23" t="str">
            <v>Carro_(AP/RE)</v>
          </cell>
          <cell r="I23">
            <v>102.62</v>
          </cell>
        </row>
        <row r="24">
          <cell r="H24" t="str">
            <v>Carro_(RE)</v>
          </cell>
          <cell r="I24">
            <v>51.31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S UNITÁRIOS"/>
      <sheetName val="CC"/>
      <sheetName val="BM ENERGIA"/>
      <sheetName val="BM OLEFINAS"/>
      <sheetName val="BM AROMÁTICOS"/>
      <sheetName val="RESUMO E RATEIO DE BM"/>
    </sheetNames>
    <sheetDataSet>
      <sheetData sheetId="0" refreshError="1">
        <row r="12">
          <cell r="J12" t="str">
            <v>MONTAGEM DE TUBO EQUIPADO (*)</v>
          </cell>
        </row>
        <row r="13">
          <cell r="J13" t="str">
            <v>DESMONT.DE TUBO EQUIPADO</v>
          </cell>
        </row>
        <row r="14">
          <cell r="J14" t="str">
            <v>MONT. DE TUBO ESTRUTURAL EQUIPADO (**)</v>
          </cell>
        </row>
        <row r="15">
          <cell r="J15" t="str">
            <v>DESMONT.DE TUBO ESTRUTURAL EQUIPADO</v>
          </cell>
        </row>
        <row r="16">
          <cell r="J16" t="str">
            <v>MONT.PRANCHÃO MADEIRA</v>
          </cell>
        </row>
        <row r="17">
          <cell r="J17" t="str">
            <v>DESMONT.PRANCHÃO MADEIRA</v>
          </cell>
        </row>
        <row r="18">
          <cell r="J18" t="str">
            <v>MONT. PRANCHÃO DE ALUMÍNIO</v>
          </cell>
        </row>
        <row r="19">
          <cell r="J19" t="str">
            <v>DESMONT. PRANCHÃO DE ALUMÍNIO</v>
          </cell>
        </row>
        <row r="20">
          <cell r="J20" t="str">
            <v>LOCAÇÃO DE TUBO EQUIPADO</v>
          </cell>
        </row>
        <row r="21">
          <cell r="J21" t="str">
            <v>LOCAÇÃO DE TUBO ESTRUTURAL EQUIPADO</v>
          </cell>
        </row>
        <row r="22">
          <cell r="J22" t="str">
            <v>LOCAÇÃO  PRANCHÃO MADEIRA</v>
          </cell>
        </row>
        <row r="23">
          <cell r="J23" t="str">
            <v>LOCAÇÃO  PRANCHÃO DE ALUMÍNIO</v>
          </cell>
        </row>
        <row r="24">
          <cell r="J24" t="str">
            <v>Supervisor</v>
          </cell>
        </row>
        <row r="25">
          <cell r="J25" t="str">
            <v>Encarregado</v>
          </cell>
        </row>
        <row r="26">
          <cell r="J26" t="str">
            <v>Montador de Andaime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DO"/>
      <sheetName val="Gráf2"/>
      <sheetName val="LANÇAMENTO"/>
      <sheetName val="Base_indicador"/>
      <sheetName val="hh_adm "/>
      <sheetName val="hh_Not_hh"/>
      <sheetName val="Controle"/>
      <sheetName val="Plan6"/>
      <sheetName val="Memoria"/>
      <sheetName val="EFETIVO_TRANSP"/>
      <sheetName val="RATEIO"/>
      <sheetName val="Plan8"/>
      <sheetName val="Tab_dados"/>
      <sheetName val="copiar junto com a capa"/>
      <sheetName val="DadosCapa"/>
      <sheetName val="Plan1"/>
      <sheetName val="Plan3"/>
    </sheetNames>
    <sheetDataSet>
      <sheetData sheetId="0"/>
      <sheetData sheetId="1" refreshError="1"/>
      <sheetData sheetId="2"/>
      <sheetData sheetId="3"/>
      <sheetData sheetId="4"/>
      <sheetData sheetId="5"/>
      <sheetData sheetId="6">
        <row r="7">
          <cell r="D7">
            <v>0</v>
          </cell>
          <cell r="K7">
            <v>0</v>
          </cell>
          <cell r="R7">
            <v>0</v>
          </cell>
          <cell r="S7">
            <v>0</v>
          </cell>
          <cell r="T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D8">
            <v>0</v>
          </cell>
          <cell r="K8">
            <v>0</v>
          </cell>
          <cell r="R8">
            <v>0</v>
          </cell>
          <cell r="S8">
            <v>0</v>
          </cell>
          <cell r="T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</row>
        <row r="9">
          <cell r="D9">
            <v>0</v>
          </cell>
          <cell r="K9">
            <v>0</v>
          </cell>
          <cell r="R9">
            <v>0</v>
          </cell>
          <cell r="S9">
            <v>0</v>
          </cell>
          <cell r="T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D10">
            <v>0</v>
          </cell>
          <cell r="K10">
            <v>0</v>
          </cell>
          <cell r="R10">
            <v>0</v>
          </cell>
          <cell r="S10">
            <v>0</v>
          </cell>
          <cell r="T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D11">
            <v>0</v>
          </cell>
          <cell r="K11">
            <v>0</v>
          </cell>
          <cell r="R11">
            <v>0</v>
          </cell>
          <cell r="S11">
            <v>0</v>
          </cell>
          <cell r="T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D12">
            <v>0</v>
          </cell>
          <cell r="K12">
            <v>0</v>
          </cell>
          <cell r="R12">
            <v>0</v>
          </cell>
          <cell r="S12">
            <v>0</v>
          </cell>
          <cell r="T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D13">
            <v>0</v>
          </cell>
          <cell r="K13">
            <v>0</v>
          </cell>
          <cell r="R13">
            <v>0</v>
          </cell>
          <cell r="S13">
            <v>0</v>
          </cell>
          <cell r="T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D14">
            <v>0</v>
          </cell>
          <cell r="K14">
            <v>0</v>
          </cell>
          <cell r="R14">
            <v>0</v>
          </cell>
          <cell r="S14">
            <v>0</v>
          </cell>
          <cell r="T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D15">
            <v>0</v>
          </cell>
          <cell r="K15">
            <v>0</v>
          </cell>
          <cell r="R15">
            <v>0</v>
          </cell>
          <cell r="S15">
            <v>0</v>
          </cell>
          <cell r="T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D16">
            <v>0</v>
          </cell>
          <cell r="K16">
            <v>0</v>
          </cell>
          <cell r="R16">
            <v>0</v>
          </cell>
          <cell r="S16">
            <v>0</v>
          </cell>
          <cell r="T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D17">
            <v>0</v>
          </cell>
          <cell r="K17">
            <v>0</v>
          </cell>
          <cell r="R17">
            <v>0</v>
          </cell>
          <cell r="S17">
            <v>0</v>
          </cell>
          <cell r="T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D18">
            <v>0</v>
          </cell>
          <cell r="K18">
            <v>0</v>
          </cell>
          <cell r="R18">
            <v>0</v>
          </cell>
          <cell r="S18">
            <v>0</v>
          </cell>
          <cell r="T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D19">
            <v>0</v>
          </cell>
          <cell r="K19">
            <v>0</v>
          </cell>
          <cell r="R19">
            <v>0</v>
          </cell>
          <cell r="S19">
            <v>0</v>
          </cell>
          <cell r="T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D20">
            <v>0</v>
          </cell>
          <cell r="K20">
            <v>0</v>
          </cell>
          <cell r="R20">
            <v>0</v>
          </cell>
          <cell r="S20">
            <v>0</v>
          </cell>
          <cell r="T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D21">
            <v>0</v>
          </cell>
          <cell r="K21">
            <v>0</v>
          </cell>
          <cell r="R21">
            <v>0</v>
          </cell>
          <cell r="S21">
            <v>0</v>
          </cell>
          <cell r="T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D22">
            <v>0</v>
          </cell>
          <cell r="K22">
            <v>0</v>
          </cell>
          <cell r="R22">
            <v>0</v>
          </cell>
          <cell r="S22">
            <v>0</v>
          </cell>
          <cell r="T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D23">
            <v>0</v>
          </cell>
          <cell r="K23">
            <v>0</v>
          </cell>
          <cell r="R23">
            <v>0</v>
          </cell>
          <cell r="S23">
            <v>0</v>
          </cell>
          <cell r="T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D24">
            <v>0</v>
          </cell>
          <cell r="K24">
            <v>0</v>
          </cell>
          <cell r="R24">
            <v>0</v>
          </cell>
          <cell r="S24">
            <v>0</v>
          </cell>
          <cell r="T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D25">
            <v>0</v>
          </cell>
          <cell r="K25">
            <v>0</v>
          </cell>
          <cell r="R25">
            <v>0</v>
          </cell>
          <cell r="S25">
            <v>0</v>
          </cell>
          <cell r="T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D26">
            <v>0</v>
          </cell>
          <cell r="K26">
            <v>0</v>
          </cell>
          <cell r="R26">
            <v>0</v>
          </cell>
          <cell r="S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D27">
            <v>0</v>
          </cell>
          <cell r="K27">
            <v>0</v>
          </cell>
          <cell r="R27">
            <v>0</v>
          </cell>
          <cell r="S27">
            <v>0</v>
          </cell>
          <cell r="T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D28">
            <v>0</v>
          </cell>
          <cell r="K28">
            <v>0</v>
          </cell>
          <cell r="R28">
            <v>0</v>
          </cell>
          <cell r="S28">
            <v>0</v>
          </cell>
          <cell r="T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D29">
            <v>0</v>
          </cell>
          <cell r="K29">
            <v>0</v>
          </cell>
          <cell r="R29">
            <v>0</v>
          </cell>
          <cell r="S29">
            <v>0</v>
          </cell>
          <cell r="T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D30">
            <v>0</v>
          </cell>
          <cell r="K30">
            <v>0</v>
          </cell>
          <cell r="R30">
            <v>0</v>
          </cell>
          <cell r="S30">
            <v>0</v>
          </cell>
          <cell r="T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D31">
            <v>0</v>
          </cell>
          <cell r="K31">
            <v>0</v>
          </cell>
          <cell r="R31">
            <v>0</v>
          </cell>
          <cell r="S31">
            <v>0</v>
          </cell>
          <cell r="T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D32">
            <v>0</v>
          </cell>
          <cell r="K32">
            <v>0</v>
          </cell>
          <cell r="R32">
            <v>0</v>
          </cell>
          <cell r="S32">
            <v>0</v>
          </cell>
          <cell r="T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D33">
            <v>0</v>
          </cell>
          <cell r="K33">
            <v>0</v>
          </cell>
          <cell r="R33">
            <v>0</v>
          </cell>
          <cell r="S33">
            <v>0</v>
          </cell>
          <cell r="T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D34">
            <v>0</v>
          </cell>
          <cell r="K34">
            <v>0</v>
          </cell>
          <cell r="R34">
            <v>0</v>
          </cell>
          <cell r="S34">
            <v>0</v>
          </cell>
          <cell r="T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D35">
            <v>0</v>
          </cell>
          <cell r="K35">
            <v>0</v>
          </cell>
          <cell r="R35">
            <v>0</v>
          </cell>
          <cell r="S35">
            <v>0</v>
          </cell>
          <cell r="T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D36">
            <v>0</v>
          </cell>
          <cell r="K36">
            <v>0</v>
          </cell>
          <cell r="R36">
            <v>0</v>
          </cell>
          <cell r="S36">
            <v>0</v>
          </cell>
          <cell r="T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D37">
            <v>0</v>
          </cell>
          <cell r="K37">
            <v>0</v>
          </cell>
          <cell r="R37">
            <v>0</v>
          </cell>
          <cell r="S37">
            <v>0</v>
          </cell>
          <cell r="T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D38">
            <v>0</v>
          </cell>
          <cell r="K38">
            <v>0</v>
          </cell>
          <cell r="R38">
            <v>0</v>
          </cell>
          <cell r="S38">
            <v>0</v>
          </cell>
          <cell r="T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D39">
            <v>0</v>
          </cell>
          <cell r="K39">
            <v>0</v>
          </cell>
          <cell r="R39">
            <v>0</v>
          </cell>
          <cell r="S39">
            <v>0</v>
          </cell>
          <cell r="T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D40">
            <v>0</v>
          </cell>
          <cell r="K40">
            <v>0</v>
          </cell>
          <cell r="R40">
            <v>0</v>
          </cell>
          <cell r="S40">
            <v>0</v>
          </cell>
          <cell r="T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D41">
            <v>0</v>
          </cell>
          <cell r="K41">
            <v>0</v>
          </cell>
          <cell r="R41">
            <v>0</v>
          </cell>
          <cell r="S41">
            <v>0</v>
          </cell>
          <cell r="T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D42">
            <v>0</v>
          </cell>
          <cell r="K42">
            <v>0</v>
          </cell>
          <cell r="R42">
            <v>0</v>
          </cell>
          <cell r="S42">
            <v>0</v>
          </cell>
          <cell r="T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D43">
            <v>0</v>
          </cell>
          <cell r="K43">
            <v>0</v>
          </cell>
          <cell r="R43">
            <v>0</v>
          </cell>
          <cell r="S43">
            <v>0</v>
          </cell>
          <cell r="T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D44">
            <v>0</v>
          </cell>
          <cell r="K44">
            <v>0</v>
          </cell>
          <cell r="R44">
            <v>0</v>
          </cell>
          <cell r="S44">
            <v>0</v>
          </cell>
          <cell r="T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D45">
            <v>0</v>
          </cell>
          <cell r="K45">
            <v>0</v>
          </cell>
          <cell r="R45">
            <v>0</v>
          </cell>
          <cell r="S45">
            <v>0</v>
          </cell>
          <cell r="T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D46">
            <v>0</v>
          </cell>
          <cell r="K46">
            <v>0</v>
          </cell>
          <cell r="R46">
            <v>0</v>
          </cell>
          <cell r="S46">
            <v>0</v>
          </cell>
          <cell r="T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D47">
            <v>0</v>
          </cell>
          <cell r="K47">
            <v>0</v>
          </cell>
          <cell r="R47">
            <v>0</v>
          </cell>
          <cell r="S47">
            <v>0</v>
          </cell>
          <cell r="T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D48">
            <v>0</v>
          </cell>
          <cell r="K48">
            <v>0</v>
          </cell>
          <cell r="R48">
            <v>0</v>
          </cell>
          <cell r="S48">
            <v>0</v>
          </cell>
          <cell r="T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D49">
            <v>0</v>
          </cell>
          <cell r="K49">
            <v>0</v>
          </cell>
          <cell r="R49">
            <v>0</v>
          </cell>
          <cell r="S49">
            <v>0</v>
          </cell>
          <cell r="T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D50">
            <v>0</v>
          </cell>
          <cell r="K50">
            <v>0</v>
          </cell>
          <cell r="R50">
            <v>0</v>
          </cell>
          <cell r="S50">
            <v>0</v>
          </cell>
          <cell r="T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D51">
            <v>0</v>
          </cell>
          <cell r="K51">
            <v>0</v>
          </cell>
          <cell r="R51">
            <v>0</v>
          </cell>
          <cell r="S51">
            <v>0</v>
          </cell>
          <cell r="T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D52">
            <v>0</v>
          </cell>
          <cell r="K52">
            <v>0</v>
          </cell>
          <cell r="R52">
            <v>0</v>
          </cell>
          <cell r="S52">
            <v>0</v>
          </cell>
          <cell r="T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D53">
            <v>0</v>
          </cell>
          <cell r="K53">
            <v>0</v>
          </cell>
          <cell r="R53">
            <v>0</v>
          </cell>
          <cell r="S53">
            <v>0</v>
          </cell>
          <cell r="T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4">
          <cell r="D54">
            <v>0</v>
          </cell>
          <cell r="K54">
            <v>0</v>
          </cell>
          <cell r="R54">
            <v>0</v>
          </cell>
          <cell r="S54">
            <v>0</v>
          </cell>
          <cell r="T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D55">
            <v>0</v>
          </cell>
          <cell r="K55">
            <v>0</v>
          </cell>
          <cell r="R55">
            <v>0</v>
          </cell>
          <cell r="S55">
            <v>0</v>
          </cell>
          <cell r="T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D56">
            <v>0</v>
          </cell>
          <cell r="K56">
            <v>0</v>
          </cell>
          <cell r="R56">
            <v>0</v>
          </cell>
          <cell r="S56">
            <v>0</v>
          </cell>
          <cell r="T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D57">
            <v>0</v>
          </cell>
          <cell r="K57">
            <v>0</v>
          </cell>
          <cell r="R57">
            <v>0</v>
          </cell>
          <cell r="S57">
            <v>0</v>
          </cell>
          <cell r="T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D58">
            <v>0</v>
          </cell>
          <cell r="K58">
            <v>0</v>
          </cell>
          <cell r="R58">
            <v>0</v>
          </cell>
          <cell r="S58">
            <v>0</v>
          </cell>
          <cell r="T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D59">
            <v>0</v>
          </cell>
          <cell r="K59">
            <v>0</v>
          </cell>
          <cell r="R59">
            <v>0</v>
          </cell>
          <cell r="S59">
            <v>0</v>
          </cell>
          <cell r="T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D60">
            <v>0</v>
          </cell>
          <cell r="K60">
            <v>0</v>
          </cell>
          <cell r="R60">
            <v>0</v>
          </cell>
          <cell r="S60">
            <v>0</v>
          </cell>
          <cell r="T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D61">
            <v>0</v>
          </cell>
          <cell r="K61">
            <v>0</v>
          </cell>
          <cell r="R61">
            <v>0</v>
          </cell>
          <cell r="S61">
            <v>0</v>
          </cell>
          <cell r="T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D62">
            <v>0</v>
          </cell>
          <cell r="K62">
            <v>0</v>
          </cell>
          <cell r="R62">
            <v>0</v>
          </cell>
          <cell r="S62">
            <v>0</v>
          </cell>
          <cell r="T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D63">
            <v>0</v>
          </cell>
          <cell r="K63">
            <v>0</v>
          </cell>
          <cell r="R63">
            <v>0</v>
          </cell>
          <cell r="S63">
            <v>0</v>
          </cell>
          <cell r="T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D64">
            <v>0</v>
          </cell>
          <cell r="K64">
            <v>0</v>
          </cell>
          <cell r="R64">
            <v>0</v>
          </cell>
          <cell r="S64">
            <v>0</v>
          </cell>
          <cell r="T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D65">
            <v>0</v>
          </cell>
          <cell r="K65">
            <v>0</v>
          </cell>
          <cell r="R65">
            <v>0</v>
          </cell>
          <cell r="S65">
            <v>0</v>
          </cell>
          <cell r="T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D66">
            <v>0</v>
          </cell>
          <cell r="K66">
            <v>0</v>
          </cell>
          <cell r="R66">
            <v>0</v>
          </cell>
          <cell r="S66">
            <v>0</v>
          </cell>
          <cell r="T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D67">
            <v>0</v>
          </cell>
          <cell r="K67">
            <v>0</v>
          </cell>
          <cell r="R67">
            <v>0</v>
          </cell>
          <cell r="S67">
            <v>0</v>
          </cell>
          <cell r="T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D68">
            <v>0</v>
          </cell>
          <cell r="K68">
            <v>0</v>
          </cell>
          <cell r="R68">
            <v>0</v>
          </cell>
          <cell r="S68">
            <v>0</v>
          </cell>
          <cell r="T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D69">
            <v>0</v>
          </cell>
          <cell r="K69">
            <v>0</v>
          </cell>
          <cell r="R69">
            <v>0</v>
          </cell>
          <cell r="S69">
            <v>0</v>
          </cell>
          <cell r="T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D70">
            <v>0</v>
          </cell>
          <cell r="K70">
            <v>0</v>
          </cell>
          <cell r="R70">
            <v>0</v>
          </cell>
          <cell r="S70">
            <v>0</v>
          </cell>
          <cell r="T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D71">
            <v>0</v>
          </cell>
          <cell r="K71">
            <v>0</v>
          </cell>
          <cell r="R71">
            <v>0</v>
          </cell>
          <cell r="S71">
            <v>0</v>
          </cell>
          <cell r="T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D72">
            <v>0</v>
          </cell>
          <cell r="K72">
            <v>0</v>
          </cell>
          <cell r="R72">
            <v>0</v>
          </cell>
          <cell r="S72">
            <v>0</v>
          </cell>
          <cell r="T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D73">
            <v>0</v>
          </cell>
          <cell r="K73">
            <v>0</v>
          </cell>
          <cell r="R73">
            <v>0</v>
          </cell>
          <cell r="S73">
            <v>0</v>
          </cell>
          <cell r="T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D74">
            <v>0</v>
          </cell>
          <cell r="K74">
            <v>0</v>
          </cell>
          <cell r="R74">
            <v>0</v>
          </cell>
          <cell r="S74">
            <v>0</v>
          </cell>
          <cell r="T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D75">
            <v>0</v>
          </cell>
          <cell r="K75">
            <v>0</v>
          </cell>
          <cell r="R75">
            <v>0</v>
          </cell>
          <cell r="S75">
            <v>0</v>
          </cell>
          <cell r="T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D76">
            <v>0</v>
          </cell>
          <cell r="K76">
            <v>0</v>
          </cell>
          <cell r="R76">
            <v>0</v>
          </cell>
          <cell r="S76">
            <v>0</v>
          </cell>
          <cell r="T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D77">
            <v>0</v>
          </cell>
          <cell r="K77">
            <v>0</v>
          </cell>
          <cell r="R77">
            <v>0</v>
          </cell>
          <cell r="S77">
            <v>0</v>
          </cell>
          <cell r="T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D78">
            <v>0</v>
          </cell>
          <cell r="K78">
            <v>0</v>
          </cell>
          <cell r="R78">
            <v>0</v>
          </cell>
          <cell r="S78">
            <v>0</v>
          </cell>
          <cell r="T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D79">
            <v>0</v>
          </cell>
          <cell r="K79">
            <v>0</v>
          </cell>
          <cell r="R79">
            <v>0</v>
          </cell>
          <cell r="S79">
            <v>0</v>
          </cell>
          <cell r="T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D80">
            <v>0</v>
          </cell>
          <cell r="K80">
            <v>0</v>
          </cell>
          <cell r="R80">
            <v>0</v>
          </cell>
          <cell r="S80">
            <v>0</v>
          </cell>
          <cell r="T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D81">
            <v>0</v>
          </cell>
          <cell r="K81">
            <v>0</v>
          </cell>
          <cell r="R81">
            <v>0</v>
          </cell>
          <cell r="S81">
            <v>0</v>
          </cell>
          <cell r="T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D82">
            <v>0</v>
          </cell>
          <cell r="K82">
            <v>0</v>
          </cell>
          <cell r="R82">
            <v>0</v>
          </cell>
          <cell r="S82">
            <v>0</v>
          </cell>
          <cell r="T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D83">
            <v>0</v>
          </cell>
          <cell r="K83">
            <v>0</v>
          </cell>
          <cell r="R83">
            <v>0</v>
          </cell>
          <cell r="S83">
            <v>0</v>
          </cell>
          <cell r="T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D84">
            <v>0</v>
          </cell>
          <cell r="K84">
            <v>0</v>
          </cell>
          <cell r="R84">
            <v>0</v>
          </cell>
          <cell r="S84">
            <v>0</v>
          </cell>
          <cell r="T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D85">
            <v>0</v>
          </cell>
          <cell r="K85">
            <v>0</v>
          </cell>
          <cell r="R85">
            <v>0</v>
          </cell>
          <cell r="S85">
            <v>0</v>
          </cell>
          <cell r="T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D86">
            <v>0</v>
          </cell>
          <cell r="K86">
            <v>0</v>
          </cell>
          <cell r="R86">
            <v>0</v>
          </cell>
          <cell r="S86">
            <v>0</v>
          </cell>
          <cell r="T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D87">
            <v>0</v>
          </cell>
          <cell r="K87">
            <v>0</v>
          </cell>
          <cell r="R87">
            <v>0</v>
          </cell>
          <cell r="S87">
            <v>0</v>
          </cell>
          <cell r="T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D88">
            <v>0</v>
          </cell>
          <cell r="K88">
            <v>0</v>
          </cell>
          <cell r="R88">
            <v>0</v>
          </cell>
          <cell r="S88">
            <v>0</v>
          </cell>
          <cell r="T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D89">
            <v>0</v>
          </cell>
          <cell r="K89">
            <v>0</v>
          </cell>
          <cell r="R89">
            <v>0</v>
          </cell>
          <cell r="S89">
            <v>0</v>
          </cell>
          <cell r="T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D90">
            <v>0</v>
          </cell>
          <cell r="K90">
            <v>0</v>
          </cell>
          <cell r="R90">
            <v>0</v>
          </cell>
          <cell r="S90">
            <v>0</v>
          </cell>
          <cell r="T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D91">
            <v>0</v>
          </cell>
          <cell r="K91">
            <v>0</v>
          </cell>
          <cell r="R91">
            <v>0</v>
          </cell>
          <cell r="S91">
            <v>0</v>
          </cell>
          <cell r="T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D92">
            <v>0</v>
          </cell>
          <cell r="K92">
            <v>0</v>
          </cell>
          <cell r="R92">
            <v>0</v>
          </cell>
          <cell r="S92">
            <v>0</v>
          </cell>
          <cell r="T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D93">
            <v>0</v>
          </cell>
          <cell r="K93">
            <v>0</v>
          </cell>
          <cell r="R93">
            <v>0</v>
          </cell>
          <cell r="S93">
            <v>0</v>
          </cell>
          <cell r="T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D94">
            <v>0</v>
          </cell>
          <cell r="K94">
            <v>0</v>
          </cell>
          <cell r="R94">
            <v>0</v>
          </cell>
          <cell r="S94">
            <v>0</v>
          </cell>
          <cell r="T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D95">
            <v>0</v>
          </cell>
          <cell r="K95">
            <v>0</v>
          </cell>
          <cell r="R95">
            <v>0</v>
          </cell>
          <cell r="S95">
            <v>0</v>
          </cell>
          <cell r="T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D96">
            <v>0</v>
          </cell>
          <cell r="K96">
            <v>0</v>
          </cell>
          <cell r="R96">
            <v>0</v>
          </cell>
          <cell r="S96">
            <v>0</v>
          </cell>
          <cell r="T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D97">
            <v>0</v>
          </cell>
          <cell r="K97">
            <v>0</v>
          </cell>
          <cell r="R97">
            <v>0</v>
          </cell>
          <cell r="S97">
            <v>0</v>
          </cell>
          <cell r="T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D98">
            <v>0</v>
          </cell>
          <cell r="K98">
            <v>0</v>
          </cell>
          <cell r="R98">
            <v>0</v>
          </cell>
          <cell r="S98">
            <v>0</v>
          </cell>
          <cell r="T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D99">
            <v>0</v>
          </cell>
          <cell r="K99">
            <v>0</v>
          </cell>
          <cell r="R99">
            <v>0</v>
          </cell>
          <cell r="S99">
            <v>0</v>
          </cell>
          <cell r="T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D100">
            <v>0</v>
          </cell>
          <cell r="K100">
            <v>0</v>
          </cell>
          <cell r="R100">
            <v>0</v>
          </cell>
          <cell r="S100">
            <v>0</v>
          </cell>
          <cell r="T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D101">
            <v>0</v>
          </cell>
          <cell r="K101">
            <v>0</v>
          </cell>
          <cell r="R101">
            <v>0</v>
          </cell>
          <cell r="S101">
            <v>0</v>
          </cell>
          <cell r="T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D102">
            <v>0</v>
          </cell>
          <cell r="K102">
            <v>0</v>
          </cell>
          <cell r="R102">
            <v>0</v>
          </cell>
          <cell r="S102">
            <v>0</v>
          </cell>
          <cell r="T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D103">
            <v>0</v>
          </cell>
          <cell r="K103">
            <v>0</v>
          </cell>
          <cell r="R103">
            <v>0</v>
          </cell>
          <cell r="S103">
            <v>0</v>
          </cell>
          <cell r="T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D104">
            <v>0</v>
          </cell>
          <cell r="K104">
            <v>0</v>
          </cell>
          <cell r="R104">
            <v>0</v>
          </cell>
          <cell r="S104">
            <v>0</v>
          </cell>
          <cell r="T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</row>
        <row r="105">
          <cell r="D105">
            <v>0</v>
          </cell>
          <cell r="K105">
            <v>0</v>
          </cell>
          <cell r="R105">
            <v>0</v>
          </cell>
          <cell r="S105">
            <v>0</v>
          </cell>
          <cell r="T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</row>
        <row r="106">
          <cell r="D106">
            <v>0</v>
          </cell>
          <cell r="K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D107">
            <v>0</v>
          </cell>
          <cell r="K107">
            <v>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</row>
        <row r="108">
          <cell r="D108">
            <v>0</v>
          </cell>
          <cell r="K108">
            <v>0</v>
          </cell>
          <cell r="R108">
            <v>0</v>
          </cell>
          <cell r="S108">
            <v>0</v>
          </cell>
          <cell r="T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</row>
        <row r="109">
          <cell r="D109">
            <v>0</v>
          </cell>
          <cell r="K109">
            <v>0</v>
          </cell>
          <cell r="R109">
            <v>0</v>
          </cell>
          <cell r="S109">
            <v>0</v>
          </cell>
          <cell r="T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D110">
            <v>0</v>
          </cell>
          <cell r="K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</row>
        <row r="111">
          <cell r="D111">
            <v>0</v>
          </cell>
          <cell r="K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D112">
            <v>0</v>
          </cell>
          <cell r="K112">
            <v>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D113">
            <v>0</v>
          </cell>
          <cell r="K113">
            <v>0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D114">
            <v>0</v>
          </cell>
          <cell r="K114">
            <v>0</v>
          </cell>
          <cell r="R114">
            <v>0</v>
          </cell>
          <cell r="S114">
            <v>0</v>
          </cell>
          <cell r="T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D115">
            <v>0</v>
          </cell>
          <cell r="K115">
            <v>0</v>
          </cell>
          <cell r="R115">
            <v>0</v>
          </cell>
          <cell r="S115">
            <v>0</v>
          </cell>
          <cell r="T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D116">
            <v>0</v>
          </cell>
          <cell r="K116">
            <v>0</v>
          </cell>
          <cell r="R116">
            <v>0</v>
          </cell>
          <cell r="S116">
            <v>0</v>
          </cell>
          <cell r="T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D117">
            <v>0</v>
          </cell>
          <cell r="K117">
            <v>0</v>
          </cell>
          <cell r="R117">
            <v>0</v>
          </cell>
          <cell r="S117">
            <v>0</v>
          </cell>
          <cell r="T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</row>
        <row r="118">
          <cell r="D118">
            <v>0</v>
          </cell>
          <cell r="K118">
            <v>0</v>
          </cell>
          <cell r="R118">
            <v>0</v>
          </cell>
          <cell r="S118">
            <v>0</v>
          </cell>
          <cell r="T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</row>
        <row r="119">
          <cell r="D119">
            <v>0</v>
          </cell>
          <cell r="K119">
            <v>0</v>
          </cell>
          <cell r="R119">
            <v>0</v>
          </cell>
          <cell r="S119">
            <v>0</v>
          </cell>
          <cell r="T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</row>
        <row r="120">
          <cell r="D120">
            <v>0</v>
          </cell>
          <cell r="K120">
            <v>0</v>
          </cell>
          <cell r="R120">
            <v>0</v>
          </cell>
          <cell r="S120">
            <v>0</v>
          </cell>
          <cell r="T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D121">
            <v>0</v>
          </cell>
          <cell r="K121">
            <v>0</v>
          </cell>
          <cell r="R121">
            <v>0</v>
          </cell>
          <cell r="S121">
            <v>0</v>
          </cell>
          <cell r="T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</row>
        <row r="122">
          <cell r="D122">
            <v>0</v>
          </cell>
          <cell r="K122">
            <v>0</v>
          </cell>
          <cell r="R122">
            <v>0</v>
          </cell>
          <cell r="S122">
            <v>0</v>
          </cell>
          <cell r="T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D123">
            <v>0</v>
          </cell>
          <cell r="K123">
            <v>0</v>
          </cell>
          <cell r="R123">
            <v>0</v>
          </cell>
          <cell r="S123">
            <v>0</v>
          </cell>
          <cell r="T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D124">
            <v>0</v>
          </cell>
          <cell r="K124">
            <v>0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</row>
        <row r="125">
          <cell r="D125">
            <v>0</v>
          </cell>
          <cell r="K125">
            <v>0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</row>
        <row r="126">
          <cell r="D126">
            <v>0</v>
          </cell>
          <cell r="K126">
            <v>0</v>
          </cell>
          <cell r="R126">
            <v>0</v>
          </cell>
          <cell r="S126">
            <v>0</v>
          </cell>
          <cell r="T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</row>
        <row r="127">
          <cell r="D127">
            <v>0</v>
          </cell>
          <cell r="K127">
            <v>0</v>
          </cell>
          <cell r="R127">
            <v>0</v>
          </cell>
          <cell r="S127">
            <v>0</v>
          </cell>
          <cell r="T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D128">
            <v>0</v>
          </cell>
          <cell r="K128">
            <v>0</v>
          </cell>
          <cell r="R128">
            <v>0</v>
          </cell>
          <cell r="S128">
            <v>0</v>
          </cell>
          <cell r="T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D129">
            <v>0</v>
          </cell>
          <cell r="K129">
            <v>0</v>
          </cell>
          <cell r="R129">
            <v>0</v>
          </cell>
          <cell r="S129">
            <v>0</v>
          </cell>
          <cell r="T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D130">
            <v>0</v>
          </cell>
          <cell r="K130">
            <v>0</v>
          </cell>
          <cell r="R130">
            <v>0</v>
          </cell>
          <cell r="S130">
            <v>0</v>
          </cell>
          <cell r="T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D131">
            <v>0</v>
          </cell>
          <cell r="K131">
            <v>0</v>
          </cell>
          <cell r="R131">
            <v>0</v>
          </cell>
          <cell r="S131">
            <v>0</v>
          </cell>
          <cell r="T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D132">
            <v>0</v>
          </cell>
          <cell r="K132">
            <v>0</v>
          </cell>
          <cell r="R132">
            <v>0</v>
          </cell>
          <cell r="S132">
            <v>0</v>
          </cell>
          <cell r="T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D133">
            <v>0</v>
          </cell>
          <cell r="K133">
            <v>0</v>
          </cell>
          <cell r="R133">
            <v>0</v>
          </cell>
          <cell r="S133">
            <v>0</v>
          </cell>
          <cell r="T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</row>
        <row r="134">
          <cell r="D134">
            <v>0</v>
          </cell>
          <cell r="K134">
            <v>0</v>
          </cell>
          <cell r="R134">
            <v>0</v>
          </cell>
          <cell r="S134">
            <v>0</v>
          </cell>
          <cell r="T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D135">
            <v>0</v>
          </cell>
          <cell r="K135">
            <v>0</v>
          </cell>
          <cell r="R135">
            <v>0</v>
          </cell>
          <cell r="S135">
            <v>0</v>
          </cell>
          <cell r="T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D136">
            <v>0</v>
          </cell>
          <cell r="K136">
            <v>0</v>
          </cell>
          <cell r="R136">
            <v>0</v>
          </cell>
          <cell r="S136">
            <v>0</v>
          </cell>
          <cell r="T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D137">
            <v>0</v>
          </cell>
          <cell r="K137">
            <v>0</v>
          </cell>
          <cell r="R137">
            <v>0</v>
          </cell>
          <cell r="S137">
            <v>0</v>
          </cell>
          <cell r="T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D138">
            <v>0</v>
          </cell>
          <cell r="K138">
            <v>0</v>
          </cell>
          <cell r="R138">
            <v>0</v>
          </cell>
          <cell r="S138">
            <v>0</v>
          </cell>
          <cell r="T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D139">
            <v>0</v>
          </cell>
          <cell r="K139">
            <v>0</v>
          </cell>
          <cell r="R139">
            <v>0</v>
          </cell>
          <cell r="S139">
            <v>0</v>
          </cell>
          <cell r="T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D140">
            <v>0</v>
          </cell>
          <cell r="K140">
            <v>0</v>
          </cell>
          <cell r="R140">
            <v>0</v>
          </cell>
          <cell r="S140">
            <v>0</v>
          </cell>
          <cell r="T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D141">
            <v>0</v>
          </cell>
          <cell r="K141">
            <v>0</v>
          </cell>
          <cell r="R141">
            <v>0</v>
          </cell>
          <cell r="S141">
            <v>0</v>
          </cell>
          <cell r="T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D142">
            <v>0</v>
          </cell>
          <cell r="K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D143">
            <v>0</v>
          </cell>
          <cell r="K143">
            <v>0</v>
          </cell>
          <cell r="R143">
            <v>0</v>
          </cell>
          <cell r="S143">
            <v>0</v>
          </cell>
          <cell r="T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D144">
            <v>0</v>
          </cell>
          <cell r="K144">
            <v>0</v>
          </cell>
          <cell r="R144">
            <v>0</v>
          </cell>
          <cell r="S144">
            <v>0</v>
          </cell>
          <cell r="T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D145">
            <v>0</v>
          </cell>
          <cell r="K145">
            <v>0</v>
          </cell>
          <cell r="R145">
            <v>0</v>
          </cell>
          <cell r="S145">
            <v>0</v>
          </cell>
          <cell r="T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D146">
            <v>0</v>
          </cell>
          <cell r="K146">
            <v>0</v>
          </cell>
          <cell r="R146">
            <v>0</v>
          </cell>
          <cell r="S146">
            <v>0</v>
          </cell>
          <cell r="T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D147">
            <v>0</v>
          </cell>
          <cell r="K147">
            <v>0</v>
          </cell>
          <cell r="R147">
            <v>0</v>
          </cell>
          <cell r="S147">
            <v>0</v>
          </cell>
          <cell r="T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D148">
            <v>0</v>
          </cell>
          <cell r="K148">
            <v>0</v>
          </cell>
          <cell r="R148">
            <v>0</v>
          </cell>
          <cell r="S148">
            <v>0</v>
          </cell>
          <cell r="T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D149">
            <v>0</v>
          </cell>
          <cell r="K149">
            <v>0</v>
          </cell>
          <cell r="R149">
            <v>0</v>
          </cell>
          <cell r="S149">
            <v>0</v>
          </cell>
          <cell r="T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D150">
            <v>0</v>
          </cell>
          <cell r="K150">
            <v>0</v>
          </cell>
          <cell r="R150">
            <v>0</v>
          </cell>
          <cell r="S150">
            <v>0</v>
          </cell>
          <cell r="T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D151">
            <v>0</v>
          </cell>
          <cell r="K151">
            <v>0</v>
          </cell>
          <cell r="R151">
            <v>0</v>
          </cell>
          <cell r="S151">
            <v>0</v>
          </cell>
          <cell r="T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  <row r="152">
          <cell r="D152">
            <v>0</v>
          </cell>
          <cell r="K152">
            <v>0</v>
          </cell>
          <cell r="R152">
            <v>0</v>
          </cell>
          <cell r="S152">
            <v>0</v>
          </cell>
          <cell r="T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D153">
            <v>0</v>
          </cell>
          <cell r="K153">
            <v>0</v>
          </cell>
          <cell r="R153">
            <v>0</v>
          </cell>
          <cell r="S153">
            <v>0</v>
          </cell>
          <cell r="T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</row>
        <row r="154">
          <cell r="D154">
            <v>0</v>
          </cell>
          <cell r="K154">
            <v>0</v>
          </cell>
          <cell r="R154">
            <v>0</v>
          </cell>
          <cell r="S154">
            <v>0</v>
          </cell>
          <cell r="T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</row>
        <row r="155">
          <cell r="D155">
            <v>0</v>
          </cell>
          <cell r="K155">
            <v>0</v>
          </cell>
          <cell r="R155">
            <v>0</v>
          </cell>
          <cell r="S155">
            <v>0</v>
          </cell>
          <cell r="T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</row>
        <row r="156">
          <cell r="D156">
            <v>0</v>
          </cell>
          <cell r="K156">
            <v>0</v>
          </cell>
          <cell r="R156">
            <v>0</v>
          </cell>
          <cell r="S156">
            <v>0</v>
          </cell>
          <cell r="T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D157">
            <v>0</v>
          </cell>
          <cell r="K157">
            <v>0</v>
          </cell>
          <cell r="R157">
            <v>0</v>
          </cell>
          <cell r="S157">
            <v>0</v>
          </cell>
          <cell r="T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D158">
            <v>0</v>
          </cell>
          <cell r="K158">
            <v>0</v>
          </cell>
          <cell r="R158">
            <v>0</v>
          </cell>
          <cell r="S158">
            <v>0</v>
          </cell>
          <cell r="T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D159">
            <v>0</v>
          </cell>
          <cell r="K159">
            <v>0</v>
          </cell>
          <cell r="R159">
            <v>0</v>
          </cell>
          <cell r="S159">
            <v>0</v>
          </cell>
          <cell r="T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D160">
            <v>0</v>
          </cell>
          <cell r="K160">
            <v>0</v>
          </cell>
          <cell r="R160">
            <v>0</v>
          </cell>
          <cell r="S160">
            <v>0</v>
          </cell>
          <cell r="T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</row>
        <row r="161">
          <cell r="D161">
            <v>0</v>
          </cell>
          <cell r="K161">
            <v>0</v>
          </cell>
          <cell r="R161">
            <v>0</v>
          </cell>
          <cell r="S161">
            <v>0</v>
          </cell>
          <cell r="T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</row>
        <row r="162">
          <cell r="D162">
            <v>0</v>
          </cell>
          <cell r="K162">
            <v>0</v>
          </cell>
          <cell r="R162">
            <v>0</v>
          </cell>
          <cell r="S162">
            <v>0</v>
          </cell>
          <cell r="T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</row>
        <row r="163">
          <cell r="D163">
            <v>0</v>
          </cell>
          <cell r="K163">
            <v>0</v>
          </cell>
          <cell r="R163">
            <v>0</v>
          </cell>
          <cell r="S163">
            <v>0</v>
          </cell>
          <cell r="T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</row>
        <row r="164">
          <cell r="D164">
            <v>0</v>
          </cell>
          <cell r="K164">
            <v>0</v>
          </cell>
          <cell r="R164">
            <v>0</v>
          </cell>
          <cell r="S164">
            <v>0</v>
          </cell>
          <cell r="T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</row>
        <row r="165">
          <cell r="D165">
            <v>0</v>
          </cell>
          <cell r="K165">
            <v>0</v>
          </cell>
          <cell r="R165">
            <v>0</v>
          </cell>
          <cell r="S165">
            <v>0</v>
          </cell>
          <cell r="T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</row>
        <row r="166">
          <cell r="D166">
            <v>0</v>
          </cell>
          <cell r="K166">
            <v>0</v>
          </cell>
          <cell r="R166">
            <v>0</v>
          </cell>
          <cell r="S166">
            <v>0</v>
          </cell>
          <cell r="T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</row>
        <row r="167">
          <cell r="D167">
            <v>0</v>
          </cell>
          <cell r="K167">
            <v>0</v>
          </cell>
          <cell r="R167">
            <v>0</v>
          </cell>
          <cell r="S167">
            <v>0</v>
          </cell>
          <cell r="T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</row>
        <row r="168">
          <cell r="D168">
            <v>0</v>
          </cell>
          <cell r="K168">
            <v>0</v>
          </cell>
          <cell r="R168">
            <v>0</v>
          </cell>
          <cell r="S168">
            <v>0</v>
          </cell>
          <cell r="T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</row>
        <row r="169">
          <cell r="D169">
            <v>0</v>
          </cell>
          <cell r="K169">
            <v>0</v>
          </cell>
          <cell r="R169">
            <v>0</v>
          </cell>
          <cell r="S169">
            <v>0</v>
          </cell>
          <cell r="T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D170">
            <v>0</v>
          </cell>
          <cell r="K170">
            <v>0</v>
          </cell>
          <cell r="R170">
            <v>0</v>
          </cell>
          <cell r="S170">
            <v>0</v>
          </cell>
          <cell r="T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</row>
        <row r="171">
          <cell r="D171">
            <v>0</v>
          </cell>
          <cell r="K171">
            <v>0</v>
          </cell>
          <cell r="R171">
            <v>0</v>
          </cell>
          <cell r="S171">
            <v>0</v>
          </cell>
          <cell r="T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D172">
            <v>0</v>
          </cell>
          <cell r="K172">
            <v>0</v>
          </cell>
          <cell r="R172">
            <v>0</v>
          </cell>
          <cell r="S172">
            <v>0</v>
          </cell>
          <cell r="T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</row>
        <row r="173">
          <cell r="D173">
            <v>0</v>
          </cell>
          <cell r="K173">
            <v>0</v>
          </cell>
          <cell r="R173">
            <v>0</v>
          </cell>
          <cell r="S173">
            <v>0</v>
          </cell>
          <cell r="T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</row>
        <row r="174">
          <cell r="D174">
            <v>0</v>
          </cell>
          <cell r="K174">
            <v>0</v>
          </cell>
          <cell r="R174">
            <v>0</v>
          </cell>
          <cell r="S174">
            <v>0</v>
          </cell>
          <cell r="T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</row>
        <row r="175">
          <cell r="D175">
            <v>0</v>
          </cell>
          <cell r="K175">
            <v>0</v>
          </cell>
          <cell r="R175">
            <v>0</v>
          </cell>
          <cell r="S175">
            <v>0</v>
          </cell>
          <cell r="T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D176">
            <v>0</v>
          </cell>
          <cell r="K176">
            <v>0</v>
          </cell>
          <cell r="R176">
            <v>0</v>
          </cell>
          <cell r="S176">
            <v>0</v>
          </cell>
          <cell r="T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</row>
        <row r="177">
          <cell r="D177">
            <v>0</v>
          </cell>
          <cell r="K177">
            <v>0</v>
          </cell>
          <cell r="R177">
            <v>0</v>
          </cell>
          <cell r="S177">
            <v>0</v>
          </cell>
          <cell r="T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D178">
            <v>0</v>
          </cell>
          <cell r="K178">
            <v>0</v>
          </cell>
          <cell r="R178">
            <v>0</v>
          </cell>
          <cell r="S178">
            <v>0</v>
          </cell>
          <cell r="T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</row>
        <row r="179">
          <cell r="D179">
            <v>0</v>
          </cell>
          <cell r="K179">
            <v>0</v>
          </cell>
          <cell r="R179">
            <v>0</v>
          </cell>
          <cell r="S179">
            <v>0</v>
          </cell>
          <cell r="T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</row>
        <row r="180">
          <cell r="D180">
            <v>0</v>
          </cell>
          <cell r="K180">
            <v>0</v>
          </cell>
          <cell r="R180">
            <v>0</v>
          </cell>
          <cell r="S180">
            <v>0</v>
          </cell>
          <cell r="T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D181">
            <v>0</v>
          </cell>
          <cell r="K181">
            <v>0</v>
          </cell>
          <cell r="R181">
            <v>0</v>
          </cell>
          <cell r="S181">
            <v>0</v>
          </cell>
          <cell r="T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D182">
            <v>0</v>
          </cell>
          <cell r="K182">
            <v>0</v>
          </cell>
          <cell r="R182">
            <v>0</v>
          </cell>
          <cell r="S182">
            <v>0</v>
          </cell>
          <cell r="T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D183">
            <v>0</v>
          </cell>
          <cell r="K183">
            <v>0</v>
          </cell>
          <cell r="R183">
            <v>0</v>
          </cell>
          <cell r="S183">
            <v>0</v>
          </cell>
          <cell r="T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D184">
            <v>0</v>
          </cell>
          <cell r="K184">
            <v>0</v>
          </cell>
          <cell r="R184">
            <v>0</v>
          </cell>
          <cell r="S184">
            <v>0</v>
          </cell>
          <cell r="T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</row>
        <row r="185">
          <cell r="D185">
            <v>0</v>
          </cell>
          <cell r="K185">
            <v>0</v>
          </cell>
          <cell r="R185">
            <v>0</v>
          </cell>
          <cell r="S185">
            <v>0</v>
          </cell>
          <cell r="T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</row>
        <row r="186">
          <cell r="D186">
            <v>0</v>
          </cell>
          <cell r="K186">
            <v>0</v>
          </cell>
          <cell r="R186">
            <v>0</v>
          </cell>
          <cell r="S186">
            <v>0</v>
          </cell>
          <cell r="T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</row>
        <row r="187">
          <cell r="D187">
            <v>0</v>
          </cell>
          <cell r="K187">
            <v>0</v>
          </cell>
          <cell r="R187">
            <v>0</v>
          </cell>
          <cell r="S187">
            <v>0</v>
          </cell>
          <cell r="T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</row>
        <row r="188">
          <cell r="D188">
            <v>0</v>
          </cell>
          <cell r="K188">
            <v>0</v>
          </cell>
          <cell r="R188">
            <v>0</v>
          </cell>
          <cell r="S188">
            <v>0</v>
          </cell>
          <cell r="T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</row>
        <row r="189">
          <cell r="D189">
            <v>0</v>
          </cell>
          <cell r="K189">
            <v>0</v>
          </cell>
          <cell r="R189">
            <v>0</v>
          </cell>
          <cell r="S189">
            <v>0</v>
          </cell>
          <cell r="T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</row>
        <row r="190">
          <cell r="D190">
            <v>0</v>
          </cell>
          <cell r="K190">
            <v>0</v>
          </cell>
          <cell r="R190">
            <v>0</v>
          </cell>
          <cell r="S190">
            <v>0</v>
          </cell>
          <cell r="T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</row>
        <row r="191">
          <cell r="D191">
            <v>0</v>
          </cell>
          <cell r="K191">
            <v>0</v>
          </cell>
          <cell r="R191">
            <v>0</v>
          </cell>
          <cell r="S191">
            <v>0</v>
          </cell>
          <cell r="T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</row>
        <row r="192">
          <cell r="D192">
            <v>0</v>
          </cell>
          <cell r="K192">
            <v>0</v>
          </cell>
          <cell r="R192">
            <v>0</v>
          </cell>
          <cell r="S192">
            <v>0</v>
          </cell>
          <cell r="T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</row>
        <row r="193">
          <cell r="D193">
            <v>0</v>
          </cell>
          <cell r="K193">
            <v>0</v>
          </cell>
          <cell r="R193">
            <v>0</v>
          </cell>
          <cell r="S193">
            <v>0</v>
          </cell>
          <cell r="T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</row>
        <row r="194">
          <cell r="D194">
            <v>0</v>
          </cell>
          <cell r="K194">
            <v>0</v>
          </cell>
          <cell r="R194">
            <v>0</v>
          </cell>
          <cell r="S194">
            <v>0</v>
          </cell>
          <cell r="T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D195">
            <v>0</v>
          </cell>
          <cell r="K195">
            <v>0</v>
          </cell>
          <cell r="R195">
            <v>0</v>
          </cell>
          <cell r="S195">
            <v>0</v>
          </cell>
          <cell r="T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</row>
        <row r="196">
          <cell r="D196">
            <v>0</v>
          </cell>
          <cell r="K196">
            <v>0</v>
          </cell>
          <cell r="R196">
            <v>0</v>
          </cell>
          <cell r="S196">
            <v>0</v>
          </cell>
          <cell r="T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197">
          <cell r="D197">
            <v>0</v>
          </cell>
          <cell r="K197">
            <v>0</v>
          </cell>
          <cell r="R197">
            <v>0</v>
          </cell>
          <cell r="S197">
            <v>0</v>
          </cell>
          <cell r="T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</row>
        <row r="198">
          <cell r="D198">
            <v>0</v>
          </cell>
          <cell r="K198">
            <v>0</v>
          </cell>
          <cell r="R198">
            <v>0</v>
          </cell>
          <cell r="S198">
            <v>0</v>
          </cell>
          <cell r="T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D199">
            <v>0</v>
          </cell>
          <cell r="K199">
            <v>0</v>
          </cell>
          <cell r="R199">
            <v>0</v>
          </cell>
          <cell r="S199">
            <v>0</v>
          </cell>
          <cell r="T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D200">
            <v>0</v>
          </cell>
          <cell r="K200">
            <v>0</v>
          </cell>
          <cell r="R200">
            <v>0</v>
          </cell>
          <cell r="S200">
            <v>0</v>
          </cell>
          <cell r="T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D201">
            <v>0</v>
          </cell>
          <cell r="K201">
            <v>0</v>
          </cell>
          <cell r="R201">
            <v>0</v>
          </cell>
          <cell r="S201">
            <v>0</v>
          </cell>
          <cell r="T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D202">
            <v>0</v>
          </cell>
          <cell r="K202">
            <v>0</v>
          </cell>
          <cell r="R202">
            <v>0</v>
          </cell>
          <cell r="S202">
            <v>0</v>
          </cell>
          <cell r="T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D203">
            <v>0</v>
          </cell>
          <cell r="K203">
            <v>0</v>
          </cell>
          <cell r="R203">
            <v>0</v>
          </cell>
          <cell r="S203">
            <v>0</v>
          </cell>
          <cell r="T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D204">
            <v>0</v>
          </cell>
          <cell r="K204">
            <v>0</v>
          </cell>
          <cell r="R204">
            <v>0</v>
          </cell>
          <cell r="S204">
            <v>0</v>
          </cell>
          <cell r="T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D205">
            <v>0</v>
          </cell>
          <cell r="K205">
            <v>0</v>
          </cell>
          <cell r="R205">
            <v>0</v>
          </cell>
          <cell r="S205">
            <v>0</v>
          </cell>
          <cell r="T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</row>
        <row r="206">
          <cell r="D206">
            <v>0</v>
          </cell>
          <cell r="K206">
            <v>0</v>
          </cell>
          <cell r="R206">
            <v>0</v>
          </cell>
          <cell r="S206">
            <v>0</v>
          </cell>
          <cell r="T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</row>
        <row r="207">
          <cell r="D207">
            <v>0</v>
          </cell>
          <cell r="K207">
            <v>0</v>
          </cell>
          <cell r="R207">
            <v>0</v>
          </cell>
          <cell r="S207">
            <v>0</v>
          </cell>
          <cell r="T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D208">
            <v>0</v>
          </cell>
          <cell r="K208">
            <v>0</v>
          </cell>
          <cell r="R208">
            <v>0</v>
          </cell>
          <cell r="S208">
            <v>0</v>
          </cell>
          <cell r="T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</row>
        <row r="209">
          <cell r="D209">
            <v>0</v>
          </cell>
          <cell r="K209">
            <v>0</v>
          </cell>
          <cell r="R209">
            <v>0</v>
          </cell>
          <cell r="S209">
            <v>0</v>
          </cell>
          <cell r="T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</row>
        <row r="210">
          <cell r="D210">
            <v>0</v>
          </cell>
          <cell r="K210">
            <v>0</v>
          </cell>
          <cell r="R210">
            <v>0</v>
          </cell>
          <cell r="S210">
            <v>0</v>
          </cell>
          <cell r="T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</row>
        <row r="211">
          <cell r="D211">
            <v>0</v>
          </cell>
          <cell r="K211">
            <v>0</v>
          </cell>
          <cell r="R211">
            <v>0</v>
          </cell>
          <cell r="S211">
            <v>0</v>
          </cell>
          <cell r="T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D212">
            <v>0</v>
          </cell>
          <cell r="K212">
            <v>0</v>
          </cell>
          <cell r="R212">
            <v>0</v>
          </cell>
          <cell r="S212">
            <v>0</v>
          </cell>
          <cell r="T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</row>
        <row r="213">
          <cell r="D213">
            <v>0</v>
          </cell>
          <cell r="K213">
            <v>0</v>
          </cell>
          <cell r="R213">
            <v>0</v>
          </cell>
          <cell r="S213">
            <v>0</v>
          </cell>
          <cell r="T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</row>
        <row r="214">
          <cell r="D214">
            <v>0</v>
          </cell>
          <cell r="K214">
            <v>0</v>
          </cell>
          <cell r="R214">
            <v>0</v>
          </cell>
          <cell r="S214">
            <v>0</v>
          </cell>
          <cell r="T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</row>
        <row r="215">
          <cell r="D215">
            <v>0</v>
          </cell>
          <cell r="K215">
            <v>0</v>
          </cell>
          <cell r="R215">
            <v>0</v>
          </cell>
          <cell r="S215">
            <v>0</v>
          </cell>
          <cell r="T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</row>
        <row r="216">
          <cell r="D216">
            <v>0</v>
          </cell>
          <cell r="K216">
            <v>0</v>
          </cell>
          <cell r="R216">
            <v>0</v>
          </cell>
          <cell r="S216">
            <v>0</v>
          </cell>
          <cell r="T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</row>
        <row r="217">
          <cell r="D217">
            <v>0</v>
          </cell>
          <cell r="K217">
            <v>0</v>
          </cell>
          <cell r="R217">
            <v>0</v>
          </cell>
          <cell r="S217">
            <v>0</v>
          </cell>
          <cell r="T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</row>
        <row r="218">
          <cell r="D218">
            <v>0</v>
          </cell>
          <cell r="K218">
            <v>0</v>
          </cell>
          <cell r="R218">
            <v>0</v>
          </cell>
          <cell r="S218">
            <v>0</v>
          </cell>
          <cell r="T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D219">
            <v>0</v>
          </cell>
          <cell r="K219">
            <v>0</v>
          </cell>
          <cell r="R219">
            <v>0</v>
          </cell>
          <cell r="S219">
            <v>0</v>
          </cell>
          <cell r="T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D220">
            <v>0</v>
          </cell>
          <cell r="K220">
            <v>0</v>
          </cell>
          <cell r="R220">
            <v>0</v>
          </cell>
          <cell r="S220">
            <v>0</v>
          </cell>
          <cell r="T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D221">
            <v>0</v>
          </cell>
          <cell r="K221">
            <v>0</v>
          </cell>
          <cell r="R221">
            <v>0</v>
          </cell>
          <cell r="S221">
            <v>0</v>
          </cell>
          <cell r="T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D222">
            <v>0</v>
          </cell>
          <cell r="K222">
            <v>0</v>
          </cell>
          <cell r="R222">
            <v>0</v>
          </cell>
          <cell r="S222">
            <v>0</v>
          </cell>
          <cell r="T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D223">
            <v>0</v>
          </cell>
          <cell r="K223">
            <v>0</v>
          </cell>
          <cell r="R223">
            <v>0</v>
          </cell>
          <cell r="S223">
            <v>0</v>
          </cell>
          <cell r="T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D224">
            <v>0</v>
          </cell>
          <cell r="K224">
            <v>0</v>
          </cell>
          <cell r="R224">
            <v>0</v>
          </cell>
          <cell r="S224">
            <v>0</v>
          </cell>
          <cell r="T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D225">
            <v>0</v>
          </cell>
          <cell r="K225">
            <v>0</v>
          </cell>
          <cell r="R225">
            <v>0</v>
          </cell>
          <cell r="S225">
            <v>0</v>
          </cell>
          <cell r="T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D226">
            <v>0</v>
          </cell>
          <cell r="K226">
            <v>0</v>
          </cell>
          <cell r="R226">
            <v>0</v>
          </cell>
          <cell r="S226">
            <v>0</v>
          </cell>
          <cell r="T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D227">
            <v>0</v>
          </cell>
          <cell r="K227">
            <v>0</v>
          </cell>
          <cell r="R227">
            <v>0</v>
          </cell>
          <cell r="S227">
            <v>0</v>
          </cell>
          <cell r="T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D228">
            <v>0</v>
          </cell>
          <cell r="K228">
            <v>0</v>
          </cell>
          <cell r="R228">
            <v>0</v>
          </cell>
          <cell r="S228">
            <v>0</v>
          </cell>
          <cell r="T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D229">
            <v>0</v>
          </cell>
          <cell r="K229">
            <v>0</v>
          </cell>
          <cell r="R229">
            <v>0</v>
          </cell>
          <cell r="S229">
            <v>0</v>
          </cell>
          <cell r="T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D230">
            <v>0</v>
          </cell>
          <cell r="K230">
            <v>0</v>
          </cell>
          <cell r="R230">
            <v>0</v>
          </cell>
          <cell r="S230">
            <v>0</v>
          </cell>
          <cell r="T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D231">
            <v>0</v>
          </cell>
          <cell r="K231">
            <v>0</v>
          </cell>
          <cell r="R231">
            <v>0</v>
          </cell>
          <cell r="S231">
            <v>0</v>
          </cell>
          <cell r="T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D232">
            <v>0</v>
          </cell>
          <cell r="K232">
            <v>0</v>
          </cell>
          <cell r="R232">
            <v>0</v>
          </cell>
          <cell r="S232">
            <v>0</v>
          </cell>
          <cell r="T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</row>
        <row r="233">
          <cell r="D233">
            <v>0</v>
          </cell>
          <cell r="K233">
            <v>0</v>
          </cell>
          <cell r="R233">
            <v>0</v>
          </cell>
          <cell r="S233">
            <v>0</v>
          </cell>
          <cell r="T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</row>
        <row r="234">
          <cell r="D234">
            <v>0</v>
          </cell>
          <cell r="K234">
            <v>0</v>
          </cell>
          <cell r="R234">
            <v>0</v>
          </cell>
          <cell r="S234">
            <v>0</v>
          </cell>
          <cell r="T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D235">
            <v>0</v>
          </cell>
          <cell r="K235">
            <v>0</v>
          </cell>
          <cell r="R235">
            <v>0</v>
          </cell>
          <cell r="S235">
            <v>0</v>
          </cell>
          <cell r="T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D236">
            <v>0</v>
          </cell>
          <cell r="K236">
            <v>0</v>
          </cell>
          <cell r="R236">
            <v>0</v>
          </cell>
          <cell r="S236">
            <v>0</v>
          </cell>
          <cell r="T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D237">
            <v>0</v>
          </cell>
          <cell r="K237">
            <v>0</v>
          </cell>
          <cell r="R237">
            <v>0</v>
          </cell>
          <cell r="S237">
            <v>0</v>
          </cell>
          <cell r="T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</row>
        <row r="238">
          <cell r="D238">
            <v>0</v>
          </cell>
          <cell r="K238">
            <v>0</v>
          </cell>
          <cell r="R238">
            <v>0</v>
          </cell>
          <cell r="S238">
            <v>0</v>
          </cell>
          <cell r="T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D239">
            <v>0</v>
          </cell>
          <cell r="K239">
            <v>0</v>
          </cell>
          <cell r="R239">
            <v>0</v>
          </cell>
          <cell r="S239">
            <v>0</v>
          </cell>
          <cell r="T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D240">
            <v>0</v>
          </cell>
          <cell r="K240">
            <v>0</v>
          </cell>
          <cell r="R240">
            <v>0</v>
          </cell>
          <cell r="S240">
            <v>0</v>
          </cell>
          <cell r="T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D241">
            <v>0</v>
          </cell>
          <cell r="K241">
            <v>0</v>
          </cell>
          <cell r="R241">
            <v>0</v>
          </cell>
          <cell r="S241">
            <v>0</v>
          </cell>
          <cell r="T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D242">
            <v>0</v>
          </cell>
          <cell r="K242">
            <v>0</v>
          </cell>
          <cell r="R242">
            <v>0</v>
          </cell>
          <cell r="S242">
            <v>0</v>
          </cell>
          <cell r="T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D243">
            <v>0</v>
          </cell>
          <cell r="K243">
            <v>0</v>
          </cell>
          <cell r="R243">
            <v>0</v>
          </cell>
          <cell r="S243">
            <v>0</v>
          </cell>
          <cell r="T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D244">
            <v>0</v>
          </cell>
          <cell r="K244">
            <v>0</v>
          </cell>
          <cell r="R244">
            <v>0</v>
          </cell>
          <cell r="S244">
            <v>0</v>
          </cell>
          <cell r="T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D245">
            <v>0</v>
          </cell>
          <cell r="K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D246">
            <v>0</v>
          </cell>
          <cell r="K246">
            <v>0</v>
          </cell>
          <cell r="R246">
            <v>0</v>
          </cell>
          <cell r="S246">
            <v>0</v>
          </cell>
          <cell r="T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D247">
            <v>0</v>
          </cell>
          <cell r="K247">
            <v>0</v>
          </cell>
          <cell r="R247">
            <v>0</v>
          </cell>
          <cell r="S247">
            <v>0</v>
          </cell>
          <cell r="T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D248">
            <v>0</v>
          </cell>
          <cell r="K248">
            <v>0</v>
          </cell>
          <cell r="R248">
            <v>0</v>
          </cell>
          <cell r="S248">
            <v>0</v>
          </cell>
          <cell r="T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D249">
            <v>0</v>
          </cell>
          <cell r="K249">
            <v>0</v>
          </cell>
          <cell r="R249">
            <v>0</v>
          </cell>
          <cell r="S249">
            <v>0</v>
          </cell>
          <cell r="T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D250">
            <v>0</v>
          </cell>
          <cell r="K250">
            <v>0</v>
          </cell>
          <cell r="R250">
            <v>0</v>
          </cell>
          <cell r="S250">
            <v>0</v>
          </cell>
          <cell r="T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D251">
            <v>0</v>
          </cell>
          <cell r="K251">
            <v>0</v>
          </cell>
          <cell r="R251">
            <v>0</v>
          </cell>
          <cell r="S251">
            <v>0</v>
          </cell>
          <cell r="T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D252">
            <v>0</v>
          </cell>
          <cell r="K252">
            <v>0</v>
          </cell>
          <cell r="R252">
            <v>0</v>
          </cell>
          <cell r="S252">
            <v>0</v>
          </cell>
          <cell r="T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D253">
            <v>0</v>
          </cell>
          <cell r="K253">
            <v>0</v>
          </cell>
          <cell r="R253">
            <v>0</v>
          </cell>
          <cell r="S253">
            <v>0</v>
          </cell>
          <cell r="T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D254">
            <v>0</v>
          </cell>
          <cell r="K254">
            <v>0</v>
          </cell>
          <cell r="R254">
            <v>0</v>
          </cell>
          <cell r="S254">
            <v>0</v>
          </cell>
          <cell r="T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D255">
            <v>0</v>
          </cell>
          <cell r="K255">
            <v>0</v>
          </cell>
          <cell r="R255">
            <v>0</v>
          </cell>
          <cell r="S255">
            <v>0</v>
          </cell>
          <cell r="T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D256">
            <v>0</v>
          </cell>
          <cell r="K256">
            <v>0</v>
          </cell>
          <cell r="R256">
            <v>0</v>
          </cell>
          <cell r="S256">
            <v>0</v>
          </cell>
          <cell r="T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D257">
            <v>0</v>
          </cell>
          <cell r="K257">
            <v>0</v>
          </cell>
          <cell r="R257">
            <v>0</v>
          </cell>
          <cell r="S257">
            <v>0</v>
          </cell>
          <cell r="T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D258">
            <v>0</v>
          </cell>
          <cell r="K258">
            <v>0</v>
          </cell>
          <cell r="R258">
            <v>0</v>
          </cell>
          <cell r="S258">
            <v>0</v>
          </cell>
          <cell r="T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D259">
            <v>0</v>
          </cell>
          <cell r="K259">
            <v>0</v>
          </cell>
          <cell r="R259">
            <v>0</v>
          </cell>
          <cell r="S259">
            <v>0</v>
          </cell>
          <cell r="T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D260">
            <v>0</v>
          </cell>
          <cell r="K260">
            <v>0</v>
          </cell>
          <cell r="R260">
            <v>0</v>
          </cell>
          <cell r="S260">
            <v>0</v>
          </cell>
          <cell r="T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D261">
            <v>0</v>
          </cell>
          <cell r="K261">
            <v>0</v>
          </cell>
          <cell r="R261">
            <v>0</v>
          </cell>
          <cell r="S261">
            <v>0</v>
          </cell>
          <cell r="T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</row>
        <row r="262">
          <cell r="D262">
            <v>0</v>
          </cell>
          <cell r="K262">
            <v>0</v>
          </cell>
          <cell r="R262">
            <v>0</v>
          </cell>
          <cell r="S262">
            <v>0</v>
          </cell>
          <cell r="T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</row>
        <row r="263">
          <cell r="D263">
            <v>0</v>
          </cell>
          <cell r="K263">
            <v>0</v>
          </cell>
          <cell r="R263">
            <v>0</v>
          </cell>
          <cell r="S263">
            <v>0</v>
          </cell>
          <cell r="T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D264">
            <v>0</v>
          </cell>
          <cell r="K264">
            <v>0</v>
          </cell>
          <cell r="R264">
            <v>0</v>
          </cell>
          <cell r="S264">
            <v>0</v>
          </cell>
          <cell r="T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</row>
        <row r="265">
          <cell r="D265">
            <v>0</v>
          </cell>
          <cell r="K265">
            <v>0</v>
          </cell>
          <cell r="R265">
            <v>0</v>
          </cell>
          <cell r="S265">
            <v>0</v>
          </cell>
          <cell r="T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D266">
            <v>0</v>
          </cell>
          <cell r="K266">
            <v>0</v>
          </cell>
          <cell r="R266">
            <v>0</v>
          </cell>
          <cell r="S266">
            <v>0</v>
          </cell>
          <cell r="T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D267">
            <v>0</v>
          </cell>
          <cell r="K267">
            <v>0</v>
          </cell>
          <cell r="R267">
            <v>0</v>
          </cell>
          <cell r="S267">
            <v>0</v>
          </cell>
          <cell r="T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</row>
        <row r="268">
          <cell r="D268">
            <v>0</v>
          </cell>
          <cell r="K268">
            <v>0</v>
          </cell>
          <cell r="R268">
            <v>0</v>
          </cell>
          <cell r="S268">
            <v>0</v>
          </cell>
          <cell r="T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D269">
            <v>0</v>
          </cell>
          <cell r="K269">
            <v>0</v>
          </cell>
          <cell r="R269">
            <v>0</v>
          </cell>
          <cell r="S269">
            <v>0</v>
          </cell>
          <cell r="T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D270">
            <v>0</v>
          </cell>
          <cell r="K270">
            <v>0</v>
          </cell>
          <cell r="R270">
            <v>0</v>
          </cell>
          <cell r="S270">
            <v>0</v>
          </cell>
          <cell r="T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D271">
            <v>0</v>
          </cell>
          <cell r="K271">
            <v>0</v>
          </cell>
          <cell r="R271">
            <v>0</v>
          </cell>
          <cell r="S271">
            <v>0</v>
          </cell>
          <cell r="T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D272">
            <v>0</v>
          </cell>
          <cell r="K272">
            <v>0</v>
          </cell>
          <cell r="R272">
            <v>0</v>
          </cell>
          <cell r="S272">
            <v>0</v>
          </cell>
          <cell r="T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D273">
            <v>0</v>
          </cell>
          <cell r="K273">
            <v>0</v>
          </cell>
          <cell r="R273">
            <v>0</v>
          </cell>
          <cell r="S273">
            <v>0</v>
          </cell>
          <cell r="T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D274">
            <v>0</v>
          </cell>
          <cell r="K274">
            <v>0</v>
          </cell>
          <cell r="R274">
            <v>0</v>
          </cell>
          <cell r="S274">
            <v>0</v>
          </cell>
          <cell r="T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D275">
            <v>0</v>
          </cell>
          <cell r="K275">
            <v>0</v>
          </cell>
          <cell r="R275">
            <v>0</v>
          </cell>
          <cell r="S275">
            <v>0</v>
          </cell>
          <cell r="T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D276">
            <v>0</v>
          </cell>
          <cell r="K276">
            <v>0</v>
          </cell>
          <cell r="R276">
            <v>0</v>
          </cell>
          <cell r="S276">
            <v>0</v>
          </cell>
          <cell r="T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D277">
            <v>0</v>
          </cell>
          <cell r="K277">
            <v>0</v>
          </cell>
          <cell r="R277">
            <v>0</v>
          </cell>
          <cell r="S277">
            <v>0</v>
          </cell>
          <cell r="T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D278">
            <v>0</v>
          </cell>
          <cell r="K278">
            <v>0</v>
          </cell>
          <cell r="R278">
            <v>0</v>
          </cell>
          <cell r="S278">
            <v>0</v>
          </cell>
          <cell r="T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D279">
            <v>0</v>
          </cell>
          <cell r="K279">
            <v>0</v>
          </cell>
          <cell r="R279">
            <v>0</v>
          </cell>
          <cell r="S279">
            <v>0</v>
          </cell>
          <cell r="T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D280">
            <v>0</v>
          </cell>
          <cell r="K280">
            <v>0</v>
          </cell>
          <cell r="R280">
            <v>0</v>
          </cell>
          <cell r="S280">
            <v>0</v>
          </cell>
          <cell r="T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D281">
            <v>0</v>
          </cell>
          <cell r="K281">
            <v>0</v>
          </cell>
          <cell r="R281">
            <v>0</v>
          </cell>
          <cell r="S281">
            <v>0</v>
          </cell>
          <cell r="T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D282">
            <v>0</v>
          </cell>
          <cell r="K282">
            <v>0</v>
          </cell>
          <cell r="R282">
            <v>0</v>
          </cell>
          <cell r="S282">
            <v>0</v>
          </cell>
          <cell r="T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D283">
            <v>0</v>
          </cell>
          <cell r="K283">
            <v>0</v>
          </cell>
          <cell r="R283">
            <v>0</v>
          </cell>
          <cell r="S283">
            <v>0</v>
          </cell>
          <cell r="T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D284">
            <v>0</v>
          </cell>
          <cell r="K284">
            <v>0</v>
          </cell>
          <cell r="R284">
            <v>0</v>
          </cell>
          <cell r="S284">
            <v>0</v>
          </cell>
          <cell r="T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D285">
            <v>0</v>
          </cell>
          <cell r="K285">
            <v>0</v>
          </cell>
          <cell r="R285">
            <v>0</v>
          </cell>
          <cell r="S285">
            <v>0</v>
          </cell>
          <cell r="T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D286">
            <v>0</v>
          </cell>
          <cell r="K286">
            <v>0</v>
          </cell>
          <cell r="R286">
            <v>0</v>
          </cell>
          <cell r="S286">
            <v>0</v>
          </cell>
          <cell r="T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D287">
            <v>0</v>
          </cell>
          <cell r="K287">
            <v>0</v>
          </cell>
          <cell r="R287">
            <v>0</v>
          </cell>
          <cell r="S287">
            <v>0</v>
          </cell>
          <cell r="T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D288">
            <v>0</v>
          </cell>
          <cell r="K288">
            <v>0</v>
          </cell>
          <cell r="R288">
            <v>0</v>
          </cell>
          <cell r="S288">
            <v>0</v>
          </cell>
          <cell r="T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D289">
            <v>0</v>
          </cell>
          <cell r="K289">
            <v>0</v>
          </cell>
          <cell r="R289">
            <v>0</v>
          </cell>
          <cell r="S289">
            <v>0</v>
          </cell>
          <cell r="T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D290">
            <v>0</v>
          </cell>
          <cell r="K290">
            <v>0</v>
          </cell>
          <cell r="R290">
            <v>0</v>
          </cell>
          <cell r="S290">
            <v>0</v>
          </cell>
          <cell r="T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D291">
            <v>0</v>
          </cell>
          <cell r="K291">
            <v>0</v>
          </cell>
          <cell r="R291">
            <v>0</v>
          </cell>
          <cell r="S291">
            <v>0</v>
          </cell>
          <cell r="T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D292">
            <v>0</v>
          </cell>
          <cell r="K292">
            <v>0</v>
          </cell>
          <cell r="R292">
            <v>0</v>
          </cell>
          <cell r="S292">
            <v>0</v>
          </cell>
          <cell r="T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D293">
            <v>0</v>
          </cell>
          <cell r="K293">
            <v>0</v>
          </cell>
          <cell r="R293">
            <v>0</v>
          </cell>
          <cell r="S293">
            <v>0</v>
          </cell>
          <cell r="T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D294">
            <v>0</v>
          </cell>
          <cell r="K294">
            <v>0</v>
          </cell>
          <cell r="R294">
            <v>0</v>
          </cell>
          <cell r="S294">
            <v>0</v>
          </cell>
          <cell r="T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D295">
            <v>0</v>
          </cell>
          <cell r="K295">
            <v>0</v>
          </cell>
          <cell r="R295">
            <v>0</v>
          </cell>
          <cell r="S295">
            <v>0</v>
          </cell>
          <cell r="T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D296">
            <v>0</v>
          </cell>
          <cell r="K296">
            <v>0</v>
          </cell>
          <cell r="R296">
            <v>0</v>
          </cell>
          <cell r="S296">
            <v>0</v>
          </cell>
          <cell r="T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D297">
            <v>0</v>
          </cell>
          <cell r="K297">
            <v>0</v>
          </cell>
          <cell r="R297">
            <v>0</v>
          </cell>
          <cell r="S297">
            <v>0</v>
          </cell>
          <cell r="T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D298">
            <v>0</v>
          </cell>
          <cell r="K298">
            <v>0</v>
          </cell>
          <cell r="R298">
            <v>0</v>
          </cell>
          <cell r="S298">
            <v>0</v>
          </cell>
          <cell r="T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D299">
            <v>0</v>
          </cell>
          <cell r="K299">
            <v>0</v>
          </cell>
          <cell r="R299">
            <v>0</v>
          </cell>
          <cell r="S299">
            <v>0</v>
          </cell>
          <cell r="T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D300">
            <v>0</v>
          </cell>
          <cell r="K300">
            <v>0</v>
          </cell>
          <cell r="R300">
            <v>0</v>
          </cell>
          <cell r="S300">
            <v>0</v>
          </cell>
          <cell r="T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</row>
        <row r="301">
          <cell r="D301">
            <v>0</v>
          </cell>
          <cell r="K301">
            <v>0</v>
          </cell>
          <cell r="R301">
            <v>0</v>
          </cell>
          <cell r="S301">
            <v>0</v>
          </cell>
          <cell r="T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D302">
            <v>0</v>
          </cell>
          <cell r="K302">
            <v>0</v>
          </cell>
          <cell r="R302">
            <v>0</v>
          </cell>
          <cell r="S302">
            <v>0</v>
          </cell>
          <cell r="T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D303">
            <v>0</v>
          </cell>
          <cell r="K303">
            <v>0</v>
          </cell>
          <cell r="R303">
            <v>0</v>
          </cell>
          <cell r="S303">
            <v>0</v>
          </cell>
          <cell r="T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D304">
            <v>0</v>
          </cell>
          <cell r="K304">
            <v>0</v>
          </cell>
          <cell r="R304">
            <v>0</v>
          </cell>
          <cell r="S304">
            <v>0</v>
          </cell>
          <cell r="T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D305">
            <v>0</v>
          </cell>
          <cell r="K305">
            <v>0</v>
          </cell>
          <cell r="R305">
            <v>0</v>
          </cell>
          <cell r="S305">
            <v>0</v>
          </cell>
          <cell r="T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D306">
            <v>0</v>
          </cell>
          <cell r="K306">
            <v>0</v>
          </cell>
          <cell r="R306">
            <v>0</v>
          </cell>
          <cell r="S306">
            <v>0</v>
          </cell>
          <cell r="T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D307">
            <v>0</v>
          </cell>
          <cell r="K307">
            <v>0</v>
          </cell>
          <cell r="R307">
            <v>0</v>
          </cell>
          <cell r="S307">
            <v>0</v>
          </cell>
          <cell r="T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D308">
            <v>0</v>
          </cell>
          <cell r="K308">
            <v>0</v>
          </cell>
          <cell r="R308">
            <v>0</v>
          </cell>
          <cell r="S308">
            <v>0</v>
          </cell>
          <cell r="T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D309">
            <v>0</v>
          </cell>
          <cell r="K309">
            <v>0</v>
          </cell>
          <cell r="R309">
            <v>0</v>
          </cell>
          <cell r="S309">
            <v>0</v>
          </cell>
          <cell r="T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D310">
            <v>0</v>
          </cell>
          <cell r="K310">
            <v>0</v>
          </cell>
          <cell r="R310">
            <v>0</v>
          </cell>
          <cell r="S310">
            <v>0</v>
          </cell>
          <cell r="T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D311">
            <v>0</v>
          </cell>
          <cell r="K311">
            <v>0</v>
          </cell>
          <cell r="R311">
            <v>0</v>
          </cell>
          <cell r="S311">
            <v>0</v>
          </cell>
          <cell r="T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D312">
            <v>0</v>
          </cell>
          <cell r="K312">
            <v>0</v>
          </cell>
          <cell r="R312">
            <v>0</v>
          </cell>
          <cell r="S312">
            <v>0</v>
          </cell>
          <cell r="T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D313">
            <v>0</v>
          </cell>
          <cell r="K313">
            <v>0</v>
          </cell>
          <cell r="R313">
            <v>0</v>
          </cell>
          <cell r="S313">
            <v>0</v>
          </cell>
          <cell r="T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D314">
            <v>0</v>
          </cell>
          <cell r="K314">
            <v>0</v>
          </cell>
          <cell r="R314">
            <v>0</v>
          </cell>
          <cell r="S314">
            <v>0</v>
          </cell>
          <cell r="T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D315">
            <v>0</v>
          </cell>
          <cell r="K315">
            <v>0</v>
          </cell>
          <cell r="R315">
            <v>0</v>
          </cell>
          <cell r="S315">
            <v>0</v>
          </cell>
          <cell r="T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D316">
            <v>0</v>
          </cell>
          <cell r="K316">
            <v>0</v>
          </cell>
          <cell r="R316">
            <v>0</v>
          </cell>
          <cell r="S316">
            <v>0</v>
          </cell>
          <cell r="T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D317">
            <v>0</v>
          </cell>
          <cell r="K317">
            <v>0</v>
          </cell>
          <cell r="R317">
            <v>0</v>
          </cell>
          <cell r="S317">
            <v>0</v>
          </cell>
          <cell r="T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D318">
            <v>0</v>
          </cell>
          <cell r="K318">
            <v>0</v>
          </cell>
          <cell r="R318">
            <v>0</v>
          </cell>
          <cell r="S318">
            <v>0</v>
          </cell>
          <cell r="T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D319">
            <v>0</v>
          </cell>
          <cell r="K319">
            <v>0</v>
          </cell>
          <cell r="R319">
            <v>0</v>
          </cell>
          <cell r="S319">
            <v>0</v>
          </cell>
          <cell r="T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D320">
            <v>0</v>
          </cell>
          <cell r="K320">
            <v>0</v>
          </cell>
          <cell r="R320">
            <v>0</v>
          </cell>
          <cell r="S320">
            <v>0</v>
          </cell>
          <cell r="T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D321">
            <v>0</v>
          </cell>
          <cell r="K321">
            <v>0</v>
          </cell>
          <cell r="R321">
            <v>0</v>
          </cell>
          <cell r="S321">
            <v>0</v>
          </cell>
          <cell r="T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D322">
            <v>0</v>
          </cell>
          <cell r="K322">
            <v>0</v>
          </cell>
          <cell r="R322">
            <v>0</v>
          </cell>
          <cell r="S322">
            <v>0</v>
          </cell>
          <cell r="T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D323">
            <v>0</v>
          </cell>
          <cell r="K323">
            <v>0</v>
          </cell>
          <cell r="R323">
            <v>0</v>
          </cell>
          <cell r="S323">
            <v>0</v>
          </cell>
          <cell r="T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D324">
            <v>0</v>
          </cell>
          <cell r="K324">
            <v>0</v>
          </cell>
          <cell r="R324">
            <v>0</v>
          </cell>
          <cell r="S324">
            <v>0</v>
          </cell>
          <cell r="T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D325">
            <v>0</v>
          </cell>
          <cell r="K325">
            <v>0</v>
          </cell>
          <cell r="R325">
            <v>0</v>
          </cell>
          <cell r="S325">
            <v>0</v>
          </cell>
          <cell r="T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D326">
            <v>0</v>
          </cell>
          <cell r="K326">
            <v>0</v>
          </cell>
          <cell r="R326">
            <v>0</v>
          </cell>
          <cell r="S326">
            <v>0</v>
          </cell>
          <cell r="T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D327">
            <v>0</v>
          </cell>
          <cell r="K327">
            <v>0</v>
          </cell>
          <cell r="R327">
            <v>0</v>
          </cell>
          <cell r="S327">
            <v>0</v>
          </cell>
          <cell r="T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D328">
            <v>0</v>
          </cell>
          <cell r="K328">
            <v>0</v>
          </cell>
          <cell r="R328">
            <v>0</v>
          </cell>
          <cell r="S328">
            <v>0</v>
          </cell>
          <cell r="T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D329">
            <v>0</v>
          </cell>
          <cell r="K329">
            <v>0</v>
          </cell>
          <cell r="R329">
            <v>0</v>
          </cell>
          <cell r="S329">
            <v>0</v>
          </cell>
          <cell r="T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D330">
            <v>0</v>
          </cell>
          <cell r="K330">
            <v>0</v>
          </cell>
          <cell r="R330">
            <v>0</v>
          </cell>
          <cell r="S330">
            <v>0</v>
          </cell>
          <cell r="T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D331">
            <v>0</v>
          </cell>
          <cell r="K331">
            <v>0</v>
          </cell>
          <cell r="R331">
            <v>0</v>
          </cell>
          <cell r="S331">
            <v>0</v>
          </cell>
          <cell r="T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D332">
            <v>0</v>
          </cell>
          <cell r="K332">
            <v>0</v>
          </cell>
          <cell r="R332">
            <v>0</v>
          </cell>
          <cell r="S332">
            <v>0</v>
          </cell>
          <cell r="T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D333">
            <v>0</v>
          </cell>
          <cell r="K333">
            <v>0</v>
          </cell>
          <cell r="R333">
            <v>0</v>
          </cell>
          <cell r="S333">
            <v>0</v>
          </cell>
          <cell r="T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D334">
            <v>0</v>
          </cell>
          <cell r="K334">
            <v>0</v>
          </cell>
          <cell r="R334">
            <v>0</v>
          </cell>
          <cell r="S334">
            <v>0</v>
          </cell>
          <cell r="T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D335">
            <v>0</v>
          </cell>
          <cell r="K335">
            <v>0</v>
          </cell>
          <cell r="R335">
            <v>0</v>
          </cell>
          <cell r="S335">
            <v>0</v>
          </cell>
          <cell r="T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D336">
            <v>0</v>
          </cell>
          <cell r="K336">
            <v>0</v>
          </cell>
          <cell r="R336">
            <v>0</v>
          </cell>
          <cell r="S336">
            <v>0</v>
          </cell>
          <cell r="T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D337">
            <v>0</v>
          </cell>
          <cell r="K337">
            <v>0</v>
          </cell>
          <cell r="R337">
            <v>0</v>
          </cell>
          <cell r="S337">
            <v>0</v>
          </cell>
          <cell r="T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D338">
            <v>0</v>
          </cell>
          <cell r="K338">
            <v>0</v>
          </cell>
          <cell r="R338">
            <v>0</v>
          </cell>
          <cell r="S338">
            <v>0</v>
          </cell>
          <cell r="T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D339">
            <v>0</v>
          </cell>
          <cell r="K339">
            <v>0</v>
          </cell>
          <cell r="R339">
            <v>0</v>
          </cell>
          <cell r="S339">
            <v>0</v>
          </cell>
          <cell r="T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D340">
            <v>0</v>
          </cell>
          <cell r="K340">
            <v>0</v>
          </cell>
          <cell r="R340">
            <v>0</v>
          </cell>
          <cell r="S340">
            <v>0</v>
          </cell>
          <cell r="T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</row>
        <row r="341">
          <cell r="D341">
            <v>0</v>
          </cell>
          <cell r="K341">
            <v>0</v>
          </cell>
          <cell r="R341">
            <v>0</v>
          </cell>
          <cell r="S341">
            <v>0</v>
          </cell>
          <cell r="T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</row>
        <row r="342">
          <cell r="D342">
            <v>0</v>
          </cell>
          <cell r="K342">
            <v>0</v>
          </cell>
          <cell r="R342">
            <v>0</v>
          </cell>
          <cell r="S342">
            <v>0</v>
          </cell>
          <cell r="T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</row>
        <row r="343">
          <cell r="D343">
            <v>0</v>
          </cell>
          <cell r="K343">
            <v>0</v>
          </cell>
          <cell r="R343">
            <v>0</v>
          </cell>
          <cell r="S343">
            <v>0</v>
          </cell>
          <cell r="T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</row>
        <row r="344">
          <cell r="D344">
            <v>0</v>
          </cell>
          <cell r="K344">
            <v>0</v>
          </cell>
          <cell r="R344">
            <v>0</v>
          </cell>
          <cell r="S344">
            <v>0</v>
          </cell>
          <cell r="T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</row>
        <row r="345">
          <cell r="D345">
            <v>0</v>
          </cell>
          <cell r="K345">
            <v>0</v>
          </cell>
          <cell r="R345">
            <v>0</v>
          </cell>
          <cell r="S345">
            <v>0</v>
          </cell>
          <cell r="T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</row>
        <row r="346">
          <cell r="D346">
            <v>0</v>
          </cell>
          <cell r="K346">
            <v>0</v>
          </cell>
          <cell r="R346">
            <v>0</v>
          </cell>
          <cell r="S346">
            <v>0</v>
          </cell>
          <cell r="T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D347">
            <v>0</v>
          </cell>
          <cell r="K347">
            <v>0</v>
          </cell>
          <cell r="R347">
            <v>0</v>
          </cell>
          <cell r="S347">
            <v>0</v>
          </cell>
          <cell r="T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D348">
            <v>0</v>
          </cell>
          <cell r="K348">
            <v>0</v>
          </cell>
          <cell r="R348">
            <v>0</v>
          </cell>
          <cell r="S348">
            <v>0</v>
          </cell>
          <cell r="T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</row>
        <row r="349">
          <cell r="D349">
            <v>0</v>
          </cell>
          <cell r="K349">
            <v>0</v>
          </cell>
          <cell r="R349">
            <v>0</v>
          </cell>
          <cell r="S349">
            <v>0</v>
          </cell>
          <cell r="T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</row>
        <row r="350">
          <cell r="D350">
            <v>0</v>
          </cell>
          <cell r="K350">
            <v>0</v>
          </cell>
          <cell r="R350">
            <v>0</v>
          </cell>
          <cell r="S350">
            <v>0</v>
          </cell>
          <cell r="T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</row>
        <row r="351">
          <cell r="D351">
            <v>0</v>
          </cell>
          <cell r="K351">
            <v>0</v>
          </cell>
          <cell r="R351">
            <v>0</v>
          </cell>
          <cell r="S351">
            <v>0</v>
          </cell>
          <cell r="T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D352">
            <v>0</v>
          </cell>
          <cell r="K352">
            <v>0</v>
          </cell>
          <cell r="R352">
            <v>0</v>
          </cell>
          <cell r="S352">
            <v>0</v>
          </cell>
          <cell r="T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D353">
            <v>0</v>
          </cell>
          <cell r="K353">
            <v>0</v>
          </cell>
          <cell r="R353">
            <v>0</v>
          </cell>
          <cell r="S353">
            <v>0</v>
          </cell>
          <cell r="T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D354">
            <v>0</v>
          </cell>
          <cell r="K354">
            <v>0</v>
          </cell>
          <cell r="R354">
            <v>0</v>
          </cell>
          <cell r="S354">
            <v>0</v>
          </cell>
          <cell r="T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D355">
            <v>0</v>
          </cell>
          <cell r="K355">
            <v>0</v>
          </cell>
          <cell r="R355">
            <v>0</v>
          </cell>
          <cell r="S355">
            <v>0</v>
          </cell>
          <cell r="T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D356">
            <v>0</v>
          </cell>
          <cell r="K356">
            <v>0</v>
          </cell>
          <cell r="R356">
            <v>0</v>
          </cell>
          <cell r="S356">
            <v>0</v>
          </cell>
          <cell r="T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D357">
            <v>0</v>
          </cell>
          <cell r="K357">
            <v>0</v>
          </cell>
          <cell r="R357">
            <v>0</v>
          </cell>
          <cell r="S357">
            <v>0</v>
          </cell>
          <cell r="T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</row>
        <row r="358">
          <cell r="D358">
            <v>0</v>
          </cell>
          <cell r="K358">
            <v>0</v>
          </cell>
          <cell r="R358">
            <v>0</v>
          </cell>
          <cell r="S358">
            <v>0</v>
          </cell>
          <cell r="T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</row>
        <row r="359">
          <cell r="D359">
            <v>0</v>
          </cell>
          <cell r="K359">
            <v>0</v>
          </cell>
          <cell r="R359">
            <v>0</v>
          </cell>
          <cell r="S359">
            <v>0</v>
          </cell>
          <cell r="T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</row>
        <row r="360">
          <cell r="D360">
            <v>0</v>
          </cell>
          <cell r="K360">
            <v>0</v>
          </cell>
          <cell r="R360">
            <v>0</v>
          </cell>
          <cell r="S360">
            <v>0</v>
          </cell>
          <cell r="T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D361">
            <v>0</v>
          </cell>
          <cell r="K361">
            <v>0</v>
          </cell>
          <cell r="R361">
            <v>0</v>
          </cell>
          <cell r="S361">
            <v>0</v>
          </cell>
          <cell r="T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D362">
            <v>0</v>
          </cell>
          <cell r="K362">
            <v>0</v>
          </cell>
          <cell r="R362">
            <v>0</v>
          </cell>
          <cell r="S362">
            <v>0</v>
          </cell>
          <cell r="T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</row>
        <row r="363">
          <cell r="D363">
            <v>0</v>
          </cell>
          <cell r="K363">
            <v>0</v>
          </cell>
          <cell r="R363">
            <v>0</v>
          </cell>
          <cell r="S363">
            <v>0</v>
          </cell>
          <cell r="T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</row>
        <row r="364">
          <cell r="D364">
            <v>0</v>
          </cell>
          <cell r="K364">
            <v>0</v>
          </cell>
          <cell r="R364">
            <v>0</v>
          </cell>
          <cell r="S364">
            <v>0</v>
          </cell>
          <cell r="T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D365">
            <v>0</v>
          </cell>
          <cell r="K365">
            <v>0</v>
          </cell>
          <cell r="R365">
            <v>0</v>
          </cell>
          <cell r="S365">
            <v>0</v>
          </cell>
          <cell r="T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D366">
            <v>0</v>
          </cell>
          <cell r="K366">
            <v>0</v>
          </cell>
          <cell r="R366">
            <v>0</v>
          </cell>
          <cell r="S366">
            <v>0</v>
          </cell>
          <cell r="T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</row>
        <row r="367">
          <cell r="D367">
            <v>0</v>
          </cell>
          <cell r="K367">
            <v>0</v>
          </cell>
          <cell r="R367">
            <v>0</v>
          </cell>
          <cell r="S367">
            <v>0</v>
          </cell>
          <cell r="T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D368">
            <v>0</v>
          </cell>
          <cell r="K368">
            <v>0</v>
          </cell>
          <cell r="R368">
            <v>0</v>
          </cell>
          <cell r="S368">
            <v>0</v>
          </cell>
          <cell r="T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D369">
            <v>0</v>
          </cell>
          <cell r="K369">
            <v>0</v>
          </cell>
          <cell r="R369">
            <v>0</v>
          </cell>
          <cell r="S369">
            <v>0</v>
          </cell>
          <cell r="T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</row>
        <row r="370">
          <cell r="D370">
            <v>0</v>
          </cell>
          <cell r="K370">
            <v>0</v>
          </cell>
          <cell r="R370">
            <v>0</v>
          </cell>
          <cell r="S370">
            <v>0</v>
          </cell>
          <cell r="T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</row>
        <row r="371">
          <cell r="D371">
            <v>0</v>
          </cell>
          <cell r="K371">
            <v>0</v>
          </cell>
          <cell r="R371">
            <v>0</v>
          </cell>
          <cell r="S371">
            <v>0</v>
          </cell>
          <cell r="T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D372">
            <v>0</v>
          </cell>
          <cell r="K372">
            <v>0</v>
          </cell>
          <cell r="R372">
            <v>0</v>
          </cell>
          <cell r="S372">
            <v>0</v>
          </cell>
          <cell r="T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</row>
        <row r="373">
          <cell r="D373">
            <v>0</v>
          </cell>
          <cell r="K373">
            <v>0</v>
          </cell>
          <cell r="R373">
            <v>0</v>
          </cell>
          <cell r="S373">
            <v>0</v>
          </cell>
          <cell r="T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</row>
        <row r="374">
          <cell r="D374">
            <v>0</v>
          </cell>
          <cell r="K374">
            <v>0</v>
          </cell>
          <cell r="R374">
            <v>0</v>
          </cell>
          <cell r="S374">
            <v>0</v>
          </cell>
          <cell r="T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</row>
        <row r="375">
          <cell r="D375">
            <v>0</v>
          </cell>
          <cell r="K375">
            <v>0</v>
          </cell>
          <cell r="R375">
            <v>0</v>
          </cell>
          <cell r="S375">
            <v>0</v>
          </cell>
          <cell r="T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</row>
        <row r="376">
          <cell r="D376">
            <v>0</v>
          </cell>
          <cell r="K376">
            <v>0</v>
          </cell>
          <cell r="R376">
            <v>0</v>
          </cell>
          <cell r="S376">
            <v>0</v>
          </cell>
          <cell r="T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</row>
        <row r="377">
          <cell r="D377">
            <v>0</v>
          </cell>
          <cell r="K377">
            <v>0</v>
          </cell>
          <cell r="R377">
            <v>0</v>
          </cell>
          <cell r="S377">
            <v>0</v>
          </cell>
          <cell r="T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</row>
        <row r="378">
          <cell r="D378">
            <v>0</v>
          </cell>
          <cell r="K378">
            <v>0</v>
          </cell>
          <cell r="R378">
            <v>0</v>
          </cell>
          <cell r="S378">
            <v>0</v>
          </cell>
          <cell r="T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</row>
        <row r="379">
          <cell r="D379">
            <v>0</v>
          </cell>
          <cell r="K379">
            <v>0</v>
          </cell>
          <cell r="R379">
            <v>0</v>
          </cell>
          <cell r="S379">
            <v>0</v>
          </cell>
          <cell r="T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</row>
        <row r="380">
          <cell r="D380">
            <v>0</v>
          </cell>
          <cell r="K380">
            <v>0</v>
          </cell>
          <cell r="R380">
            <v>0</v>
          </cell>
          <cell r="S380">
            <v>0</v>
          </cell>
          <cell r="T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</row>
        <row r="381">
          <cell r="D381">
            <v>0</v>
          </cell>
          <cell r="K381">
            <v>0</v>
          </cell>
          <cell r="R381">
            <v>0</v>
          </cell>
          <cell r="S381">
            <v>0</v>
          </cell>
          <cell r="T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D382">
            <v>0</v>
          </cell>
          <cell r="K382">
            <v>0</v>
          </cell>
          <cell r="R382">
            <v>0</v>
          </cell>
          <cell r="S382">
            <v>0</v>
          </cell>
          <cell r="T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D383">
            <v>0</v>
          </cell>
          <cell r="K383">
            <v>0</v>
          </cell>
          <cell r="R383">
            <v>0</v>
          </cell>
          <cell r="S383">
            <v>0</v>
          </cell>
          <cell r="T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</row>
        <row r="384">
          <cell r="D384">
            <v>0</v>
          </cell>
          <cell r="K384">
            <v>0</v>
          </cell>
          <cell r="R384">
            <v>0</v>
          </cell>
          <cell r="S384">
            <v>0</v>
          </cell>
          <cell r="T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</row>
        <row r="385">
          <cell r="D385">
            <v>0</v>
          </cell>
          <cell r="K385">
            <v>0</v>
          </cell>
          <cell r="R385">
            <v>0</v>
          </cell>
          <cell r="S385">
            <v>0</v>
          </cell>
          <cell r="T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</row>
        <row r="386">
          <cell r="D386">
            <v>0</v>
          </cell>
          <cell r="K386">
            <v>0</v>
          </cell>
          <cell r="R386">
            <v>0</v>
          </cell>
          <cell r="S386">
            <v>0</v>
          </cell>
          <cell r="T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</row>
        <row r="387">
          <cell r="D387">
            <v>0</v>
          </cell>
          <cell r="K387">
            <v>0</v>
          </cell>
          <cell r="R387">
            <v>0</v>
          </cell>
          <cell r="S387">
            <v>0</v>
          </cell>
          <cell r="T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</row>
        <row r="388">
          <cell r="D388">
            <v>0</v>
          </cell>
          <cell r="K388">
            <v>0</v>
          </cell>
          <cell r="R388">
            <v>0</v>
          </cell>
          <cell r="S388">
            <v>0</v>
          </cell>
          <cell r="T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</row>
        <row r="389">
          <cell r="D389">
            <v>0</v>
          </cell>
          <cell r="K389">
            <v>0</v>
          </cell>
          <cell r="R389">
            <v>0</v>
          </cell>
          <cell r="S389">
            <v>0</v>
          </cell>
          <cell r="T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</row>
        <row r="390">
          <cell r="D390">
            <v>0</v>
          </cell>
          <cell r="K390">
            <v>0</v>
          </cell>
          <cell r="R390">
            <v>0</v>
          </cell>
          <cell r="S390">
            <v>0</v>
          </cell>
          <cell r="T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</row>
        <row r="391">
          <cell r="D391">
            <v>0</v>
          </cell>
          <cell r="K391">
            <v>0</v>
          </cell>
          <cell r="R391">
            <v>0</v>
          </cell>
          <cell r="S391">
            <v>0</v>
          </cell>
          <cell r="T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</row>
        <row r="392">
          <cell r="D392">
            <v>0</v>
          </cell>
          <cell r="K392">
            <v>0</v>
          </cell>
          <cell r="R392">
            <v>0</v>
          </cell>
          <cell r="S392">
            <v>0</v>
          </cell>
          <cell r="T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</row>
        <row r="393">
          <cell r="D393">
            <v>0</v>
          </cell>
          <cell r="K393">
            <v>0</v>
          </cell>
          <cell r="R393">
            <v>0</v>
          </cell>
          <cell r="S393">
            <v>0</v>
          </cell>
          <cell r="T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D394">
            <v>0</v>
          </cell>
          <cell r="K394">
            <v>0</v>
          </cell>
          <cell r="R394">
            <v>0</v>
          </cell>
          <cell r="S394">
            <v>0</v>
          </cell>
          <cell r="T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</row>
        <row r="395">
          <cell r="D395">
            <v>0</v>
          </cell>
          <cell r="K395">
            <v>0</v>
          </cell>
          <cell r="R395">
            <v>0</v>
          </cell>
          <cell r="S395">
            <v>0</v>
          </cell>
          <cell r="T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D396">
            <v>0</v>
          </cell>
          <cell r="K396">
            <v>0</v>
          </cell>
          <cell r="R396">
            <v>0</v>
          </cell>
          <cell r="S396">
            <v>0</v>
          </cell>
          <cell r="T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</row>
        <row r="397">
          <cell r="D397">
            <v>0</v>
          </cell>
          <cell r="K397">
            <v>0</v>
          </cell>
          <cell r="R397">
            <v>0</v>
          </cell>
          <cell r="S397">
            <v>0</v>
          </cell>
          <cell r="T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</row>
        <row r="398">
          <cell r="D398">
            <v>0</v>
          </cell>
          <cell r="K398">
            <v>0</v>
          </cell>
          <cell r="R398">
            <v>0</v>
          </cell>
          <cell r="S398">
            <v>0</v>
          </cell>
          <cell r="T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</row>
        <row r="399">
          <cell r="D399">
            <v>0</v>
          </cell>
          <cell r="K399">
            <v>0</v>
          </cell>
          <cell r="R399">
            <v>0</v>
          </cell>
          <cell r="S399">
            <v>0</v>
          </cell>
          <cell r="T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D400">
            <v>0</v>
          </cell>
          <cell r="K400">
            <v>0</v>
          </cell>
          <cell r="R400">
            <v>0</v>
          </cell>
          <cell r="S400">
            <v>0</v>
          </cell>
          <cell r="T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</row>
        <row r="401">
          <cell r="D401">
            <v>0</v>
          </cell>
          <cell r="K401">
            <v>0</v>
          </cell>
          <cell r="R401">
            <v>0</v>
          </cell>
          <cell r="S401">
            <v>0</v>
          </cell>
          <cell r="T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D402">
            <v>0</v>
          </cell>
          <cell r="K402">
            <v>0</v>
          </cell>
          <cell r="R402">
            <v>0</v>
          </cell>
          <cell r="S402">
            <v>0</v>
          </cell>
          <cell r="T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</row>
        <row r="403">
          <cell r="D403">
            <v>0</v>
          </cell>
          <cell r="K403">
            <v>0</v>
          </cell>
          <cell r="R403">
            <v>0</v>
          </cell>
          <cell r="S403">
            <v>0</v>
          </cell>
          <cell r="T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</row>
        <row r="404">
          <cell r="D404">
            <v>0</v>
          </cell>
          <cell r="K404">
            <v>0</v>
          </cell>
          <cell r="R404">
            <v>0</v>
          </cell>
          <cell r="S404">
            <v>0</v>
          </cell>
          <cell r="T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D405">
            <v>0</v>
          </cell>
          <cell r="K405">
            <v>0</v>
          </cell>
          <cell r="R405">
            <v>0</v>
          </cell>
          <cell r="S405">
            <v>0</v>
          </cell>
          <cell r="T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D406">
            <v>0</v>
          </cell>
          <cell r="K406">
            <v>0</v>
          </cell>
          <cell r="R406">
            <v>0</v>
          </cell>
          <cell r="S406">
            <v>0</v>
          </cell>
          <cell r="T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D407">
            <v>0</v>
          </cell>
          <cell r="K407">
            <v>0</v>
          </cell>
          <cell r="R407">
            <v>0</v>
          </cell>
          <cell r="S407">
            <v>0</v>
          </cell>
          <cell r="T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D408">
            <v>0</v>
          </cell>
          <cell r="K408">
            <v>0</v>
          </cell>
          <cell r="R408">
            <v>0</v>
          </cell>
          <cell r="S408">
            <v>0</v>
          </cell>
          <cell r="T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</row>
        <row r="409">
          <cell r="D409">
            <v>0</v>
          </cell>
          <cell r="K409">
            <v>0</v>
          </cell>
          <cell r="R409">
            <v>0</v>
          </cell>
          <cell r="S409">
            <v>0</v>
          </cell>
          <cell r="T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</row>
        <row r="410">
          <cell r="D410">
            <v>0</v>
          </cell>
          <cell r="K410">
            <v>0</v>
          </cell>
          <cell r="R410">
            <v>0</v>
          </cell>
          <cell r="S410">
            <v>0</v>
          </cell>
          <cell r="T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</row>
        <row r="411">
          <cell r="D411">
            <v>0</v>
          </cell>
          <cell r="K411">
            <v>0</v>
          </cell>
          <cell r="R411">
            <v>0</v>
          </cell>
          <cell r="S411">
            <v>0</v>
          </cell>
          <cell r="T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</row>
        <row r="412">
          <cell r="D412">
            <v>0</v>
          </cell>
          <cell r="K412">
            <v>0</v>
          </cell>
          <cell r="R412">
            <v>0</v>
          </cell>
          <cell r="S412">
            <v>0</v>
          </cell>
          <cell r="T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</row>
        <row r="413">
          <cell r="D413">
            <v>0</v>
          </cell>
          <cell r="K413">
            <v>0</v>
          </cell>
          <cell r="R413">
            <v>0</v>
          </cell>
          <cell r="S413">
            <v>0</v>
          </cell>
          <cell r="T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</row>
        <row r="414">
          <cell r="D414">
            <v>0</v>
          </cell>
          <cell r="K414">
            <v>0</v>
          </cell>
          <cell r="R414">
            <v>0</v>
          </cell>
          <cell r="S414">
            <v>0</v>
          </cell>
          <cell r="T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</row>
        <row r="415">
          <cell r="D415">
            <v>0</v>
          </cell>
          <cell r="K415">
            <v>0</v>
          </cell>
          <cell r="R415">
            <v>0</v>
          </cell>
          <cell r="S415">
            <v>0</v>
          </cell>
          <cell r="T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</row>
        <row r="416">
          <cell r="D416">
            <v>0</v>
          </cell>
          <cell r="K416">
            <v>0</v>
          </cell>
          <cell r="R416">
            <v>0</v>
          </cell>
          <cell r="S416">
            <v>0</v>
          </cell>
          <cell r="T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</row>
        <row r="417">
          <cell r="D417">
            <v>0</v>
          </cell>
          <cell r="K417">
            <v>0</v>
          </cell>
          <cell r="R417">
            <v>0</v>
          </cell>
          <cell r="S417">
            <v>0</v>
          </cell>
          <cell r="T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</row>
        <row r="418">
          <cell r="D418">
            <v>0</v>
          </cell>
          <cell r="K418">
            <v>0</v>
          </cell>
          <cell r="R418">
            <v>0</v>
          </cell>
          <cell r="S418">
            <v>0</v>
          </cell>
          <cell r="T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D419">
            <v>0</v>
          </cell>
          <cell r="K419">
            <v>0</v>
          </cell>
          <cell r="R419">
            <v>0</v>
          </cell>
          <cell r="S419">
            <v>0</v>
          </cell>
          <cell r="T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</row>
        <row r="420">
          <cell r="D420">
            <v>0</v>
          </cell>
          <cell r="K420">
            <v>0</v>
          </cell>
          <cell r="R420">
            <v>0</v>
          </cell>
          <cell r="S420">
            <v>0</v>
          </cell>
          <cell r="T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</row>
        <row r="421">
          <cell r="D421">
            <v>0</v>
          </cell>
          <cell r="K421">
            <v>0</v>
          </cell>
          <cell r="R421">
            <v>0</v>
          </cell>
          <cell r="S421">
            <v>0</v>
          </cell>
          <cell r="T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</row>
        <row r="422">
          <cell r="D422">
            <v>0</v>
          </cell>
          <cell r="K422">
            <v>0</v>
          </cell>
          <cell r="R422">
            <v>0</v>
          </cell>
          <cell r="S422">
            <v>0</v>
          </cell>
          <cell r="T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</row>
        <row r="423">
          <cell r="D423">
            <v>0</v>
          </cell>
          <cell r="K423">
            <v>0</v>
          </cell>
          <cell r="R423">
            <v>0</v>
          </cell>
          <cell r="S423">
            <v>0</v>
          </cell>
          <cell r="T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</row>
        <row r="424">
          <cell r="D424">
            <v>0</v>
          </cell>
          <cell r="K424">
            <v>0</v>
          </cell>
          <cell r="R424">
            <v>0</v>
          </cell>
          <cell r="S424">
            <v>0</v>
          </cell>
          <cell r="T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D425">
            <v>0</v>
          </cell>
          <cell r="K425">
            <v>0</v>
          </cell>
          <cell r="R425">
            <v>0</v>
          </cell>
          <cell r="S425">
            <v>0</v>
          </cell>
          <cell r="T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D426">
            <v>0</v>
          </cell>
          <cell r="K426">
            <v>0</v>
          </cell>
          <cell r="R426">
            <v>0</v>
          </cell>
          <cell r="S426">
            <v>0</v>
          </cell>
          <cell r="T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D427">
            <v>0</v>
          </cell>
          <cell r="K427">
            <v>0</v>
          </cell>
          <cell r="R427">
            <v>0</v>
          </cell>
          <cell r="S427">
            <v>0</v>
          </cell>
          <cell r="T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D428">
            <v>0</v>
          </cell>
          <cell r="K428">
            <v>0</v>
          </cell>
          <cell r="R428">
            <v>0</v>
          </cell>
          <cell r="S428">
            <v>0</v>
          </cell>
          <cell r="T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D429">
            <v>0</v>
          </cell>
          <cell r="K429">
            <v>0</v>
          </cell>
          <cell r="R429">
            <v>0</v>
          </cell>
          <cell r="S429">
            <v>0</v>
          </cell>
          <cell r="T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</row>
        <row r="430">
          <cell r="D430">
            <v>0</v>
          </cell>
          <cell r="K430">
            <v>0</v>
          </cell>
          <cell r="R430">
            <v>0</v>
          </cell>
          <cell r="S430">
            <v>0</v>
          </cell>
          <cell r="T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</row>
        <row r="431">
          <cell r="D431">
            <v>0</v>
          </cell>
          <cell r="K431">
            <v>0</v>
          </cell>
          <cell r="R431">
            <v>0</v>
          </cell>
          <cell r="S431">
            <v>0</v>
          </cell>
          <cell r="T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D432">
            <v>0</v>
          </cell>
          <cell r="K432">
            <v>0</v>
          </cell>
          <cell r="R432">
            <v>0</v>
          </cell>
          <cell r="S432">
            <v>0</v>
          </cell>
          <cell r="T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</row>
        <row r="433">
          <cell r="D433">
            <v>0</v>
          </cell>
          <cell r="K433">
            <v>0</v>
          </cell>
          <cell r="R433">
            <v>0</v>
          </cell>
          <cell r="S433">
            <v>0</v>
          </cell>
          <cell r="T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</row>
        <row r="434">
          <cell r="D434">
            <v>0</v>
          </cell>
          <cell r="K434">
            <v>0</v>
          </cell>
          <cell r="R434">
            <v>0</v>
          </cell>
          <cell r="S434">
            <v>0</v>
          </cell>
          <cell r="T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</row>
        <row r="435">
          <cell r="D435">
            <v>0</v>
          </cell>
          <cell r="K435">
            <v>0</v>
          </cell>
          <cell r="R435">
            <v>0</v>
          </cell>
          <cell r="S435">
            <v>0</v>
          </cell>
          <cell r="T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D436">
            <v>0</v>
          </cell>
          <cell r="K436">
            <v>0</v>
          </cell>
          <cell r="R436">
            <v>0</v>
          </cell>
          <cell r="S436">
            <v>0</v>
          </cell>
          <cell r="T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</row>
        <row r="437">
          <cell r="D437">
            <v>0</v>
          </cell>
          <cell r="K437">
            <v>0</v>
          </cell>
          <cell r="R437">
            <v>0</v>
          </cell>
          <cell r="S437">
            <v>0</v>
          </cell>
          <cell r="T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</row>
        <row r="438">
          <cell r="D438">
            <v>0</v>
          </cell>
          <cell r="K438">
            <v>0</v>
          </cell>
          <cell r="R438">
            <v>0</v>
          </cell>
          <cell r="S438">
            <v>0</v>
          </cell>
          <cell r="T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</row>
        <row r="439">
          <cell r="D439">
            <v>0</v>
          </cell>
          <cell r="K439">
            <v>0</v>
          </cell>
          <cell r="R439">
            <v>0</v>
          </cell>
          <cell r="S439">
            <v>0</v>
          </cell>
          <cell r="T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</row>
        <row r="440">
          <cell r="D440">
            <v>0</v>
          </cell>
          <cell r="K440">
            <v>0</v>
          </cell>
          <cell r="R440">
            <v>0</v>
          </cell>
          <cell r="S440">
            <v>0</v>
          </cell>
          <cell r="T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</row>
        <row r="441">
          <cell r="D441">
            <v>0</v>
          </cell>
          <cell r="K441">
            <v>0</v>
          </cell>
          <cell r="R441">
            <v>0</v>
          </cell>
          <cell r="S441">
            <v>0</v>
          </cell>
          <cell r="T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</row>
        <row r="442">
          <cell r="D442">
            <v>0</v>
          </cell>
          <cell r="K442">
            <v>0</v>
          </cell>
          <cell r="R442">
            <v>0</v>
          </cell>
          <cell r="S442">
            <v>0</v>
          </cell>
          <cell r="T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</row>
        <row r="443">
          <cell r="D443">
            <v>0</v>
          </cell>
          <cell r="K443">
            <v>0</v>
          </cell>
          <cell r="R443">
            <v>0</v>
          </cell>
          <cell r="S443">
            <v>0</v>
          </cell>
          <cell r="T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D444">
            <v>0</v>
          </cell>
          <cell r="K444">
            <v>0</v>
          </cell>
          <cell r="R444">
            <v>0</v>
          </cell>
          <cell r="S444">
            <v>0</v>
          </cell>
          <cell r="T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D445">
            <v>0</v>
          </cell>
          <cell r="K445">
            <v>0</v>
          </cell>
          <cell r="R445">
            <v>0</v>
          </cell>
          <cell r="S445">
            <v>0</v>
          </cell>
          <cell r="T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D446">
            <v>0</v>
          </cell>
          <cell r="K446">
            <v>0</v>
          </cell>
          <cell r="R446">
            <v>0</v>
          </cell>
          <cell r="S446">
            <v>0</v>
          </cell>
          <cell r="T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D447">
            <v>0</v>
          </cell>
          <cell r="K447">
            <v>0</v>
          </cell>
          <cell r="R447">
            <v>0</v>
          </cell>
          <cell r="S447">
            <v>0</v>
          </cell>
          <cell r="T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D448">
            <v>0</v>
          </cell>
          <cell r="K448">
            <v>0</v>
          </cell>
          <cell r="R448">
            <v>0</v>
          </cell>
          <cell r="S448">
            <v>0</v>
          </cell>
          <cell r="T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D449">
            <v>0</v>
          </cell>
          <cell r="K449">
            <v>0</v>
          </cell>
          <cell r="R449">
            <v>0</v>
          </cell>
          <cell r="S449">
            <v>0</v>
          </cell>
          <cell r="T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D450">
            <v>0</v>
          </cell>
          <cell r="K450">
            <v>0</v>
          </cell>
          <cell r="R450">
            <v>0</v>
          </cell>
          <cell r="S450">
            <v>0</v>
          </cell>
          <cell r="T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D451">
            <v>0</v>
          </cell>
          <cell r="K451">
            <v>0</v>
          </cell>
          <cell r="R451">
            <v>0</v>
          </cell>
          <cell r="S451">
            <v>0</v>
          </cell>
          <cell r="T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D452">
            <v>0</v>
          </cell>
          <cell r="K452">
            <v>0</v>
          </cell>
          <cell r="R452">
            <v>0</v>
          </cell>
          <cell r="S452">
            <v>0</v>
          </cell>
          <cell r="T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</row>
        <row r="453">
          <cell r="D453">
            <v>0</v>
          </cell>
          <cell r="K453">
            <v>0</v>
          </cell>
          <cell r="R453">
            <v>0</v>
          </cell>
          <cell r="S453">
            <v>0</v>
          </cell>
          <cell r="T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</row>
        <row r="454">
          <cell r="D454">
            <v>0</v>
          </cell>
          <cell r="K454">
            <v>0</v>
          </cell>
          <cell r="R454">
            <v>0</v>
          </cell>
          <cell r="S454">
            <v>0</v>
          </cell>
          <cell r="T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</row>
        <row r="455">
          <cell r="D455">
            <v>0</v>
          </cell>
          <cell r="K455">
            <v>0</v>
          </cell>
          <cell r="R455">
            <v>0</v>
          </cell>
          <cell r="S455">
            <v>0</v>
          </cell>
          <cell r="T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</row>
        <row r="456">
          <cell r="D456">
            <v>0</v>
          </cell>
          <cell r="K456">
            <v>0</v>
          </cell>
          <cell r="R456">
            <v>0</v>
          </cell>
          <cell r="S456">
            <v>0</v>
          </cell>
          <cell r="T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</row>
        <row r="457">
          <cell r="D457">
            <v>0</v>
          </cell>
          <cell r="K457">
            <v>0</v>
          </cell>
          <cell r="R457">
            <v>0</v>
          </cell>
          <cell r="S457">
            <v>0</v>
          </cell>
          <cell r="T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</row>
        <row r="458">
          <cell r="D458">
            <v>0</v>
          </cell>
          <cell r="K458">
            <v>0</v>
          </cell>
          <cell r="R458">
            <v>0</v>
          </cell>
          <cell r="S458">
            <v>0</v>
          </cell>
          <cell r="T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D459">
            <v>0</v>
          </cell>
          <cell r="K459">
            <v>0</v>
          </cell>
          <cell r="R459">
            <v>0</v>
          </cell>
          <cell r="S459">
            <v>0</v>
          </cell>
          <cell r="T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D460">
            <v>0</v>
          </cell>
          <cell r="K460">
            <v>0</v>
          </cell>
          <cell r="R460">
            <v>0</v>
          </cell>
          <cell r="S460">
            <v>0</v>
          </cell>
          <cell r="T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</row>
        <row r="461">
          <cell r="D461">
            <v>0</v>
          </cell>
          <cell r="K461">
            <v>0</v>
          </cell>
          <cell r="R461">
            <v>0</v>
          </cell>
          <cell r="S461">
            <v>0</v>
          </cell>
          <cell r="T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</row>
        <row r="462">
          <cell r="D462">
            <v>0</v>
          </cell>
          <cell r="K462">
            <v>0</v>
          </cell>
          <cell r="R462">
            <v>0</v>
          </cell>
          <cell r="S462">
            <v>0</v>
          </cell>
          <cell r="T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</row>
        <row r="463">
          <cell r="D463">
            <v>0</v>
          </cell>
          <cell r="K463">
            <v>0</v>
          </cell>
          <cell r="R463">
            <v>0</v>
          </cell>
          <cell r="S463">
            <v>0</v>
          </cell>
          <cell r="T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D464">
            <v>0</v>
          </cell>
          <cell r="K464">
            <v>0</v>
          </cell>
          <cell r="R464">
            <v>0</v>
          </cell>
          <cell r="S464">
            <v>0</v>
          </cell>
          <cell r="T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D465">
            <v>0</v>
          </cell>
          <cell r="K465">
            <v>0</v>
          </cell>
          <cell r="R465">
            <v>0</v>
          </cell>
          <cell r="S465">
            <v>0</v>
          </cell>
          <cell r="T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D466">
            <v>0</v>
          </cell>
          <cell r="K466">
            <v>0</v>
          </cell>
          <cell r="R466">
            <v>0</v>
          </cell>
          <cell r="S466">
            <v>0</v>
          </cell>
          <cell r="T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D467">
            <v>0</v>
          </cell>
          <cell r="K467">
            <v>0</v>
          </cell>
          <cell r="R467">
            <v>0</v>
          </cell>
          <cell r="S467">
            <v>0</v>
          </cell>
          <cell r="T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D468">
            <v>0</v>
          </cell>
          <cell r="K468">
            <v>0</v>
          </cell>
          <cell r="R468">
            <v>0</v>
          </cell>
          <cell r="S468">
            <v>0</v>
          </cell>
          <cell r="T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D469">
            <v>0</v>
          </cell>
          <cell r="K469">
            <v>0</v>
          </cell>
          <cell r="R469">
            <v>0</v>
          </cell>
          <cell r="S469">
            <v>0</v>
          </cell>
          <cell r="T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</row>
        <row r="470">
          <cell r="D470">
            <v>0</v>
          </cell>
          <cell r="K470">
            <v>0</v>
          </cell>
          <cell r="R470">
            <v>0</v>
          </cell>
          <cell r="S470">
            <v>0</v>
          </cell>
          <cell r="T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</row>
        <row r="471">
          <cell r="D471">
            <v>0</v>
          </cell>
          <cell r="K471">
            <v>0</v>
          </cell>
          <cell r="R471">
            <v>0</v>
          </cell>
          <cell r="S471">
            <v>0</v>
          </cell>
          <cell r="T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</row>
        <row r="472">
          <cell r="D472">
            <v>0</v>
          </cell>
          <cell r="K472">
            <v>0</v>
          </cell>
          <cell r="R472">
            <v>0</v>
          </cell>
          <cell r="S472">
            <v>0</v>
          </cell>
          <cell r="T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D473">
            <v>0</v>
          </cell>
          <cell r="K473">
            <v>0</v>
          </cell>
          <cell r="R473">
            <v>0</v>
          </cell>
          <cell r="S473">
            <v>0</v>
          </cell>
          <cell r="T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D474">
            <v>0</v>
          </cell>
          <cell r="K474">
            <v>0</v>
          </cell>
          <cell r="R474">
            <v>0</v>
          </cell>
          <cell r="S474">
            <v>0</v>
          </cell>
          <cell r="T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D475">
            <v>0</v>
          </cell>
          <cell r="K475">
            <v>0</v>
          </cell>
          <cell r="R475">
            <v>0</v>
          </cell>
          <cell r="S475">
            <v>0</v>
          </cell>
          <cell r="T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</row>
        <row r="476">
          <cell r="D476">
            <v>0</v>
          </cell>
          <cell r="K476">
            <v>0</v>
          </cell>
          <cell r="R476">
            <v>0</v>
          </cell>
          <cell r="S476">
            <v>0</v>
          </cell>
          <cell r="T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</row>
        <row r="477">
          <cell r="D477">
            <v>0</v>
          </cell>
          <cell r="K477">
            <v>0</v>
          </cell>
          <cell r="R477">
            <v>0</v>
          </cell>
          <cell r="S477">
            <v>0</v>
          </cell>
          <cell r="T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</row>
        <row r="478">
          <cell r="D478">
            <v>0</v>
          </cell>
          <cell r="K478">
            <v>0</v>
          </cell>
          <cell r="R478">
            <v>0</v>
          </cell>
          <cell r="S478">
            <v>0</v>
          </cell>
          <cell r="T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</row>
        <row r="479">
          <cell r="D479">
            <v>0</v>
          </cell>
          <cell r="K479">
            <v>0</v>
          </cell>
          <cell r="R479">
            <v>0</v>
          </cell>
          <cell r="S479">
            <v>0</v>
          </cell>
          <cell r="T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D480">
            <v>0</v>
          </cell>
          <cell r="K480">
            <v>0</v>
          </cell>
          <cell r="R480">
            <v>0</v>
          </cell>
          <cell r="S480">
            <v>0</v>
          </cell>
          <cell r="T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D481">
            <v>0</v>
          </cell>
          <cell r="K481">
            <v>0</v>
          </cell>
          <cell r="R481">
            <v>0</v>
          </cell>
          <cell r="S481">
            <v>0</v>
          </cell>
          <cell r="T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</row>
        <row r="482">
          <cell r="D482">
            <v>0</v>
          </cell>
          <cell r="K482">
            <v>0</v>
          </cell>
          <cell r="R482">
            <v>0</v>
          </cell>
          <cell r="S482">
            <v>0</v>
          </cell>
          <cell r="T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</row>
        <row r="483">
          <cell r="D483">
            <v>0</v>
          </cell>
          <cell r="K483">
            <v>0</v>
          </cell>
          <cell r="R483">
            <v>0</v>
          </cell>
          <cell r="S483">
            <v>0</v>
          </cell>
          <cell r="T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</row>
        <row r="484">
          <cell r="D484">
            <v>0</v>
          </cell>
          <cell r="K484">
            <v>0</v>
          </cell>
          <cell r="R484">
            <v>0</v>
          </cell>
          <cell r="S484">
            <v>0</v>
          </cell>
          <cell r="T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</row>
        <row r="485">
          <cell r="D485">
            <v>0</v>
          </cell>
          <cell r="K485">
            <v>0</v>
          </cell>
          <cell r="R485">
            <v>0</v>
          </cell>
          <cell r="S485">
            <v>0</v>
          </cell>
          <cell r="T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</row>
        <row r="486">
          <cell r="D486">
            <v>0</v>
          </cell>
          <cell r="K486">
            <v>0</v>
          </cell>
          <cell r="R486">
            <v>0</v>
          </cell>
          <cell r="S486">
            <v>0</v>
          </cell>
          <cell r="T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</row>
        <row r="487">
          <cell r="D487">
            <v>0</v>
          </cell>
          <cell r="K487">
            <v>0</v>
          </cell>
          <cell r="R487">
            <v>0</v>
          </cell>
          <cell r="S487">
            <v>0</v>
          </cell>
          <cell r="T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</row>
        <row r="488">
          <cell r="D488">
            <v>0</v>
          </cell>
          <cell r="K488">
            <v>0</v>
          </cell>
          <cell r="R488">
            <v>0</v>
          </cell>
          <cell r="S488">
            <v>0</v>
          </cell>
          <cell r="T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</row>
        <row r="489">
          <cell r="D489">
            <v>0</v>
          </cell>
          <cell r="K489">
            <v>0</v>
          </cell>
          <cell r="R489">
            <v>0</v>
          </cell>
          <cell r="S489">
            <v>0</v>
          </cell>
          <cell r="T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</row>
        <row r="490">
          <cell r="D490">
            <v>0</v>
          </cell>
          <cell r="K490">
            <v>0</v>
          </cell>
          <cell r="R490">
            <v>0</v>
          </cell>
          <cell r="S490">
            <v>0</v>
          </cell>
          <cell r="T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</row>
        <row r="491">
          <cell r="D491">
            <v>0</v>
          </cell>
          <cell r="K491">
            <v>0</v>
          </cell>
          <cell r="R491">
            <v>0</v>
          </cell>
          <cell r="S491">
            <v>0</v>
          </cell>
          <cell r="T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</row>
        <row r="492">
          <cell r="D492">
            <v>0</v>
          </cell>
          <cell r="K492">
            <v>0</v>
          </cell>
          <cell r="R492">
            <v>0</v>
          </cell>
          <cell r="S492">
            <v>0</v>
          </cell>
          <cell r="T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</row>
        <row r="493">
          <cell r="D493">
            <v>0</v>
          </cell>
          <cell r="K493">
            <v>0</v>
          </cell>
          <cell r="R493">
            <v>0</v>
          </cell>
          <cell r="S493">
            <v>0</v>
          </cell>
          <cell r="T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D494">
            <v>0</v>
          </cell>
          <cell r="K494">
            <v>0</v>
          </cell>
          <cell r="R494">
            <v>0</v>
          </cell>
          <cell r="S494">
            <v>0</v>
          </cell>
          <cell r="T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D495">
            <v>0</v>
          </cell>
          <cell r="K495">
            <v>0</v>
          </cell>
          <cell r="R495">
            <v>0</v>
          </cell>
          <cell r="S495">
            <v>0</v>
          </cell>
          <cell r="T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</row>
        <row r="496">
          <cell r="D496">
            <v>0</v>
          </cell>
          <cell r="K496">
            <v>0</v>
          </cell>
          <cell r="R496">
            <v>0</v>
          </cell>
          <cell r="S496">
            <v>0</v>
          </cell>
          <cell r="T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</row>
        <row r="497">
          <cell r="D497">
            <v>0</v>
          </cell>
          <cell r="K497">
            <v>0</v>
          </cell>
          <cell r="R497">
            <v>0</v>
          </cell>
          <cell r="S497">
            <v>0</v>
          </cell>
          <cell r="T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</row>
        <row r="498">
          <cell r="D498">
            <v>0</v>
          </cell>
          <cell r="K498">
            <v>0</v>
          </cell>
          <cell r="R498">
            <v>0</v>
          </cell>
          <cell r="S498">
            <v>0</v>
          </cell>
          <cell r="T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</row>
        <row r="499">
          <cell r="D499">
            <v>0</v>
          </cell>
          <cell r="K499">
            <v>0</v>
          </cell>
          <cell r="R499">
            <v>0</v>
          </cell>
          <cell r="S499">
            <v>0</v>
          </cell>
          <cell r="T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</row>
        <row r="500">
          <cell r="D500">
            <v>0</v>
          </cell>
          <cell r="K500">
            <v>0</v>
          </cell>
          <cell r="R500">
            <v>0</v>
          </cell>
          <cell r="S500">
            <v>0</v>
          </cell>
          <cell r="T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</row>
        <row r="501">
          <cell r="D501">
            <v>0</v>
          </cell>
          <cell r="K501">
            <v>0</v>
          </cell>
          <cell r="R501">
            <v>0</v>
          </cell>
          <cell r="S501">
            <v>0</v>
          </cell>
          <cell r="T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</row>
        <row r="502">
          <cell r="D502">
            <v>0</v>
          </cell>
          <cell r="K502">
            <v>0</v>
          </cell>
          <cell r="R502">
            <v>0</v>
          </cell>
          <cell r="S502">
            <v>0</v>
          </cell>
          <cell r="T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</row>
        <row r="503">
          <cell r="D503">
            <v>0</v>
          </cell>
          <cell r="K503">
            <v>0</v>
          </cell>
          <cell r="R503">
            <v>0</v>
          </cell>
          <cell r="S503">
            <v>0</v>
          </cell>
          <cell r="T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</row>
        <row r="504">
          <cell r="D504">
            <v>0</v>
          </cell>
          <cell r="K504">
            <v>0</v>
          </cell>
          <cell r="R504">
            <v>0</v>
          </cell>
          <cell r="S504">
            <v>0</v>
          </cell>
          <cell r="T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</row>
        <row r="505">
          <cell r="D505">
            <v>0</v>
          </cell>
          <cell r="K505">
            <v>0</v>
          </cell>
          <cell r="R505">
            <v>0</v>
          </cell>
          <cell r="S505">
            <v>0</v>
          </cell>
          <cell r="T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</row>
        <row r="506">
          <cell r="D506">
            <v>0</v>
          </cell>
          <cell r="K506">
            <v>0</v>
          </cell>
          <cell r="R506">
            <v>0</v>
          </cell>
          <cell r="S506">
            <v>0</v>
          </cell>
          <cell r="T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</row>
        <row r="507">
          <cell r="D507">
            <v>0</v>
          </cell>
          <cell r="K507">
            <v>0</v>
          </cell>
          <cell r="R507">
            <v>0</v>
          </cell>
          <cell r="S507">
            <v>0</v>
          </cell>
          <cell r="T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</row>
        <row r="508">
          <cell r="D508">
            <v>0</v>
          </cell>
          <cell r="K508">
            <v>0</v>
          </cell>
          <cell r="R508">
            <v>0</v>
          </cell>
          <cell r="S508">
            <v>0</v>
          </cell>
          <cell r="T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</row>
        <row r="509">
          <cell r="D509">
            <v>0</v>
          </cell>
          <cell r="K509">
            <v>0</v>
          </cell>
          <cell r="R509">
            <v>0</v>
          </cell>
          <cell r="S509">
            <v>0</v>
          </cell>
          <cell r="T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</row>
        <row r="510">
          <cell r="D510">
            <v>0</v>
          </cell>
          <cell r="K510">
            <v>0</v>
          </cell>
          <cell r="R510">
            <v>0</v>
          </cell>
          <cell r="S510">
            <v>0</v>
          </cell>
          <cell r="T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</row>
        <row r="511">
          <cell r="D511">
            <v>0</v>
          </cell>
          <cell r="K511">
            <v>0</v>
          </cell>
          <cell r="R511">
            <v>0</v>
          </cell>
          <cell r="S511">
            <v>0</v>
          </cell>
          <cell r="T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</row>
        <row r="512">
          <cell r="D512">
            <v>0</v>
          </cell>
          <cell r="K512">
            <v>0</v>
          </cell>
          <cell r="R512">
            <v>0</v>
          </cell>
          <cell r="S512">
            <v>0</v>
          </cell>
          <cell r="T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</row>
        <row r="513">
          <cell r="D513">
            <v>0</v>
          </cell>
          <cell r="K513">
            <v>0</v>
          </cell>
          <cell r="R513">
            <v>0</v>
          </cell>
          <cell r="S513">
            <v>0</v>
          </cell>
          <cell r="T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</row>
        <row r="514">
          <cell r="D514">
            <v>0</v>
          </cell>
          <cell r="K514">
            <v>0</v>
          </cell>
          <cell r="R514">
            <v>0</v>
          </cell>
          <cell r="S514">
            <v>0</v>
          </cell>
          <cell r="T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</row>
        <row r="515">
          <cell r="D515">
            <v>0</v>
          </cell>
          <cell r="K515">
            <v>0</v>
          </cell>
          <cell r="R515">
            <v>0</v>
          </cell>
          <cell r="S515">
            <v>0</v>
          </cell>
          <cell r="T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</row>
        <row r="516">
          <cell r="D516">
            <v>0</v>
          </cell>
          <cell r="K516">
            <v>0</v>
          </cell>
          <cell r="R516">
            <v>0</v>
          </cell>
          <cell r="S516">
            <v>0</v>
          </cell>
          <cell r="T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</row>
        <row r="517">
          <cell r="D517">
            <v>0</v>
          </cell>
          <cell r="K517">
            <v>0</v>
          </cell>
          <cell r="R517">
            <v>0</v>
          </cell>
          <cell r="S517">
            <v>0</v>
          </cell>
          <cell r="T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</row>
        <row r="518">
          <cell r="D518">
            <v>0</v>
          </cell>
          <cell r="K518">
            <v>0</v>
          </cell>
          <cell r="R518">
            <v>0</v>
          </cell>
          <cell r="S518">
            <v>0</v>
          </cell>
          <cell r="T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</row>
        <row r="519">
          <cell r="D519">
            <v>0</v>
          </cell>
          <cell r="K519">
            <v>0</v>
          </cell>
          <cell r="R519">
            <v>0</v>
          </cell>
          <cell r="S519">
            <v>0</v>
          </cell>
          <cell r="T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</row>
        <row r="520">
          <cell r="D520">
            <v>0</v>
          </cell>
          <cell r="K520">
            <v>0</v>
          </cell>
          <cell r="R520">
            <v>0</v>
          </cell>
          <cell r="S520">
            <v>0</v>
          </cell>
          <cell r="T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</row>
        <row r="521">
          <cell r="D521">
            <v>0</v>
          </cell>
          <cell r="K521">
            <v>0</v>
          </cell>
          <cell r="R521">
            <v>0</v>
          </cell>
          <cell r="S521">
            <v>0</v>
          </cell>
          <cell r="T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</row>
        <row r="522">
          <cell r="D522">
            <v>0</v>
          </cell>
          <cell r="K522">
            <v>0</v>
          </cell>
          <cell r="R522">
            <v>0</v>
          </cell>
          <cell r="S522">
            <v>0</v>
          </cell>
          <cell r="T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</row>
        <row r="523">
          <cell r="D523">
            <v>0</v>
          </cell>
          <cell r="K523">
            <v>0</v>
          </cell>
          <cell r="R523">
            <v>0</v>
          </cell>
          <cell r="S523">
            <v>0</v>
          </cell>
          <cell r="T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</row>
        <row r="524">
          <cell r="D524">
            <v>0</v>
          </cell>
          <cell r="K524">
            <v>0</v>
          </cell>
          <cell r="R524">
            <v>0</v>
          </cell>
          <cell r="S524">
            <v>0</v>
          </cell>
          <cell r="T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</row>
        <row r="525">
          <cell r="D525">
            <v>0</v>
          </cell>
          <cell r="K525">
            <v>0</v>
          </cell>
          <cell r="R525">
            <v>0</v>
          </cell>
          <cell r="S525">
            <v>0</v>
          </cell>
          <cell r="T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</row>
        <row r="526">
          <cell r="D526">
            <v>0</v>
          </cell>
          <cell r="K526">
            <v>0</v>
          </cell>
          <cell r="R526">
            <v>0</v>
          </cell>
          <cell r="S526">
            <v>0</v>
          </cell>
          <cell r="T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</row>
        <row r="527">
          <cell r="D527">
            <v>0</v>
          </cell>
          <cell r="K527">
            <v>0</v>
          </cell>
          <cell r="R527">
            <v>0</v>
          </cell>
          <cell r="S527">
            <v>0</v>
          </cell>
          <cell r="T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</row>
        <row r="528">
          <cell r="D528">
            <v>0</v>
          </cell>
          <cell r="K528">
            <v>0</v>
          </cell>
          <cell r="R528">
            <v>0</v>
          </cell>
          <cell r="S528">
            <v>0</v>
          </cell>
          <cell r="T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</row>
        <row r="529">
          <cell r="D529">
            <v>0</v>
          </cell>
          <cell r="K529">
            <v>0</v>
          </cell>
          <cell r="R529">
            <v>0</v>
          </cell>
          <cell r="S529">
            <v>0</v>
          </cell>
          <cell r="T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</row>
        <row r="530">
          <cell r="D530">
            <v>0</v>
          </cell>
          <cell r="K530">
            <v>0</v>
          </cell>
          <cell r="R530">
            <v>0</v>
          </cell>
          <cell r="S530">
            <v>0</v>
          </cell>
          <cell r="T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</row>
        <row r="531">
          <cell r="D531">
            <v>0</v>
          </cell>
          <cell r="K531">
            <v>0</v>
          </cell>
          <cell r="R531">
            <v>0</v>
          </cell>
          <cell r="S531">
            <v>0</v>
          </cell>
          <cell r="T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</row>
        <row r="532">
          <cell r="D532">
            <v>0</v>
          </cell>
          <cell r="K532">
            <v>0</v>
          </cell>
          <cell r="R532">
            <v>0</v>
          </cell>
          <cell r="S532">
            <v>0</v>
          </cell>
          <cell r="T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</row>
        <row r="533">
          <cell r="D533">
            <v>0</v>
          </cell>
          <cell r="K533">
            <v>0</v>
          </cell>
          <cell r="R533">
            <v>0</v>
          </cell>
          <cell r="S533">
            <v>0</v>
          </cell>
          <cell r="T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</row>
        <row r="534">
          <cell r="D534">
            <v>0</v>
          </cell>
          <cell r="K534">
            <v>0</v>
          </cell>
          <cell r="R534">
            <v>0</v>
          </cell>
          <cell r="S534">
            <v>0</v>
          </cell>
          <cell r="T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</row>
        <row r="535">
          <cell r="D535">
            <v>0</v>
          </cell>
          <cell r="K535">
            <v>0</v>
          </cell>
          <cell r="R535">
            <v>0</v>
          </cell>
          <cell r="S535">
            <v>0</v>
          </cell>
          <cell r="T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</row>
        <row r="536">
          <cell r="D536">
            <v>0</v>
          </cell>
          <cell r="K536">
            <v>0</v>
          </cell>
          <cell r="R536">
            <v>0</v>
          </cell>
          <cell r="S536">
            <v>0</v>
          </cell>
          <cell r="T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</row>
        <row r="537">
          <cell r="D537">
            <v>0</v>
          </cell>
          <cell r="K537">
            <v>0</v>
          </cell>
          <cell r="R537">
            <v>0</v>
          </cell>
          <cell r="S537">
            <v>0</v>
          </cell>
          <cell r="T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</row>
        <row r="538">
          <cell r="D538">
            <v>0</v>
          </cell>
          <cell r="K538">
            <v>0</v>
          </cell>
          <cell r="R538">
            <v>0</v>
          </cell>
          <cell r="S538">
            <v>0</v>
          </cell>
          <cell r="T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</row>
        <row r="539">
          <cell r="D539">
            <v>0</v>
          </cell>
          <cell r="K539">
            <v>0</v>
          </cell>
          <cell r="R539">
            <v>0</v>
          </cell>
          <cell r="S539">
            <v>0</v>
          </cell>
          <cell r="T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</row>
        <row r="540">
          <cell r="D540">
            <v>0</v>
          </cell>
          <cell r="K540">
            <v>0</v>
          </cell>
          <cell r="R540">
            <v>0</v>
          </cell>
          <cell r="S540">
            <v>0</v>
          </cell>
          <cell r="T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</row>
        <row r="541">
          <cell r="D541">
            <v>0</v>
          </cell>
          <cell r="K541">
            <v>0</v>
          </cell>
          <cell r="R541">
            <v>0</v>
          </cell>
          <cell r="S541">
            <v>0</v>
          </cell>
          <cell r="T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</row>
        <row r="542">
          <cell r="D542">
            <v>0</v>
          </cell>
          <cell r="K542">
            <v>0</v>
          </cell>
          <cell r="R542">
            <v>0</v>
          </cell>
          <cell r="S542">
            <v>0</v>
          </cell>
          <cell r="T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</row>
        <row r="543">
          <cell r="D543">
            <v>0</v>
          </cell>
          <cell r="K543">
            <v>0</v>
          </cell>
          <cell r="R543">
            <v>0</v>
          </cell>
          <cell r="S543">
            <v>0</v>
          </cell>
          <cell r="T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</row>
        <row r="544">
          <cell r="D544">
            <v>0</v>
          </cell>
          <cell r="K544">
            <v>0</v>
          </cell>
          <cell r="R544">
            <v>0</v>
          </cell>
          <cell r="S544">
            <v>0</v>
          </cell>
          <cell r="T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</row>
        <row r="545">
          <cell r="D545">
            <v>0</v>
          </cell>
          <cell r="K545">
            <v>0</v>
          </cell>
          <cell r="R545">
            <v>0</v>
          </cell>
          <cell r="S545">
            <v>0</v>
          </cell>
          <cell r="T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</row>
        <row r="546">
          <cell r="D546">
            <v>0</v>
          </cell>
          <cell r="K546">
            <v>0</v>
          </cell>
          <cell r="R546">
            <v>0</v>
          </cell>
          <cell r="S546">
            <v>0</v>
          </cell>
          <cell r="T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</row>
        <row r="547">
          <cell r="D547">
            <v>0</v>
          </cell>
          <cell r="K547">
            <v>0</v>
          </cell>
          <cell r="R547">
            <v>0</v>
          </cell>
          <cell r="S547">
            <v>0</v>
          </cell>
          <cell r="T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</row>
        <row r="548">
          <cell r="D548">
            <v>0</v>
          </cell>
          <cell r="K548">
            <v>0</v>
          </cell>
          <cell r="R548">
            <v>0</v>
          </cell>
          <cell r="S548">
            <v>0</v>
          </cell>
          <cell r="T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</row>
        <row r="549">
          <cell r="D549">
            <v>0</v>
          </cell>
          <cell r="K549">
            <v>0</v>
          </cell>
          <cell r="R549">
            <v>0</v>
          </cell>
          <cell r="S549">
            <v>0</v>
          </cell>
          <cell r="T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</row>
        <row r="550">
          <cell r="D550">
            <v>0</v>
          </cell>
          <cell r="K550">
            <v>0</v>
          </cell>
          <cell r="R550">
            <v>0</v>
          </cell>
          <cell r="S550">
            <v>0</v>
          </cell>
          <cell r="T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</row>
        <row r="551">
          <cell r="D551">
            <v>0</v>
          </cell>
          <cell r="K551">
            <v>0</v>
          </cell>
          <cell r="R551">
            <v>0</v>
          </cell>
          <cell r="S551">
            <v>0</v>
          </cell>
          <cell r="T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</row>
        <row r="552">
          <cell r="D552">
            <v>0</v>
          </cell>
          <cell r="K552">
            <v>0</v>
          </cell>
          <cell r="R552">
            <v>0</v>
          </cell>
          <cell r="S552">
            <v>0</v>
          </cell>
          <cell r="T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</row>
        <row r="553">
          <cell r="D553">
            <v>0</v>
          </cell>
          <cell r="K553">
            <v>0</v>
          </cell>
          <cell r="R553">
            <v>0</v>
          </cell>
          <cell r="S553">
            <v>0</v>
          </cell>
          <cell r="T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</row>
        <row r="554">
          <cell r="D554">
            <v>0</v>
          </cell>
          <cell r="K554">
            <v>0</v>
          </cell>
          <cell r="R554">
            <v>0</v>
          </cell>
          <cell r="S554">
            <v>0</v>
          </cell>
          <cell r="T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</row>
        <row r="555">
          <cell r="D555">
            <v>0</v>
          </cell>
          <cell r="K555">
            <v>0</v>
          </cell>
          <cell r="R555">
            <v>0</v>
          </cell>
          <cell r="S555">
            <v>0</v>
          </cell>
          <cell r="T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</row>
        <row r="556">
          <cell r="D556">
            <v>0</v>
          </cell>
          <cell r="K556">
            <v>0</v>
          </cell>
          <cell r="R556">
            <v>0</v>
          </cell>
          <cell r="S556">
            <v>0</v>
          </cell>
          <cell r="T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</row>
        <row r="557">
          <cell r="D557">
            <v>0</v>
          </cell>
          <cell r="K557">
            <v>0</v>
          </cell>
          <cell r="R557">
            <v>0</v>
          </cell>
          <cell r="S557">
            <v>0</v>
          </cell>
          <cell r="T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</row>
        <row r="558">
          <cell r="D558">
            <v>0</v>
          </cell>
          <cell r="K558">
            <v>0</v>
          </cell>
          <cell r="R558">
            <v>0</v>
          </cell>
          <cell r="S558">
            <v>0</v>
          </cell>
          <cell r="T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</row>
        <row r="559">
          <cell r="D559">
            <v>0</v>
          </cell>
          <cell r="K559">
            <v>0</v>
          </cell>
          <cell r="R559">
            <v>0</v>
          </cell>
          <cell r="S559">
            <v>0</v>
          </cell>
          <cell r="T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D560">
            <v>0</v>
          </cell>
          <cell r="K560">
            <v>0</v>
          </cell>
          <cell r="R560">
            <v>0</v>
          </cell>
          <cell r="S560">
            <v>0</v>
          </cell>
          <cell r="T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D561">
            <v>0</v>
          </cell>
          <cell r="K561">
            <v>0</v>
          </cell>
          <cell r="R561">
            <v>0</v>
          </cell>
          <cell r="S561">
            <v>0</v>
          </cell>
          <cell r="T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D562">
            <v>0</v>
          </cell>
          <cell r="K562">
            <v>0</v>
          </cell>
          <cell r="R562">
            <v>0</v>
          </cell>
          <cell r="S562">
            <v>0</v>
          </cell>
          <cell r="T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D563">
            <v>0</v>
          </cell>
          <cell r="K563">
            <v>0</v>
          </cell>
          <cell r="R563">
            <v>0</v>
          </cell>
          <cell r="S563">
            <v>0</v>
          </cell>
          <cell r="T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D564">
            <v>0</v>
          </cell>
          <cell r="K564">
            <v>0</v>
          </cell>
          <cell r="R564">
            <v>0</v>
          </cell>
          <cell r="S564">
            <v>0</v>
          </cell>
          <cell r="T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</row>
        <row r="565">
          <cell r="D565">
            <v>0</v>
          </cell>
          <cell r="K565">
            <v>0</v>
          </cell>
          <cell r="R565">
            <v>0</v>
          </cell>
          <cell r="S565">
            <v>0</v>
          </cell>
          <cell r="T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</row>
        <row r="566">
          <cell r="D566">
            <v>0</v>
          </cell>
          <cell r="K566">
            <v>0</v>
          </cell>
          <cell r="R566">
            <v>0</v>
          </cell>
          <cell r="S566">
            <v>0</v>
          </cell>
          <cell r="T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</row>
        <row r="567">
          <cell r="D567">
            <v>0</v>
          </cell>
          <cell r="K567">
            <v>0</v>
          </cell>
          <cell r="R567">
            <v>0</v>
          </cell>
          <cell r="S567">
            <v>0</v>
          </cell>
          <cell r="T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</row>
        <row r="568">
          <cell r="D568">
            <v>0</v>
          </cell>
          <cell r="K568">
            <v>0</v>
          </cell>
          <cell r="R568">
            <v>0</v>
          </cell>
          <cell r="S568">
            <v>0</v>
          </cell>
          <cell r="T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</row>
        <row r="569">
          <cell r="D569">
            <v>0</v>
          </cell>
          <cell r="K569">
            <v>0</v>
          </cell>
          <cell r="R569">
            <v>0</v>
          </cell>
          <cell r="S569">
            <v>0</v>
          </cell>
          <cell r="T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</row>
        <row r="570">
          <cell r="D570">
            <v>0</v>
          </cell>
          <cell r="K570">
            <v>0</v>
          </cell>
          <cell r="R570">
            <v>0</v>
          </cell>
          <cell r="S570">
            <v>0</v>
          </cell>
          <cell r="T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D571">
            <v>0</v>
          </cell>
          <cell r="K571">
            <v>0</v>
          </cell>
          <cell r="R571">
            <v>0</v>
          </cell>
          <cell r="S571">
            <v>0</v>
          </cell>
          <cell r="T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D572">
            <v>0</v>
          </cell>
          <cell r="K572">
            <v>0</v>
          </cell>
          <cell r="R572">
            <v>0</v>
          </cell>
          <cell r="S572">
            <v>0</v>
          </cell>
          <cell r="T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</row>
        <row r="573">
          <cell r="D573">
            <v>0</v>
          </cell>
          <cell r="K573">
            <v>0</v>
          </cell>
          <cell r="R573">
            <v>0</v>
          </cell>
          <cell r="S573">
            <v>0</v>
          </cell>
          <cell r="T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</row>
        <row r="574">
          <cell r="D574">
            <v>0</v>
          </cell>
          <cell r="K574">
            <v>0</v>
          </cell>
          <cell r="R574">
            <v>0</v>
          </cell>
          <cell r="S574">
            <v>0</v>
          </cell>
          <cell r="T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</row>
        <row r="575">
          <cell r="D575">
            <v>0</v>
          </cell>
          <cell r="K575">
            <v>0</v>
          </cell>
          <cell r="R575">
            <v>0</v>
          </cell>
          <cell r="S575">
            <v>0</v>
          </cell>
          <cell r="T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D576">
            <v>0</v>
          </cell>
          <cell r="K576">
            <v>0</v>
          </cell>
          <cell r="R576">
            <v>0</v>
          </cell>
          <cell r="S576">
            <v>0</v>
          </cell>
          <cell r="T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D577">
            <v>0</v>
          </cell>
          <cell r="K577">
            <v>0</v>
          </cell>
          <cell r="R577">
            <v>0</v>
          </cell>
          <cell r="S577">
            <v>0</v>
          </cell>
          <cell r="T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D578">
            <v>0</v>
          </cell>
          <cell r="K578">
            <v>0</v>
          </cell>
          <cell r="R578">
            <v>0</v>
          </cell>
          <cell r="S578">
            <v>0</v>
          </cell>
          <cell r="T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D579">
            <v>0</v>
          </cell>
          <cell r="K579">
            <v>0</v>
          </cell>
          <cell r="R579">
            <v>0</v>
          </cell>
          <cell r="S579">
            <v>0</v>
          </cell>
          <cell r="T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D580">
            <v>0</v>
          </cell>
          <cell r="K580">
            <v>0</v>
          </cell>
          <cell r="R580">
            <v>0</v>
          </cell>
          <cell r="S580">
            <v>0</v>
          </cell>
          <cell r="T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D581">
            <v>0</v>
          </cell>
          <cell r="K581">
            <v>0</v>
          </cell>
          <cell r="R581">
            <v>0</v>
          </cell>
          <cell r="S581">
            <v>0</v>
          </cell>
          <cell r="T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</row>
        <row r="582">
          <cell r="D582">
            <v>0</v>
          </cell>
          <cell r="K582">
            <v>0</v>
          </cell>
          <cell r="R582">
            <v>0</v>
          </cell>
          <cell r="S582">
            <v>0</v>
          </cell>
          <cell r="T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</row>
        <row r="583">
          <cell r="D583">
            <v>0</v>
          </cell>
          <cell r="K583">
            <v>0</v>
          </cell>
          <cell r="R583">
            <v>0</v>
          </cell>
          <cell r="S583">
            <v>0</v>
          </cell>
          <cell r="T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</row>
        <row r="584">
          <cell r="D584">
            <v>0</v>
          </cell>
          <cell r="K584">
            <v>0</v>
          </cell>
          <cell r="R584">
            <v>0</v>
          </cell>
          <cell r="S584">
            <v>0</v>
          </cell>
          <cell r="T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D585">
            <v>0</v>
          </cell>
          <cell r="K585">
            <v>0</v>
          </cell>
          <cell r="R585">
            <v>0</v>
          </cell>
          <cell r="S585">
            <v>0</v>
          </cell>
          <cell r="T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D586">
            <v>0</v>
          </cell>
          <cell r="K586">
            <v>0</v>
          </cell>
          <cell r="R586">
            <v>0</v>
          </cell>
          <cell r="S586">
            <v>0</v>
          </cell>
          <cell r="T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D587">
            <v>0</v>
          </cell>
          <cell r="K587">
            <v>0</v>
          </cell>
          <cell r="R587">
            <v>0</v>
          </cell>
          <cell r="S587">
            <v>0</v>
          </cell>
          <cell r="T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</row>
        <row r="588">
          <cell r="D588">
            <v>0</v>
          </cell>
          <cell r="K588">
            <v>0</v>
          </cell>
          <cell r="R588">
            <v>0</v>
          </cell>
          <cell r="S588">
            <v>0</v>
          </cell>
          <cell r="T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</row>
        <row r="589">
          <cell r="D589">
            <v>0</v>
          </cell>
          <cell r="K589">
            <v>0</v>
          </cell>
          <cell r="R589">
            <v>0</v>
          </cell>
          <cell r="S589">
            <v>0</v>
          </cell>
          <cell r="T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</row>
        <row r="590">
          <cell r="D590">
            <v>0</v>
          </cell>
          <cell r="K590">
            <v>0</v>
          </cell>
          <cell r="R590">
            <v>0</v>
          </cell>
          <cell r="S590">
            <v>0</v>
          </cell>
          <cell r="T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</row>
        <row r="591">
          <cell r="D591">
            <v>0</v>
          </cell>
          <cell r="K591">
            <v>0</v>
          </cell>
          <cell r="R591">
            <v>0</v>
          </cell>
          <cell r="S591">
            <v>0</v>
          </cell>
          <cell r="T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D592">
            <v>0</v>
          </cell>
          <cell r="K592">
            <v>0</v>
          </cell>
          <cell r="R592">
            <v>0</v>
          </cell>
          <cell r="S592">
            <v>0</v>
          </cell>
          <cell r="T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D593">
            <v>0</v>
          </cell>
          <cell r="K593">
            <v>0</v>
          </cell>
          <cell r="R593">
            <v>0</v>
          </cell>
          <cell r="S593">
            <v>0</v>
          </cell>
          <cell r="T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</row>
        <row r="594">
          <cell r="D594">
            <v>0</v>
          </cell>
          <cell r="K594">
            <v>0</v>
          </cell>
          <cell r="R594">
            <v>0</v>
          </cell>
          <cell r="S594">
            <v>0</v>
          </cell>
          <cell r="T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</row>
        <row r="595">
          <cell r="D595">
            <v>0</v>
          </cell>
          <cell r="K595">
            <v>0</v>
          </cell>
          <cell r="R595">
            <v>0</v>
          </cell>
          <cell r="S595">
            <v>0</v>
          </cell>
          <cell r="T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</row>
        <row r="596">
          <cell r="D596">
            <v>0</v>
          </cell>
          <cell r="K596">
            <v>0</v>
          </cell>
          <cell r="R596">
            <v>0</v>
          </cell>
          <cell r="S596">
            <v>0</v>
          </cell>
          <cell r="T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</row>
        <row r="597">
          <cell r="D597">
            <v>0</v>
          </cell>
          <cell r="K597">
            <v>0</v>
          </cell>
          <cell r="R597">
            <v>0</v>
          </cell>
          <cell r="S597">
            <v>0</v>
          </cell>
          <cell r="T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</row>
        <row r="598">
          <cell r="D598">
            <v>0</v>
          </cell>
          <cell r="K598">
            <v>0</v>
          </cell>
          <cell r="R598">
            <v>0</v>
          </cell>
          <cell r="S598">
            <v>0</v>
          </cell>
          <cell r="T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</row>
        <row r="599">
          <cell r="D599">
            <v>0</v>
          </cell>
          <cell r="K599">
            <v>0</v>
          </cell>
          <cell r="R599">
            <v>0</v>
          </cell>
          <cell r="S599">
            <v>0</v>
          </cell>
          <cell r="T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</row>
        <row r="600">
          <cell r="D600">
            <v>0</v>
          </cell>
          <cell r="K600">
            <v>0</v>
          </cell>
          <cell r="R600">
            <v>0</v>
          </cell>
          <cell r="S600">
            <v>0</v>
          </cell>
          <cell r="T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</row>
        <row r="601">
          <cell r="D601">
            <v>0</v>
          </cell>
          <cell r="K601">
            <v>0</v>
          </cell>
          <cell r="R601">
            <v>0</v>
          </cell>
          <cell r="S601">
            <v>0</v>
          </cell>
          <cell r="T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</row>
        <row r="602">
          <cell r="D602">
            <v>0</v>
          </cell>
          <cell r="K602">
            <v>0</v>
          </cell>
          <cell r="R602">
            <v>0</v>
          </cell>
          <cell r="S602">
            <v>0</v>
          </cell>
          <cell r="T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</row>
        <row r="603">
          <cell r="D603">
            <v>0</v>
          </cell>
          <cell r="K603">
            <v>0</v>
          </cell>
          <cell r="R603">
            <v>0</v>
          </cell>
          <cell r="S603">
            <v>0</v>
          </cell>
          <cell r="T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</row>
        <row r="604">
          <cell r="D604">
            <v>0</v>
          </cell>
          <cell r="K604">
            <v>0</v>
          </cell>
          <cell r="R604">
            <v>0</v>
          </cell>
          <cell r="S604">
            <v>0</v>
          </cell>
          <cell r="T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</row>
        <row r="605">
          <cell r="D605">
            <v>0</v>
          </cell>
          <cell r="K605">
            <v>0</v>
          </cell>
          <cell r="R605">
            <v>0</v>
          </cell>
          <cell r="S605">
            <v>0</v>
          </cell>
          <cell r="T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D606">
            <v>0</v>
          </cell>
          <cell r="K606">
            <v>0</v>
          </cell>
          <cell r="R606">
            <v>0</v>
          </cell>
          <cell r="S606">
            <v>0</v>
          </cell>
          <cell r="T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D607">
            <v>0</v>
          </cell>
          <cell r="K607">
            <v>0</v>
          </cell>
          <cell r="R607">
            <v>0</v>
          </cell>
          <cell r="S607">
            <v>0</v>
          </cell>
          <cell r="T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</row>
        <row r="608">
          <cell r="D608">
            <v>0</v>
          </cell>
          <cell r="K608">
            <v>0</v>
          </cell>
          <cell r="R608">
            <v>0</v>
          </cell>
          <cell r="S608">
            <v>0</v>
          </cell>
          <cell r="T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</row>
        <row r="609">
          <cell r="D609">
            <v>0</v>
          </cell>
          <cell r="K609">
            <v>0</v>
          </cell>
          <cell r="R609">
            <v>0</v>
          </cell>
          <cell r="S609">
            <v>0</v>
          </cell>
          <cell r="T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</row>
        <row r="610">
          <cell r="D610">
            <v>0</v>
          </cell>
          <cell r="K610">
            <v>0</v>
          </cell>
          <cell r="R610">
            <v>0</v>
          </cell>
          <cell r="S610">
            <v>0</v>
          </cell>
          <cell r="T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</row>
        <row r="611">
          <cell r="D611">
            <v>0</v>
          </cell>
          <cell r="K611">
            <v>0</v>
          </cell>
          <cell r="R611">
            <v>0</v>
          </cell>
          <cell r="S611">
            <v>0</v>
          </cell>
          <cell r="T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</row>
        <row r="612">
          <cell r="D612">
            <v>0</v>
          </cell>
          <cell r="K612">
            <v>0</v>
          </cell>
          <cell r="R612">
            <v>0</v>
          </cell>
          <cell r="S612">
            <v>0</v>
          </cell>
          <cell r="T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</row>
        <row r="613">
          <cell r="D613">
            <v>0</v>
          </cell>
          <cell r="K613">
            <v>0</v>
          </cell>
          <cell r="R613">
            <v>0</v>
          </cell>
          <cell r="S613">
            <v>0</v>
          </cell>
          <cell r="T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</row>
        <row r="614">
          <cell r="D614">
            <v>0</v>
          </cell>
          <cell r="K614">
            <v>0</v>
          </cell>
          <cell r="R614">
            <v>0</v>
          </cell>
          <cell r="S614">
            <v>0</v>
          </cell>
          <cell r="T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</row>
        <row r="615">
          <cell r="D615">
            <v>0</v>
          </cell>
          <cell r="K615">
            <v>0</v>
          </cell>
          <cell r="R615">
            <v>0</v>
          </cell>
          <cell r="S615">
            <v>0</v>
          </cell>
          <cell r="T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</row>
        <row r="616">
          <cell r="D616">
            <v>0</v>
          </cell>
          <cell r="K616">
            <v>0</v>
          </cell>
          <cell r="R616">
            <v>0</v>
          </cell>
          <cell r="S616">
            <v>0</v>
          </cell>
          <cell r="T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</row>
        <row r="617">
          <cell r="D617">
            <v>0</v>
          </cell>
          <cell r="K617">
            <v>0</v>
          </cell>
          <cell r="R617">
            <v>0</v>
          </cell>
          <cell r="S617">
            <v>0</v>
          </cell>
          <cell r="T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</row>
        <row r="618">
          <cell r="D618">
            <v>0</v>
          </cell>
          <cell r="K618">
            <v>0</v>
          </cell>
          <cell r="R618">
            <v>0</v>
          </cell>
          <cell r="S618">
            <v>0</v>
          </cell>
          <cell r="T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</row>
        <row r="619">
          <cell r="D619">
            <v>0</v>
          </cell>
          <cell r="K619">
            <v>0</v>
          </cell>
          <cell r="R619">
            <v>0</v>
          </cell>
          <cell r="S619">
            <v>0</v>
          </cell>
          <cell r="T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</row>
        <row r="620">
          <cell r="D620">
            <v>0</v>
          </cell>
          <cell r="K620">
            <v>0</v>
          </cell>
          <cell r="R620">
            <v>0</v>
          </cell>
          <cell r="S620">
            <v>0</v>
          </cell>
          <cell r="T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</row>
        <row r="621">
          <cell r="D621">
            <v>0</v>
          </cell>
          <cell r="K621">
            <v>0</v>
          </cell>
          <cell r="R621">
            <v>0</v>
          </cell>
          <cell r="S621">
            <v>0</v>
          </cell>
          <cell r="T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</row>
        <row r="622">
          <cell r="D622">
            <v>0</v>
          </cell>
          <cell r="K622">
            <v>0</v>
          </cell>
          <cell r="R622">
            <v>0</v>
          </cell>
          <cell r="S622">
            <v>0</v>
          </cell>
          <cell r="T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</row>
        <row r="623">
          <cell r="D623">
            <v>0</v>
          </cell>
          <cell r="K623">
            <v>0</v>
          </cell>
          <cell r="R623">
            <v>0</v>
          </cell>
          <cell r="S623">
            <v>0</v>
          </cell>
          <cell r="T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</row>
        <row r="624">
          <cell r="D624">
            <v>0</v>
          </cell>
          <cell r="K624">
            <v>0</v>
          </cell>
          <cell r="R624">
            <v>0</v>
          </cell>
          <cell r="S624">
            <v>0</v>
          </cell>
          <cell r="T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</row>
        <row r="625">
          <cell r="D625">
            <v>0</v>
          </cell>
          <cell r="K625">
            <v>0</v>
          </cell>
          <cell r="R625">
            <v>0</v>
          </cell>
          <cell r="S625">
            <v>0</v>
          </cell>
          <cell r="T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</row>
        <row r="626">
          <cell r="D626">
            <v>0</v>
          </cell>
          <cell r="K626">
            <v>0</v>
          </cell>
          <cell r="R626">
            <v>0</v>
          </cell>
          <cell r="S626">
            <v>0</v>
          </cell>
          <cell r="T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</row>
        <row r="627">
          <cell r="D627">
            <v>0</v>
          </cell>
          <cell r="K627">
            <v>0</v>
          </cell>
          <cell r="R627">
            <v>0</v>
          </cell>
          <cell r="S627">
            <v>0</v>
          </cell>
          <cell r="T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</row>
        <row r="628">
          <cell r="D628">
            <v>0</v>
          </cell>
          <cell r="K628">
            <v>0</v>
          </cell>
          <cell r="R628">
            <v>0</v>
          </cell>
          <cell r="S628">
            <v>0</v>
          </cell>
          <cell r="T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</row>
        <row r="629">
          <cell r="D629">
            <v>0</v>
          </cell>
          <cell r="K629">
            <v>0</v>
          </cell>
          <cell r="R629">
            <v>0</v>
          </cell>
          <cell r="S629">
            <v>0</v>
          </cell>
          <cell r="T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</row>
        <row r="630">
          <cell r="D630">
            <v>0</v>
          </cell>
          <cell r="K630">
            <v>0</v>
          </cell>
          <cell r="R630">
            <v>0</v>
          </cell>
          <cell r="S630">
            <v>0</v>
          </cell>
          <cell r="T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</row>
        <row r="631">
          <cell r="D631">
            <v>0</v>
          </cell>
          <cell r="K631">
            <v>0</v>
          </cell>
          <cell r="R631">
            <v>0</v>
          </cell>
          <cell r="S631">
            <v>0</v>
          </cell>
          <cell r="T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</row>
        <row r="632">
          <cell r="D632">
            <v>0</v>
          </cell>
          <cell r="K632">
            <v>0</v>
          </cell>
          <cell r="R632">
            <v>0</v>
          </cell>
          <cell r="S632">
            <v>0</v>
          </cell>
          <cell r="T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</row>
        <row r="633">
          <cell r="D633">
            <v>0</v>
          </cell>
          <cell r="K633">
            <v>0</v>
          </cell>
          <cell r="R633">
            <v>0</v>
          </cell>
          <cell r="S633">
            <v>0</v>
          </cell>
          <cell r="T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</row>
        <row r="634">
          <cell r="D634">
            <v>0</v>
          </cell>
          <cell r="K634">
            <v>0</v>
          </cell>
          <cell r="R634">
            <v>0</v>
          </cell>
          <cell r="S634">
            <v>0</v>
          </cell>
          <cell r="T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</row>
        <row r="635">
          <cell r="D635">
            <v>0</v>
          </cell>
          <cell r="K635">
            <v>0</v>
          </cell>
          <cell r="R635">
            <v>0</v>
          </cell>
          <cell r="S635">
            <v>0</v>
          </cell>
          <cell r="T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</row>
        <row r="636">
          <cell r="D636">
            <v>0</v>
          </cell>
          <cell r="K636">
            <v>0</v>
          </cell>
          <cell r="R636">
            <v>0</v>
          </cell>
          <cell r="S636">
            <v>0</v>
          </cell>
          <cell r="T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</row>
        <row r="637">
          <cell r="D637">
            <v>0</v>
          </cell>
          <cell r="K637">
            <v>0</v>
          </cell>
          <cell r="R637">
            <v>0</v>
          </cell>
          <cell r="S637">
            <v>0</v>
          </cell>
          <cell r="T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</row>
        <row r="638">
          <cell r="D638">
            <v>0</v>
          </cell>
          <cell r="K638">
            <v>0</v>
          </cell>
          <cell r="R638">
            <v>0</v>
          </cell>
          <cell r="S638">
            <v>0</v>
          </cell>
          <cell r="T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</row>
        <row r="639">
          <cell r="D639">
            <v>0</v>
          </cell>
          <cell r="K639">
            <v>0</v>
          </cell>
          <cell r="R639">
            <v>0</v>
          </cell>
          <cell r="S639">
            <v>0</v>
          </cell>
          <cell r="T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</row>
        <row r="640">
          <cell r="D640">
            <v>0</v>
          </cell>
          <cell r="K640">
            <v>0</v>
          </cell>
          <cell r="R640">
            <v>0</v>
          </cell>
          <cell r="S640">
            <v>0</v>
          </cell>
          <cell r="T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</row>
        <row r="641">
          <cell r="D641">
            <v>0</v>
          </cell>
          <cell r="K641">
            <v>0</v>
          </cell>
          <cell r="R641">
            <v>0</v>
          </cell>
          <cell r="S641">
            <v>0</v>
          </cell>
          <cell r="T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</row>
        <row r="642">
          <cell r="D642">
            <v>0</v>
          </cell>
          <cell r="K642">
            <v>0</v>
          </cell>
          <cell r="R642">
            <v>0</v>
          </cell>
          <cell r="S642">
            <v>0</v>
          </cell>
          <cell r="T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</row>
        <row r="643">
          <cell r="D643">
            <v>0</v>
          </cell>
          <cell r="K643">
            <v>0</v>
          </cell>
          <cell r="R643">
            <v>0</v>
          </cell>
          <cell r="S643">
            <v>0</v>
          </cell>
          <cell r="T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</row>
        <row r="644">
          <cell r="D644">
            <v>0</v>
          </cell>
          <cell r="K644">
            <v>0</v>
          </cell>
          <cell r="R644">
            <v>0</v>
          </cell>
          <cell r="S644">
            <v>0</v>
          </cell>
          <cell r="T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</row>
        <row r="645">
          <cell r="D645">
            <v>0</v>
          </cell>
          <cell r="K645">
            <v>0</v>
          </cell>
          <cell r="R645">
            <v>0</v>
          </cell>
          <cell r="S645">
            <v>0</v>
          </cell>
          <cell r="T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</row>
        <row r="646">
          <cell r="D646">
            <v>0</v>
          </cell>
          <cell r="K646">
            <v>0</v>
          </cell>
          <cell r="R646">
            <v>0</v>
          </cell>
          <cell r="S646">
            <v>0</v>
          </cell>
          <cell r="T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</row>
        <row r="647">
          <cell r="D647">
            <v>0</v>
          </cell>
          <cell r="K647">
            <v>0</v>
          </cell>
          <cell r="R647">
            <v>0</v>
          </cell>
          <cell r="S647">
            <v>0</v>
          </cell>
          <cell r="T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</row>
        <row r="648">
          <cell r="D648">
            <v>0</v>
          </cell>
          <cell r="K648">
            <v>0</v>
          </cell>
          <cell r="R648">
            <v>0</v>
          </cell>
          <cell r="S648">
            <v>0</v>
          </cell>
          <cell r="T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</row>
        <row r="649">
          <cell r="D649">
            <v>0</v>
          </cell>
          <cell r="K649">
            <v>0</v>
          </cell>
          <cell r="R649">
            <v>0</v>
          </cell>
          <cell r="S649">
            <v>0</v>
          </cell>
          <cell r="T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</row>
        <row r="650">
          <cell r="D650">
            <v>0</v>
          </cell>
          <cell r="K650">
            <v>0</v>
          </cell>
          <cell r="R650">
            <v>0</v>
          </cell>
          <cell r="S650">
            <v>0</v>
          </cell>
          <cell r="T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</row>
        <row r="651">
          <cell r="D651">
            <v>0</v>
          </cell>
          <cell r="K651">
            <v>0</v>
          </cell>
          <cell r="R651">
            <v>0</v>
          </cell>
          <cell r="S651">
            <v>0</v>
          </cell>
          <cell r="T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</row>
        <row r="652">
          <cell r="D652">
            <v>0</v>
          </cell>
          <cell r="K652">
            <v>0</v>
          </cell>
          <cell r="R652">
            <v>0</v>
          </cell>
          <cell r="S652">
            <v>0</v>
          </cell>
          <cell r="T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</row>
        <row r="653">
          <cell r="D653">
            <v>0</v>
          </cell>
          <cell r="K653">
            <v>0</v>
          </cell>
          <cell r="R653">
            <v>0</v>
          </cell>
          <cell r="S653">
            <v>0</v>
          </cell>
          <cell r="T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</row>
        <row r="654">
          <cell r="D654">
            <v>0</v>
          </cell>
          <cell r="K654">
            <v>0</v>
          </cell>
          <cell r="R654">
            <v>0</v>
          </cell>
          <cell r="S654">
            <v>0</v>
          </cell>
          <cell r="T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</row>
        <row r="655">
          <cell r="D655">
            <v>0</v>
          </cell>
          <cell r="K655">
            <v>0</v>
          </cell>
          <cell r="R655">
            <v>0</v>
          </cell>
          <cell r="S655">
            <v>0</v>
          </cell>
          <cell r="T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</row>
        <row r="656">
          <cell r="D656">
            <v>0</v>
          </cell>
          <cell r="K656">
            <v>0</v>
          </cell>
          <cell r="R656">
            <v>0</v>
          </cell>
          <cell r="S656">
            <v>0</v>
          </cell>
          <cell r="T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</row>
        <row r="657">
          <cell r="D657">
            <v>0</v>
          </cell>
          <cell r="K657">
            <v>0</v>
          </cell>
          <cell r="R657">
            <v>0</v>
          </cell>
          <cell r="S657">
            <v>0</v>
          </cell>
          <cell r="T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</row>
        <row r="658">
          <cell r="D658">
            <v>0</v>
          </cell>
          <cell r="K658">
            <v>0</v>
          </cell>
          <cell r="R658">
            <v>0</v>
          </cell>
          <cell r="S658">
            <v>0</v>
          </cell>
          <cell r="T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</row>
        <row r="659">
          <cell r="D659">
            <v>0</v>
          </cell>
          <cell r="K659">
            <v>0</v>
          </cell>
          <cell r="R659">
            <v>0</v>
          </cell>
          <cell r="S659">
            <v>0</v>
          </cell>
          <cell r="T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</row>
        <row r="660">
          <cell r="D660">
            <v>0</v>
          </cell>
          <cell r="K660">
            <v>0</v>
          </cell>
          <cell r="R660">
            <v>0</v>
          </cell>
          <cell r="S660">
            <v>0</v>
          </cell>
          <cell r="T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</row>
        <row r="661">
          <cell r="D661">
            <v>0</v>
          </cell>
          <cell r="K661">
            <v>0</v>
          </cell>
          <cell r="R661">
            <v>0</v>
          </cell>
          <cell r="S661">
            <v>0</v>
          </cell>
          <cell r="T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</row>
        <row r="662">
          <cell r="D662">
            <v>0</v>
          </cell>
          <cell r="K662">
            <v>0</v>
          </cell>
          <cell r="R662">
            <v>0</v>
          </cell>
          <cell r="S662">
            <v>0</v>
          </cell>
          <cell r="T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</row>
        <row r="663">
          <cell r="D663">
            <v>0</v>
          </cell>
          <cell r="K663">
            <v>0</v>
          </cell>
          <cell r="R663">
            <v>0</v>
          </cell>
          <cell r="S663">
            <v>0</v>
          </cell>
          <cell r="T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</row>
        <row r="664">
          <cell r="D664">
            <v>0</v>
          </cell>
          <cell r="K664">
            <v>0</v>
          </cell>
          <cell r="R664">
            <v>0</v>
          </cell>
          <cell r="S664">
            <v>0</v>
          </cell>
          <cell r="T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</row>
        <row r="665">
          <cell r="D665">
            <v>0</v>
          </cell>
          <cell r="K665">
            <v>0</v>
          </cell>
          <cell r="R665">
            <v>0</v>
          </cell>
          <cell r="S665">
            <v>0</v>
          </cell>
          <cell r="T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</row>
        <row r="666">
          <cell r="D666">
            <v>0</v>
          </cell>
          <cell r="K666">
            <v>0</v>
          </cell>
          <cell r="R666">
            <v>0</v>
          </cell>
          <cell r="S666">
            <v>0</v>
          </cell>
          <cell r="T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</row>
        <row r="667">
          <cell r="D667">
            <v>0</v>
          </cell>
          <cell r="K667">
            <v>0</v>
          </cell>
          <cell r="R667">
            <v>0</v>
          </cell>
          <cell r="S667">
            <v>0</v>
          </cell>
          <cell r="T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</row>
        <row r="668">
          <cell r="D668">
            <v>0</v>
          </cell>
          <cell r="K668">
            <v>0</v>
          </cell>
          <cell r="R668">
            <v>0</v>
          </cell>
          <cell r="S668">
            <v>0</v>
          </cell>
          <cell r="T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</row>
        <row r="669">
          <cell r="D669">
            <v>0</v>
          </cell>
          <cell r="K669">
            <v>0</v>
          </cell>
          <cell r="R669">
            <v>0</v>
          </cell>
          <cell r="S669">
            <v>0</v>
          </cell>
          <cell r="T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</row>
        <row r="670">
          <cell r="D670">
            <v>0</v>
          </cell>
          <cell r="K670">
            <v>0</v>
          </cell>
          <cell r="R670">
            <v>0</v>
          </cell>
          <cell r="S670">
            <v>0</v>
          </cell>
          <cell r="T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</row>
        <row r="671">
          <cell r="D671">
            <v>0</v>
          </cell>
          <cell r="K671">
            <v>0</v>
          </cell>
          <cell r="R671">
            <v>0</v>
          </cell>
          <cell r="S671">
            <v>0</v>
          </cell>
          <cell r="T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D672">
            <v>0</v>
          </cell>
          <cell r="K672">
            <v>0</v>
          </cell>
          <cell r="R672">
            <v>0</v>
          </cell>
          <cell r="S672">
            <v>0</v>
          </cell>
          <cell r="T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D673">
            <v>0</v>
          </cell>
          <cell r="K673">
            <v>0</v>
          </cell>
          <cell r="R673">
            <v>0</v>
          </cell>
          <cell r="S673">
            <v>0</v>
          </cell>
          <cell r="T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D674">
            <v>0</v>
          </cell>
          <cell r="K674">
            <v>0</v>
          </cell>
          <cell r="R674">
            <v>0</v>
          </cell>
          <cell r="S674">
            <v>0</v>
          </cell>
          <cell r="T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D675">
            <v>0</v>
          </cell>
          <cell r="K675">
            <v>0</v>
          </cell>
          <cell r="R675">
            <v>0</v>
          </cell>
          <cell r="S675">
            <v>0</v>
          </cell>
          <cell r="T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D676">
            <v>0</v>
          </cell>
          <cell r="K676">
            <v>0</v>
          </cell>
          <cell r="R676">
            <v>0</v>
          </cell>
          <cell r="S676">
            <v>0</v>
          </cell>
          <cell r="T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D677">
            <v>0</v>
          </cell>
          <cell r="K677">
            <v>0</v>
          </cell>
          <cell r="R677">
            <v>0</v>
          </cell>
          <cell r="S677">
            <v>0</v>
          </cell>
          <cell r="T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D678">
            <v>0</v>
          </cell>
          <cell r="K678">
            <v>0</v>
          </cell>
          <cell r="R678">
            <v>0</v>
          </cell>
          <cell r="S678">
            <v>0</v>
          </cell>
          <cell r="T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D679">
            <v>0</v>
          </cell>
          <cell r="K679">
            <v>0</v>
          </cell>
          <cell r="R679">
            <v>0</v>
          </cell>
          <cell r="S679">
            <v>0</v>
          </cell>
          <cell r="T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D680">
            <v>0</v>
          </cell>
          <cell r="K680">
            <v>0</v>
          </cell>
          <cell r="R680">
            <v>0</v>
          </cell>
          <cell r="S680">
            <v>0</v>
          </cell>
          <cell r="T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</row>
        <row r="681">
          <cell r="D681">
            <v>0</v>
          </cell>
          <cell r="K681">
            <v>0</v>
          </cell>
          <cell r="R681">
            <v>0</v>
          </cell>
          <cell r="S681">
            <v>0</v>
          </cell>
          <cell r="T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</row>
        <row r="682">
          <cell r="D682">
            <v>0</v>
          </cell>
          <cell r="K682">
            <v>0</v>
          </cell>
          <cell r="R682">
            <v>0</v>
          </cell>
          <cell r="S682">
            <v>0</v>
          </cell>
          <cell r="T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D683">
            <v>0</v>
          </cell>
          <cell r="K683">
            <v>0</v>
          </cell>
          <cell r="R683">
            <v>0</v>
          </cell>
          <cell r="S683">
            <v>0</v>
          </cell>
          <cell r="T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D684">
            <v>0</v>
          </cell>
          <cell r="K684">
            <v>0</v>
          </cell>
          <cell r="R684">
            <v>0</v>
          </cell>
          <cell r="S684">
            <v>0</v>
          </cell>
          <cell r="T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D685">
            <v>0</v>
          </cell>
          <cell r="K685">
            <v>0</v>
          </cell>
          <cell r="R685">
            <v>0</v>
          </cell>
          <cell r="S685">
            <v>0</v>
          </cell>
          <cell r="T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</row>
        <row r="686">
          <cell r="D686">
            <v>0</v>
          </cell>
          <cell r="K686">
            <v>0</v>
          </cell>
          <cell r="R686">
            <v>0</v>
          </cell>
          <cell r="S686">
            <v>0</v>
          </cell>
          <cell r="T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</row>
        <row r="687">
          <cell r="D687">
            <v>0</v>
          </cell>
          <cell r="K687">
            <v>0</v>
          </cell>
          <cell r="R687">
            <v>0</v>
          </cell>
          <cell r="S687">
            <v>0</v>
          </cell>
          <cell r="T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D688">
            <v>0</v>
          </cell>
          <cell r="K688">
            <v>0</v>
          </cell>
          <cell r="R688">
            <v>0</v>
          </cell>
          <cell r="S688">
            <v>0</v>
          </cell>
          <cell r="T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D689">
            <v>0</v>
          </cell>
          <cell r="K689">
            <v>0</v>
          </cell>
          <cell r="R689">
            <v>0</v>
          </cell>
          <cell r="S689">
            <v>0</v>
          </cell>
          <cell r="T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D690">
            <v>0</v>
          </cell>
          <cell r="K690">
            <v>0</v>
          </cell>
          <cell r="R690">
            <v>0</v>
          </cell>
          <cell r="S690">
            <v>0</v>
          </cell>
          <cell r="T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D691">
            <v>0</v>
          </cell>
          <cell r="K691">
            <v>0</v>
          </cell>
          <cell r="R691">
            <v>0</v>
          </cell>
          <cell r="S691">
            <v>0</v>
          </cell>
          <cell r="T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D692">
            <v>0</v>
          </cell>
          <cell r="K692">
            <v>0</v>
          </cell>
          <cell r="R692">
            <v>0</v>
          </cell>
          <cell r="S692">
            <v>0</v>
          </cell>
          <cell r="T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D693">
            <v>0</v>
          </cell>
          <cell r="K693">
            <v>0</v>
          </cell>
          <cell r="R693">
            <v>0</v>
          </cell>
          <cell r="S693">
            <v>0</v>
          </cell>
          <cell r="T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D694">
            <v>0</v>
          </cell>
          <cell r="K694">
            <v>0</v>
          </cell>
          <cell r="R694">
            <v>0</v>
          </cell>
          <cell r="S694">
            <v>0</v>
          </cell>
          <cell r="T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D695">
            <v>0</v>
          </cell>
          <cell r="K695">
            <v>0</v>
          </cell>
          <cell r="R695">
            <v>0</v>
          </cell>
          <cell r="S695">
            <v>0</v>
          </cell>
          <cell r="T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</row>
        <row r="696">
          <cell r="D696">
            <v>0</v>
          </cell>
          <cell r="K696">
            <v>0</v>
          </cell>
          <cell r="R696">
            <v>0</v>
          </cell>
          <cell r="S696">
            <v>0</v>
          </cell>
          <cell r="T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D697">
            <v>0</v>
          </cell>
          <cell r="K697">
            <v>0</v>
          </cell>
          <cell r="R697">
            <v>0</v>
          </cell>
          <cell r="S697">
            <v>0</v>
          </cell>
          <cell r="T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D698">
            <v>0</v>
          </cell>
          <cell r="K698">
            <v>0</v>
          </cell>
          <cell r="R698">
            <v>0</v>
          </cell>
          <cell r="S698">
            <v>0</v>
          </cell>
          <cell r="T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D699">
            <v>0</v>
          </cell>
          <cell r="K699">
            <v>0</v>
          </cell>
          <cell r="R699">
            <v>0</v>
          </cell>
          <cell r="S699">
            <v>0</v>
          </cell>
          <cell r="T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D700">
            <v>0</v>
          </cell>
          <cell r="K700">
            <v>0</v>
          </cell>
          <cell r="R700">
            <v>0</v>
          </cell>
          <cell r="S700">
            <v>0</v>
          </cell>
          <cell r="T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D701">
            <v>0</v>
          </cell>
          <cell r="K701">
            <v>0</v>
          </cell>
          <cell r="R701">
            <v>0</v>
          </cell>
          <cell r="S701">
            <v>0</v>
          </cell>
          <cell r="T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D702">
            <v>0</v>
          </cell>
          <cell r="K702">
            <v>0</v>
          </cell>
          <cell r="R702">
            <v>0</v>
          </cell>
          <cell r="S702">
            <v>0</v>
          </cell>
          <cell r="T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D703">
            <v>0</v>
          </cell>
          <cell r="K703">
            <v>0</v>
          </cell>
          <cell r="R703">
            <v>0</v>
          </cell>
          <cell r="S703">
            <v>0</v>
          </cell>
          <cell r="T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D704">
            <v>0</v>
          </cell>
          <cell r="K704">
            <v>0</v>
          </cell>
          <cell r="R704">
            <v>0</v>
          </cell>
          <cell r="S704">
            <v>0</v>
          </cell>
          <cell r="T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D705">
            <v>0</v>
          </cell>
          <cell r="K705">
            <v>0</v>
          </cell>
          <cell r="R705">
            <v>0</v>
          </cell>
          <cell r="S705">
            <v>0</v>
          </cell>
          <cell r="T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D706">
            <v>0</v>
          </cell>
          <cell r="K706">
            <v>0</v>
          </cell>
          <cell r="R706">
            <v>0</v>
          </cell>
          <cell r="S706">
            <v>0</v>
          </cell>
          <cell r="T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D707">
            <v>0</v>
          </cell>
          <cell r="K707">
            <v>0</v>
          </cell>
          <cell r="R707">
            <v>0</v>
          </cell>
          <cell r="S707">
            <v>0</v>
          </cell>
          <cell r="T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D708">
            <v>0</v>
          </cell>
          <cell r="K708">
            <v>0</v>
          </cell>
          <cell r="R708">
            <v>0</v>
          </cell>
          <cell r="S708">
            <v>0</v>
          </cell>
          <cell r="T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</row>
        <row r="709">
          <cell r="D709">
            <v>0</v>
          </cell>
          <cell r="K709">
            <v>0</v>
          </cell>
          <cell r="R709">
            <v>0</v>
          </cell>
          <cell r="S709">
            <v>0</v>
          </cell>
          <cell r="T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</row>
        <row r="710">
          <cell r="D710">
            <v>0</v>
          </cell>
          <cell r="K710">
            <v>0</v>
          </cell>
          <cell r="R710">
            <v>0</v>
          </cell>
          <cell r="S710">
            <v>0</v>
          </cell>
          <cell r="T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</row>
        <row r="711">
          <cell r="D711">
            <v>0</v>
          </cell>
          <cell r="K711">
            <v>0</v>
          </cell>
          <cell r="R711">
            <v>0</v>
          </cell>
          <cell r="S711">
            <v>0</v>
          </cell>
          <cell r="T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</row>
        <row r="712">
          <cell r="D712">
            <v>0</v>
          </cell>
          <cell r="K712">
            <v>0</v>
          </cell>
          <cell r="R712">
            <v>0</v>
          </cell>
          <cell r="S712">
            <v>0</v>
          </cell>
          <cell r="T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</row>
        <row r="713">
          <cell r="D713">
            <v>0</v>
          </cell>
          <cell r="K713">
            <v>0</v>
          </cell>
          <cell r="R713">
            <v>0</v>
          </cell>
          <cell r="S713">
            <v>0</v>
          </cell>
          <cell r="T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D714">
            <v>0</v>
          </cell>
          <cell r="K714">
            <v>0</v>
          </cell>
          <cell r="R714">
            <v>0</v>
          </cell>
          <cell r="S714">
            <v>0</v>
          </cell>
          <cell r="T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D715">
            <v>0</v>
          </cell>
          <cell r="K715">
            <v>0</v>
          </cell>
          <cell r="R715">
            <v>0</v>
          </cell>
          <cell r="S715">
            <v>0</v>
          </cell>
          <cell r="T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</row>
        <row r="716">
          <cell r="D716">
            <v>0</v>
          </cell>
          <cell r="K716">
            <v>0</v>
          </cell>
          <cell r="R716">
            <v>0</v>
          </cell>
          <cell r="S716">
            <v>0</v>
          </cell>
          <cell r="T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D717">
            <v>0</v>
          </cell>
          <cell r="K717">
            <v>0</v>
          </cell>
          <cell r="R717">
            <v>0</v>
          </cell>
          <cell r="S717">
            <v>0</v>
          </cell>
          <cell r="T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D718">
            <v>0</v>
          </cell>
          <cell r="K718">
            <v>0</v>
          </cell>
          <cell r="R718">
            <v>0</v>
          </cell>
          <cell r="S718">
            <v>0</v>
          </cell>
          <cell r="T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D719">
            <v>0</v>
          </cell>
          <cell r="K719">
            <v>0</v>
          </cell>
          <cell r="R719">
            <v>0</v>
          </cell>
          <cell r="S719">
            <v>0</v>
          </cell>
          <cell r="T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D720">
            <v>0</v>
          </cell>
          <cell r="K720">
            <v>0</v>
          </cell>
          <cell r="R720">
            <v>0</v>
          </cell>
          <cell r="S720">
            <v>0</v>
          </cell>
          <cell r="T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D721">
            <v>0</v>
          </cell>
          <cell r="K721">
            <v>0</v>
          </cell>
          <cell r="R721">
            <v>0</v>
          </cell>
          <cell r="S721">
            <v>0</v>
          </cell>
          <cell r="T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D722">
            <v>0</v>
          </cell>
          <cell r="K722">
            <v>0</v>
          </cell>
          <cell r="R722">
            <v>0</v>
          </cell>
          <cell r="S722">
            <v>0</v>
          </cell>
          <cell r="T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D723">
            <v>0</v>
          </cell>
          <cell r="K723">
            <v>0</v>
          </cell>
          <cell r="R723">
            <v>0</v>
          </cell>
          <cell r="S723">
            <v>0</v>
          </cell>
          <cell r="T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D724">
            <v>0</v>
          </cell>
          <cell r="K724">
            <v>0</v>
          </cell>
          <cell r="R724">
            <v>0</v>
          </cell>
          <cell r="S724">
            <v>0</v>
          </cell>
          <cell r="T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D725">
            <v>0</v>
          </cell>
          <cell r="K725">
            <v>0</v>
          </cell>
          <cell r="R725">
            <v>0</v>
          </cell>
          <cell r="S725">
            <v>0</v>
          </cell>
          <cell r="T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D726">
            <v>0</v>
          </cell>
          <cell r="K726">
            <v>0</v>
          </cell>
          <cell r="R726">
            <v>0</v>
          </cell>
          <cell r="S726">
            <v>0</v>
          </cell>
          <cell r="T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D727">
            <v>0</v>
          </cell>
          <cell r="K727">
            <v>0</v>
          </cell>
          <cell r="R727">
            <v>0</v>
          </cell>
          <cell r="S727">
            <v>0</v>
          </cell>
          <cell r="T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D728">
            <v>0</v>
          </cell>
          <cell r="K728">
            <v>0</v>
          </cell>
          <cell r="R728">
            <v>0</v>
          </cell>
          <cell r="S728">
            <v>0</v>
          </cell>
          <cell r="T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D729">
            <v>0</v>
          </cell>
          <cell r="K729">
            <v>0</v>
          </cell>
          <cell r="R729">
            <v>0</v>
          </cell>
          <cell r="S729">
            <v>0</v>
          </cell>
          <cell r="T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D730">
            <v>0</v>
          </cell>
          <cell r="K730">
            <v>0</v>
          </cell>
          <cell r="R730">
            <v>0</v>
          </cell>
          <cell r="S730">
            <v>0</v>
          </cell>
          <cell r="T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D731">
            <v>0</v>
          </cell>
          <cell r="K731">
            <v>0</v>
          </cell>
          <cell r="R731">
            <v>0</v>
          </cell>
          <cell r="S731">
            <v>0</v>
          </cell>
          <cell r="T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D732">
            <v>0</v>
          </cell>
          <cell r="K732">
            <v>0</v>
          </cell>
          <cell r="R732">
            <v>0</v>
          </cell>
          <cell r="S732">
            <v>0</v>
          </cell>
          <cell r="T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D733">
            <v>0</v>
          </cell>
          <cell r="K733">
            <v>0</v>
          </cell>
          <cell r="R733">
            <v>0</v>
          </cell>
          <cell r="S733">
            <v>0</v>
          </cell>
          <cell r="T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D734">
            <v>0</v>
          </cell>
          <cell r="K734">
            <v>0</v>
          </cell>
          <cell r="R734">
            <v>0</v>
          </cell>
          <cell r="S734">
            <v>0</v>
          </cell>
          <cell r="T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D735">
            <v>0</v>
          </cell>
          <cell r="K735">
            <v>0</v>
          </cell>
          <cell r="R735">
            <v>0</v>
          </cell>
          <cell r="S735">
            <v>0</v>
          </cell>
          <cell r="T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D736">
            <v>0</v>
          </cell>
          <cell r="K736">
            <v>0</v>
          </cell>
          <cell r="R736">
            <v>0</v>
          </cell>
          <cell r="S736">
            <v>0</v>
          </cell>
          <cell r="T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D737">
            <v>0</v>
          </cell>
          <cell r="K737">
            <v>0</v>
          </cell>
          <cell r="R737">
            <v>0</v>
          </cell>
          <cell r="S737">
            <v>0</v>
          </cell>
          <cell r="T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D738">
            <v>0</v>
          </cell>
          <cell r="K738">
            <v>0</v>
          </cell>
          <cell r="R738">
            <v>0</v>
          </cell>
          <cell r="S738">
            <v>0</v>
          </cell>
          <cell r="T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D739">
            <v>0</v>
          </cell>
          <cell r="K739">
            <v>0</v>
          </cell>
          <cell r="R739">
            <v>0</v>
          </cell>
          <cell r="S739">
            <v>0</v>
          </cell>
          <cell r="T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D740">
            <v>0</v>
          </cell>
          <cell r="K740">
            <v>0</v>
          </cell>
          <cell r="R740">
            <v>0</v>
          </cell>
          <cell r="S740">
            <v>0</v>
          </cell>
          <cell r="T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D741">
            <v>0</v>
          </cell>
          <cell r="K741">
            <v>0</v>
          </cell>
          <cell r="R741">
            <v>0</v>
          </cell>
          <cell r="S741">
            <v>0</v>
          </cell>
          <cell r="T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D742">
            <v>0</v>
          </cell>
          <cell r="K742">
            <v>0</v>
          </cell>
          <cell r="R742">
            <v>0</v>
          </cell>
          <cell r="S742">
            <v>0</v>
          </cell>
          <cell r="T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D743">
            <v>0</v>
          </cell>
          <cell r="K743">
            <v>0</v>
          </cell>
          <cell r="R743">
            <v>0</v>
          </cell>
          <cell r="S743">
            <v>0</v>
          </cell>
          <cell r="T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D744">
            <v>0</v>
          </cell>
          <cell r="K744">
            <v>0</v>
          </cell>
          <cell r="R744">
            <v>0</v>
          </cell>
          <cell r="S744">
            <v>0</v>
          </cell>
          <cell r="T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D745">
            <v>0</v>
          </cell>
          <cell r="K745">
            <v>0</v>
          </cell>
          <cell r="R745">
            <v>0</v>
          </cell>
          <cell r="S745">
            <v>0</v>
          </cell>
          <cell r="T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D746">
            <v>0</v>
          </cell>
          <cell r="K746">
            <v>0</v>
          </cell>
          <cell r="R746">
            <v>0</v>
          </cell>
          <cell r="S746">
            <v>0</v>
          </cell>
          <cell r="T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D747">
            <v>0</v>
          </cell>
          <cell r="K747">
            <v>0</v>
          </cell>
          <cell r="R747">
            <v>0</v>
          </cell>
          <cell r="S747">
            <v>0</v>
          </cell>
          <cell r="T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D748">
            <v>0</v>
          </cell>
          <cell r="K748">
            <v>0</v>
          </cell>
          <cell r="R748">
            <v>0</v>
          </cell>
          <cell r="S748">
            <v>0</v>
          </cell>
          <cell r="T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</row>
        <row r="749">
          <cell r="D749">
            <v>0</v>
          </cell>
          <cell r="K749">
            <v>0</v>
          </cell>
          <cell r="R749">
            <v>0</v>
          </cell>
          <cell r="S749">
            <v>0</v>
          </cell>
          <cell r="T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D750">
            <v>0</v>
          </cell>
          <cell r="K750">
            <v>0</v>
          </cell>
          <cell r="R750">
            <v>0</v>
          </cell>
          <cell r="S750">
            <v>0</v>
          </cell>
          <cell r="T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D751">
            <v>0</v>
          </cell>
          <cell r="K751">
            <v>0</v>
          </cell>
          <cell r="R751">
            <v>0</v>
          </cell>
          <cell r="S751">
            <v>0</v>
          </cell>
          <cell r="T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D752">
            <v>0</v>
          </cell>
          <cell r="K752">
            <v>0</v>
          </cell>
          <cell r="R752">
            <v>0</v>
          </cell>
          <cell r="S752">
            <v>0</v>
          </cell>
          <cell r="T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D753">
            <v>0</v>
          </cell>
          <cell r="K753">
            <v>0</v>
          </cell>
          <cell r="R753">
            <v>0</v>
          </cell>
          <cell r="S753">
            <v>0</v>
          </cell>
          <cell r="T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D754">
            <v>0</v>
          </cell>
          <cell r="K754">
            <v>0</v>
          </cell>
          <cell r="R754">
            <v>0</v>
          </cell>
          <cell r="S754">
            <v>0</v>
          </cell>
          <cell r="T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D755">
            <v>0</v>
          </cell>
          <cell r="K755">
            <v>0</v>
          </cell>
          <cell r="R755">
            <v>0</v>
          </cell>
          <cell r="S755">
            <v>0</v>
          </cell>
          <cell r="T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D756">
            <v>0</v>
          </cell>
          <cell r="K756">
            <v>0</v>
          </cell>
          <cell r="R756">
            <v>0</v>
          </cell>
          <cell r="S756">
            <v>0</v>
          </cell>
          <cell r="T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D757">
            <v>0</v>
          </cell>
          <cell r="K757">
            <v>0</v>
          </cell>
          <cell r="R757">
            <v>0</v>
          </cell>
          <cell r="S757">
            <v>0</v>
          </cell>
          <cell r="T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D758">
            <v>0</v>
          </cell>
          <cell r="K758">
            <v>0</v>
          </cell>
          <cell r="R758">
            <v>0</v>
          </cell>
          <cell r="S758">
            <v>0</v>
          </cell>
          <cell r="T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D759">
            <v>0</v>
          </cell>
          <cell r="K759">
            <v>0</v>
          </cell>
          <cell r="R759">
            <v>0</v>
          </cell>
          <cell r="S759">
            <v>0</v>
          </cell>
          <cell r="T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D760">
            <v>0</v>
          </cell>
          <cell r="K760">
            <v>0</v>
          </cell>
          <cell r="R760">
            <v>0</v>
          </cell>
          <cell r="S760">
            <v>0</v>
          </cell>
          <cell r="T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D761">
            <v>0</v>
          </cell>
          <cell r="K761">
            <v>0</v>
          </cell>
          <cell r="R761">
            <v>0</v>
          </cell>
          <cell r="S761">
            <v>0</v>
          </cell>
          <cell r="T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D762">
            <v>0</v>
          </cell>
          <cell r="K762">
            <v>0</v>
          </cell>
          <cell r="R762">
            <v>0</v>
          </cell>
          <cell r="S762">
            <v>0</v>
          </cell>
          <cell r="T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D763">
            <v>0</v>
          </cell>
          <cell r="K763">
            <v>0</v>
          </cell>
          <cell r="R763">
            <v>0</v>
          </cell>
          <cell r="S763">
            <v>0</v>
          </cell>
          <cell r="T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D764">
            <v>0</v>
          </cell>
          <cell r="K764">
            <v>0</v>
          </cell>
          <cell r="R764">
            <v>0</v>
          </cell>
          <cell r="S764">
            <v>0</v>
          </cell>
          <cell r="T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D765">
            <v>0</v>
          </cell>
          <cell r="K765">
            <v>0</v>
          </cell>
          <cell r="R765">
            <v>0</v>
          </cell>
          <cell r="S765">
            <v>0</v>
          </cell>
          <cell r="T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D766">
            <v>0</v>
          </cell>
          <cell r="K766">
            <v>0</v>
          </cell>
          <cell r="R766">
            <v>0</v>
          </cell>
          <cell r="S766">
            <v>0</v>
          </cell>
          <cell r="T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D767">
            <v>0</v>
          </cell>
          <cell r="K767">
            <v>0</v>
          </cell>
          <cell r="R767">
            <v>0</v>
          </cell>
          <cell r="S767">
            <v>0</v>
          </cell>
          <cell r="T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D768">
            <v>0</v>
          </cell>
          <cell r="K768">
            <v>0</v>
          </cell>
          <cell r="R768">
            <v>0</v>
          </cell>
          <cell r="S768">
            <v>0</v>
          </cell>
          <cell r="T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D769">
            <v>0</v>
          </cell>
          <cell r="K769">
            <v>0</v>
          </cell>
          <cell r="R769">
            <v>0</v>
          </cell>
          <cell r="S769">
            <v>0</v>
          </cell>
          <cell r="T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D770">
            <v>0</v>
          </cell>
          <cell r="K770">
            <v>0</v>
          </cell>
          <cell r="R770">
            <v>0</v>
          </cell>
          <cell r="S770">
            <v>0</v>
          </cell>
          <cell r="T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D771">
            <v>0</v>
          </cell>
          <cell r="K771">
            <v>0</v>
          </cell>
          <cell r="R771">
            <v>0</v>
          </cell>
          <cell r="S771">
            <v>0</v>
          </cell>
          <cell r="T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D772">
            <v>0</v>
          </cell>
          <cell r="K772">
            <v>0</v>
          </cell>
          <cell r="R772">
            <v>0</v>
          </cell>
          <cell r="S772">
            <v>0</v>
          </cell>
          <cell r="T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D773">
            <v>0</v>
          </cell>
          <cell r="K773">
            <v>0</v>
          </cell>
          <cell r="R773">
            <v>0</v>
          </cell>
          <cell r="S773">
            <v>0</v>
          </cell>
          <cell r="T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D774">
            <v>0</v>
          </cell>
          <cell r="K774">
            <v>0</v>
          </cell>
          <cell r="R774">
            <v>0</v>
          </cell>
          <cell r="S774">
            <v>0</v>
          </cell>
          <cell r="T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D775">
            <v>0</v>
          </cell>
          <cell r="K775">
            <v>0</v>
          </cell>
          <cell r="R775">
            <v>0</v>
          </cell>
          <cell r="S775">
            <v>0</v>
          </cell>
          <cell r="T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D776">
            <v>0</v>
          </cell>
          <cell r="K776">
            <v>0</v>
          </cell>
          <cell r="R776">
            <v>0</v>
          </cell>
          <cell r="S776">
            <v>0</v>
          </cell>
          <cell r="T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D777">
            <v>0</v>
          </cell>
          <cell r="K777">
            <v>0</v>
          </cell>
          <cell r="R777">
            <v>0</v>
          </cell>
          <cell r="S777">
            <v>0</v>
          </cell>
          <cell r="T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D778">
            <v>0</v>
          </cell>
          <cell r="K778">
            <v>0</v>
          </cell>
          <cell r="R778">
            <v>0</v>
          </cell>
          <cell r="S778">
            <v>0</v>
          </cell>
          <cell r="T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D779">
            <v>0</v>
          </cell>
          <cell r="K779">
            <v>0</v>
          </cell>
          <cell r="R779">
            <v>0</v>
          </cell>
          <cell r="S779">
            <v>0</v>
          </cell>
          <cell r="T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D780">
            <v>0</v>
          </cell>
          <cell r="K780">
            <v>0</v>
          </cell>
          <cell r="R780">
            <v>0</v>
          </cell>
          <cell r="S780">
            <v>0</v>
          </cell>
          <cell r="T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D781">
            <v>0</v>
          </cell>
          <cell r="K781">
            <v>0</v>
          </cell>
          <cell r="R781">
            <v>0</v>
          </cell>
          <cell r="S781">
            <v>0</v>
          </cell>
          <cell r="T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D782">
            <v>0</v>
          </cell>
          <cell r="K782">
            <v>0</v>
          </cell>
          <cell r="R782">
            <v>0</v>
          </cell>
          <cell r="S782">
            <v>0</v>
          </cell>
          <cell r="T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D783">
            <v>0</v>
          </cell>
          <cell r="K783">
            <v>0</v>
          </cell>
          <cell r="R783">
            <v>0</v>
          </cell>
          <cell r="S783">
            <v>0</v>
          </cell>
          <cell r="T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D784">
            <v>0</v>
          </cell>
          <cell r="K784">
            <v>0</v>
          </cell>
          <cell r="R784">
            <v>0</v>
          </cell>
          <cell r="S784">
            <v>0</v>
          </cell>
          <cell r="T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D785">
            <v>0</v>
          </cell>
          <cell r="K785">
            <v>0</v>
          </cell>
          <cell r="R785">
            <v>0</v>
          </cell>
          <cell r="S785">
            <v>0</v>
          </cell>
          <cell r="T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D786">
            <v>0</v>
          </cell>
          <cell r="K786">
            <v>0</v>
          </cell>
          <cell r="R786">
            <v>0</v>
          </cell>
          <cell r="S786">
            <v>0</v>
          </cell>
          <cell r="T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D787">
            <v>0</v>
          </cell>
          <cell r="K787">
            <v>0</v>
          </cell>
          <cell r="R787">
            <v>0</v>
          </cell>
          <cell r="S787">
            <v>0</v>
          </cell>
          <cell r="T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D788">
            <v>0</v>
          </cell>
          <cell r="K788">
            <v>0</v>
          </cell>
          <cell r="R788">
            <v>0</v>
          </cell>
          <cell r="S788">
            <v>0</v>
          </cell>
          <cell r="T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</row>
        <row r="789">
          <cell r="D789">
            <v>0</v>
          </cell>
          <cell r="K789">
            <v>0</v>
          </cell>
          <cell r="R789">
            <v>0</v>
          </cell>
          <cell r="S789">
            <v>0</v>
          </cell>
          <cell r="T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</row>
        <row r="790">
          <cell r="D790">
            <v>0</v>
          </cell>
          <cell r="K790">
            <v>0</v>
          </cell>
          <cell r="R790">
            <v>0</v>
          </cell>
          <cell r="S790">
            <v>0</v>
          </cell>
          <cell r="T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</row>
        <row r="791">
          <cell r="D791">
            <v>0</v>
          </cell>
          <cell r="K791">
            <v>0</v>
          </cell>
          <cell r="R791">
            <v>0</v>
          </cell>
          <cell r="S791">
            <v>0</v>
          </cell>
          <cell r="T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</row>
        <row r="792">
          <cell r="D792">
            <v>0</v>
          </cell>
          <cell r="K792">
            <v>0</v>
          </cell>
          <cell r="R792">
            <v>0</v>
          </cell>
          <cell r="S792">
            <v>0</v>
          </cell>
          <cell r="T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</row>
        <row r="793">
          <cell r="D793">
            <v>0</v>
          </cell>
          <cell r="K793">
            <v>0</v>
          </cell>
          <cell r="R793">
            <v>0</v>
          </cell>
          <cell r="S793">
            <v>0</v>
          </cell>
          <cell r="T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</row>
        <row r="794">
          <cell r="D794">
            <v>0</v>
          </cell>
          <cell r="K794">
            <v>0</v>
          </cell>
          <cell r="R794">
            <v>0</v>
          </cell>
          <cell r="S794">
            <v>0</v>
          </cell>
          <cell r="T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</row>
        <row r="795">
          <cell r="D795">
            <v>0</v>
          </cell>
          <cell r="K795">
            <v>0</v>
          </cell>
          <cell r="R795">
            <v>0</v>
          </cell>
          <cell r="S795">
            <v>0</v>
          </cell>
          <cell r="T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D796">
            <v>0</v>
          </cell>
          <cell r="K796">
            <v>0</v>
          </cell>
          <cell r="R796">
            <v>0</v>
          </cell>
          <cell r="S796">
            <v>0</v>
          </cell>
          <cell r="T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D797">
            <v>0</v>
          </cell>
          <cell r="K797">
            <v>0</v>
          </cell>
          <cell r="R797">
            <v>0</v>
          </cell>
          <cell r="S797">
            <v>0</v>
          </cell>
          <cell r="T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D798">
            <v>0</v>
          </cell>
          <cell r="K798">
            <v>0</v>
          </cell>
          <cell r="R798">
            <v>0</v>
          </cell>
          <cell r="S798">
            <v>0</v>
          </cell>
          <cell r="T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D799">
            <v>0</v>
          </cell>
          <cell r="K799">
            <v>0</v>
          </cell>
          <cell r="R799">
            <v>0</v>
          </cell>
          <cell r="S799">
            <v>0</v>
          </cell>
          <cell r="T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</row>
        <row r="800">
          <cell r="D800">
            <v>0</v>
          </cell>
          <cell r="K800">
            <v>0</v>
          </cell>
          <cell r="R800">
            <v>0</v>
          </cell>
          <cell r="S800">
            <v>0</v>
          </cell>
          <cell r="T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</row>
        <row r="801">
          <cell r="D801">
            <v>0</v>
          </cell>
          <cell r="K801">
            <v>0</v>
          </cell>
          <cell r="R801">
            <v>0</v>
          </cell>
          <cell r="S801">
            <v>0</v>
          </cell>
          <cell r="T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</row>
        <row r="802">
          <cell r="D802">
            <v>0</v>
          </cell>
          <cell r="K802">
            <v>0</v>
          </cell>
          <cell r="R802">
            <v>0</v>
          </cell>
          <cell r="S802">
            <v>0</v>
          </cell>
          <cell r="T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</row>
        <row r="803">
          <cell r="D803">
            <v>0</v>
          </cell>
          <cell r="K803">
            <v>0</v>
          </cell>
          <cell r="R803">
            <v>0</v>
          </cell>
          <cell r="S803">
            <v>0</v>
          </cell>
          <cell r="T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D804">
            <v>0</v>
          </cell>
          <cell r="K804">
            <v>0</v>
          </cell>
          <cell r="R804">
            <v>0</v>
          </cell>
          <cell r="S804">
            <v>0</v>
          </cell>
          <cell r="T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D805">
            <v>0</v>
          </cell>
          <cell r="K805">
            <v>0</v>
          </cell>
          <cell r="R805">
            <v>0</v>
          </cell>
          <cell r="S805">
            <v>0</v>
          </cell>
          <cell r="T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D806">
            <v>0</v>
          </cell>
          <cell r="K806">
            <v>0</v>
          </cell>
          <cell r="R806">
            <v>0</v>
          </cell>
          <cell r="S806">
            <v>0</v>
          </cell>
          <cell r="T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D807">
            <v>0</v>
          </cell>
          <cell r="K807">
            <v>0</v>
          </cell>
          <cell r="R807">
            <v>0</v>
          </cell>
          <cell r="S807">
            <v>0</v>
          </cell>
          <cell r="T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D808">
            <v>0</v>
          </cell>
          <cell r="K808">
            <v>0</v>
          </cell>
          <cell r="R808">
            <v>0</v>
          </cell>
          <cell r="S808">
            <v>0</v>
          </cell>
          <cell r="T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D809">
            <v>0</v>
          </cell>
          <cell r="K809">
            <v>0</v>
          </cell>
          <cell r="R809">
            <v>0</v>
          </cell>
          <cell r="S809">
            <v>0</v>
          </cell>
          <cell r="T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D810">
            <v>0</v>
          </cell>
          <cell r="K810">
            <v>0</v>
          </cell>
          <cell r="R810">
            <v>0</v>
          </cell>
          <cell r="S810">
            <v>0</v>
          </cell>
          <cell r="T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</row>
        <row r="811">
          <cell r="D811">
            <v>0</v>
          </cell>
          <cell r="K811">
            <v>0</v>
          </cell>
          <cell r="R811">
            <v>0</v>
          </cell>
          <cell r="S811">
            <v>0</v>
          </cell>
          <cell r="T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</row>
        <row r="812">
          <cell r="D812">
            <v>0</v>
          </cell>
          <cell r="K812">
            <v>0</v>
          </cell>
          <cell r="R812">
            <v>0</v>
          </cell>
          <cell r="S812">
            <v>0</v>
          </cell>
          <cell r="T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</row>
        <row r="813">
          <cell r="D813">
            <v>0</v>
          </cell>
          <cell r="K813">
            <v>0</v>
          </cell>
          <cell r="R813">
            <v>0</v>
          </cell>
          <cell r="S813">
            <v>0</v>
          </cell>
          <cell r="T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D814">
            <v>0</v>
          </cell>
          <cell r="K814">
            <v>0</v>
          </cell>
          <cell r="R814">
            <v>0</v>
          </cell>
          <cell r="S814">
            <v>0</v>
          </cell>
          <cell r="T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D815">
            <v>0</v>
          </cell>
          <cell r="K815">
            <v>0</v>
          </cell>
          <cell r="R815">
            <v>0</v>
          </cell>
          <cell r="S815">
            <v>0</v>
          </cell>
          <cell r="T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D816">
            <v>0</v>
          </cell>
          <cell r="K816">
            <v>0</v>
          </cell>
          <cell r="R816">
            <v>0</v>
          </cell>
          <cell r="S816">
            <v>0</v>
          </cell>
          <cell r="T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D817">
            <v>0</v>
          </cell>
          <cell r="K817">
            <v>0</v>
          </cell>
          <cell r="R817">
            <v>0</v>
          </cell>
          <cell r="S817">
            <v>0</v>
          </cell>
          <cell r="T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D818">
            <v>0</v>
          </cell>
          <cell r="K818">
            <v>0</v>
          </cell>
          <cell r="R818">
            <v>0</v>
          </cell>
          <cell r="S818">
            <v>0</v>
          </cell>
          <cell r="T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D819">
            <v>0</v>
          </cell>
          <cell r="K819">
            <v>0</v>
          </cell>
          <cell r="R819">
            <v>0</v>
          </cell>
          <cell r="S819">
            <v>0</v>
          </cell>
          <cell r="T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D820">
            <v>0</v>
          </cell>
          <cell r="K820">
            <v>0</v>
          </cell>
          <cell r="R820">
            <v>0</v>
          </cell>
          <cell r="S820">
            <v>0</v>
          </cell>
          <cell r="T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D821">
            <v>0</v>
          </cell>
          <cell r="K821">
            <v>0</v>
          </cell>
          <cell r="R821">
            <v>0</v>
          </cell>
          <cell r="S821">
            <v>0</v>
          </cell>
          <cell r="T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D822">
            <v>0</v>
          </cell>
          <cell r="K822">
            <v>0</v>
          </cell>
          <cell r="R822">
            <v>0</v>
          </cell>
          <cell r="S822">
            <v>0</v>
          </cell>
          <cell r="T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</row>
        <row r="823">
          <cell r="D823">
            <v>0</v>
          </cell>
          <cell r="K823">
            <v>0</v>
          </cell>
          <cell r="R823">
            <v>0</v>
          </cell>
          <cell r="S823">
            <v>0</v>
          </cell>
          <cell r="T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</row>
        <row r="824">
          <cell r="D824">
            <v>0</v>
          </cell>
          <cell r="K824">
            <v>0</v>
          </cell>
          <cell r="R824">
            <v>0</v>
          </cell>
          <cell r="S824">
            <v>0</v>
          </cell>
          <cell r="T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</row>
        <row r="825">
          <cell r="D825">
            <v>0</v>
          </cell>
          <cell r="K825">
            <v>0</v>
          </cell>
          <cell r="R825">
            <v>0</v>
          </cell>
          <cell r="S825">
            <v>0</v>
          </cell>
          <cell r="T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</row>
        <row r="826">
          <cell r="D826">
            <v>0</v>
          </cell>
          <cell r="K826">
            <v>0</v>
          </cell>
          <cell r="R826">
            <v>0</v>
          </cell>
          <cell r="S826">
            <v>0</v>
          </cell>
          <cell r="T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</row>
        <row r="827">
          <cell r="D827">
            <v>0</v>
          </cell>
          <cell r="K827">
            <v>0</v>
          </cell>
          <cell r="R827">
            <v>0</v>
          </cell>
          <cell r="S827">
            <v>0</v>
          </cell>
          <cell r="T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</row>
        <row r="828">
          <cell r="D828">
            <v>0</v>
          </cell>
          <cell r="K828">
            <v>0</v>
          </cell>
          <cell r="R828">
            <v>0</v>
          </cell>
          <cell r="S828">
            <v>0</v>
          </cell>
          <cell r="T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</row>
        <row r="829">
          <cell r="D829">
            <v>0</v>
          </cell>
          <cell r="K829">
            <v>0</v>
          </cell>
          <cell r="R829">
            <v>0</v>
          </cell>
          <cell r="S829">
            <v>0</v>
          </cell>
          <cell r="T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</row>
        <row r="830">
          <cell r="D830">
            <v>0</v>
          </cell>
          <cell r="K830">
            <v>0</v>
          </cell>
          <cell r="R830">
            <v>0</v>
          </cell>
          <cell r="S830">
            <v>0</v>
          </cell>
          <cell r="T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D831">
            <v>0</v>
          </cell>
          <cell r="K831">
            <v>0</v>
          </cell>
          <cell r="R831">
            <v>0</v>
          </cell>
          <cell r="S831">
            <v>0</v>
          </cell>
          <cell r="T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D832">
            <v>0</v>
          </cell>
          <cell r="K832">
            <v>0</v>
          </cell>
          <cell r="R832">
            <v>0</v>
          </cell>
          <cell r="S832">
            <v>0</v>
          </cell>
          <cell r="T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D833">
            <v>0</v>
          </cell>
          <cell r="K833">
            <v>0</v>
          </cell>
          <cell r="R833">
            <v>0</v>
          </cell>
          <cell r="S833">
            <v>0</v>
          </cell>
          <cell r="T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D834">
            <v>0</v>
          </cell>
          <cell r="K834">
            <v>0</v>
          </cell>
          <cell r="R834">
            <v>0</v>
          </cell>
          <cell r="S834">
            <v>0</v>
          </cell>
          <cell r="T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D835">
            <v>0</v>
          </cell>
          <cell r="K835">
            <v>0</v>
          </cell>
          <cell r="R835">
            <v>0</v>
          </cell>
          <cell r="S835">
            <v>0</v>
          </cell>
          <cell r="T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D836">
            <v>0</v>
          </cell>
          <cell r="K836">
            <v>0</v>
          </cell>
          <cell r="R836">
            <v>0</v>
          </cell>
          <cell r="S836">
            <v>0</v>
          </cell>
          <cell r="T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</row>
        <row r="837">
          <cell r="D837">
            <v>0</v>
          </cell>
          <cell r="K837">
            <v>0</v>
          </cell>
          <cell r="R837">
            <v>0</v>
          </cell>
          <cell r="S837">
            <v>0</v>
          </cell>
          <cell r="T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</row>
        <row r="838">
          <cell r="D838">
            <v>0</v>
          </cell>
          <cell r="K838">
            <v>0</v>
          </cell>
          <cell r="R838">
            <v>0</v>
          </cell>
          <cell r="S838">
            <v>0</v>
          </cell>
          <cell r="T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</row>
        <row r="839">
          <cell r="D839">
            <v>0</v>
          </cell>
          <cell r="K839">
            <v>0</v>
          </cell>
          <cell r="R839">
            <v>0</v>
          </cell>
          <cell r="S839">
            <v>0</v>
          </cell>
          <cell r="T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</row>
        <row r="840">
          <cell r="D840">
            <v>0</v>
          </cell>
          <cell r="K840">
            <v>0</v>
          </cell>
          <cell r="R840">
            <v>0</v>
          </cell>
          <cell r="S840">
            <v>0</v>
          </cell>
          <cell r="T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D841">
            <v>0</v>
          </cell>
          <cell r="K841">
            <v>0</v>
          </cell>
          <cell r="R841">
            <v>0</v>
          </cell>
          <cell r="S841">
            <v>0</v>
          </cell>
          <cell r="T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D842">
            <v>0</v>
          </cell>
          <cell r="K842">
            <v>0</v>
          </cell>
          <cell r="R842">
            <v>0</v>
          </cell>
          <cell r="S842">
            <v>0</v>
          </cell>
          <cell r="T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</row>
        <row r="843">
          <cell r="D843">
            <v>0</v>
          </cell>
          <cell r="K843">
            <v>0</v>
          </cell>
          <cell r="R843">
            <v>0</v>
          </cell>
          <cell r="S843">
            <v>0</v>
          </cell>
          <cell r="T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</row>
        <row r="844">
          <cell r="D844">
            <v>0</v>
          </cell>
          <cell r="K844">
            <v>0</v>
          </cell>
          <cell r="R844">
            <v>0</v>
          </cell>
          <cell r="S844">
            <v>0</v>
          </cell>
          <cell r="T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</row>
        <row r="845">
          <cell r="D845">
            <v>0</v>
          </cell>
          <cell r="K845">
            <v>0</v>
          </cell>
          <cell r="R845">
            <v>0</v>
          </cell>
          <cell r="S845">
            <v>0</v>
          </cell>
          <cell r="T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</row>
        <row r="846">
          <cell r="D846">
            <v>0</v>
          </cell>
          <cell r="K846">
            <v>0</v>
          </cell>
          <cell r="R846">
            <v>0</v>
          </cell>
          <cell r="S846">
            <v>0</v>
          </cell>
          <cell r="T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</row>
        <row r="847">
          <cell r="D847">
            <v>0</v>
          </cell>
          <cell r="K847">
            <v>0</v>
          </cell>
          <cell r="R847">
            <v>0</v>
          </cell>
          <cell r="S847">
            <v>0</v>
          </cell>
          <cell r="T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</row>
        <row r="848">
          <cell r="D848">
            <v>0</v>
          </cell>
          <cell r="K848">
            <v>0</v>
          </cell>
          <cell r="R848">
            <v>0</v>
          </cell>
          <cell r="S848">
            <v>0</v>
          </cell>
          <cell r="T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</row>
        <row r="849">
          <cell r="D849">
            <v>0</v>
          </cell>
          <cell r="K849">
            <v>0</v>
          </cell>
          <cell r="R849">
            <v>0</v>
          </cell>
          <cell r="S849">
            <v>0</v>
          </cell>
          <cell r="T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D850">
            <v>0</v>
          </cell>
          <cell r="K850">
            <v>0</v>
          </cell>
          <cell r="R850">
            <v>0</v>
          </cell>
          <cell r="S850">
            <v>0</v>
          </cell>
          <cell r="T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</row>
        <row r="851">
          <cell r="D851">
            <v>0</v>
          </cell>
          <cell r="K851">
            <v>0</v>
          </cell>
          <cell r="R851">
            <v>0</v>
          </cell>
          <cell r="S851">
            <v>0</v>
          </cell>
          <cell r="T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D852">
            <v>0</v>
          </cell>
          <cell r="K852">
            <v>0</v>
          </cell>
          <cell r="R852">
            <v>0</v>
          </cell>
          <cell r="S852">
            <v>0</v>
          </cell>
          <cell r="T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</row>
        <row r="853">
          <cell r="D853">
            <v>0</v>
          </cell>
          <cell r="K853">
            <v>0</v>
          </cell>
          <cell r="R853">
            <v>0</v>
          </cell>
          <cell r="S853">
            <v>0</v>
          </cell>
          <cell r="T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</row>
        <row r="854">
          <cell r="D854">
            <v>0</v>
          </cell>
          <cell r="K854">
            <v>0</v>
          </cell>
          <cell r="R854">
            <v>0</v>
          </cell>
          <cell r="S854">
            <v>0</v>
          </cell>
          <cell r="T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</row>
        <row r="855">
          <cell r="D855">
            <v>0</v>
          </cell>
          <cell r="K855">
            <v>0</v>
          </cell>
          <cell r="R855">
            <v>0</v>
          </cell>
          <cell r="S855">
            <v>0</v>
          </cell>
          <cell r="T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D856">
            <v>0</v>
          </cell>
          <cell r="K856">
            <v>0</v>
          </cell>
          <cell r="R856">
            <v>0</v>
          </cell>
          <cell r="S856">
            <v>0</v>
          </cell>
          <cell r="T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</row>
        <row r="857">
          <cell r="D857">
            <v>0</v>
          </cell>
          <cell r="K857">
            <v>0</v>
          </cell>
          <cell r="R857">
            <v>0</v>
          </cell>
          <cell r="S857">
            <v>0</v>
          </cell>
          <cell r="T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D858">
            <v>0</v>
          </cell>
          <cell r="K858">
            <v>0</v>
          </cell>
          <cell r="R858">
            <v>0</v>
          </cell>
          <cell r="S858">
            <v>0</v>
          </cell>
          <cell r="T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</row>
        <row r="859">
          <cell r="D859">
            <v>0</v>
          </cell>
          <cell r="K859">
            <v>0</v>
          </cell>
          <cell r="R859">
            <v>0</v>
          </cell>
          <cell r="S859">
            <v>0</v>
          </cell>
          <cell r="T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</row>
        <row r="860">
          <cell r="D860">
            <v>0</v>
          </cell>
          <cell r="K860">
            <v>0</v>
          </cell>
          <cell r="R860">
            <v>0</v>
          </cell>
          <cell r="S860">
            <v>0</v>
          </cell>
          <cell r="T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</row>
        <row r="861">
          <cell r="D861">
            <v>0</v>
          </cell>
          <cell r="K861">
            <v>0</v>
          </cell>
          <cell r="R861">
            <v>0</v>
          </cell>
          <cell r="S861">
            <v>0</v>
          </cell>
          <cell r="T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</row>
        <row r="862">
          <cell r="D862">
            <v>0</v>
          </cell>
          <cell r="K862">
            <v>0</v>
          </cell>
          <cell r="R862">
            <v>0</v>
          </cell>
          <cell r="S862">
            <v>0</v>
          </cell>
          <cell r="T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</row>
        <row r="863">
          <cell r="D863">
            <v>0</v>
          </cell>
          <cell r="K863">
            <v>0</v>
          </cell>
          <cell r="R863">
            <v>0</v>
          </cell>
          <cell r="S863">
            <v>0</v>
          </cell>
          <cell r="T863">
            <v>0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</row>
        <row r="864">
          <cell r="D864">
            <v>0</v>
          </cell>
          <cell r="K864">
            <v>0</v>
          </cell>
          <cell r="R864">
            <v>0</v>
          </cell>
          <cell r="S864">
            <v>0</v>
          </cell>
          <cell r="T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</row>
        <row r="865">
          <cell r="D865">
            <v>0</v>
          </cell>
          <cell r="K865">
            <v>0</v>
          </cell>
          <cell r="R865">
            <v>0</v>
          </cell>
          <cell r="S865">
            <v>0</v>
          </cell>
          <cell r="T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</row>
        <row r="866">
          <cell r="D866">
            <v>0</v>
          </cell>
          <cell r="K866">
            <v>0</v>
          </cell>
          <cell r="R866">
            <v>0</v>
          </cell>
          <cell r="S866">
            <v>0</v>
          </cell>
          <cell r="T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</row>
        <row r="867">
          <cell r="D867">
            <v>0</v>
          </cell>
          <cell r="K867">
            <v>0</v>
          </cell>
          <cell r="R867">
            <v>0</v>
          </cell>
          <cell r="S867">
            <v>0</v>
          </cell>
          <cell r="T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</row>
        <row r="868">
          <cell r="D868">
            <v>0</v>
          </cell>
          <cell r="K868">
            <v>0</v>
          </cell>
          <cell r="R868">
            <v>0</v>
          </cell>
          <cell r="S868">
            <v>0</v>
          </cell>
          <cell r="T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</row>
        <row r="869">
          <cell r="D869">
            <v>0</v>
          </cell>
          <cell r="K869">
            <v>0</v>
          </cell>
          <cell r="R869">
            <v>0</v>
          </cell>
          <cell r="S869">
            <v>0</v>
          </cell>
          <cell r="T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</row>
        <row r="870">
          <cell r="D870">
            <v>0</v>
          </cell>
          <cell r="K870">
            <v>0</v>
          </cell>
          <cell r="R870">
            <v>0</v>
          </cell>
          <cell r="S870">
            <v>0</v>
          </cell>
          <cell r="T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</row>
        <row r="871">
          <cell r="D871">
            <v>0</v>
          </cell>
          <cell r="K871">
            <v>0</v>
          </cell>
          <cell r="R871">
            <v>0</v>
          </cell>
          <cell r="S871">
            <v>0</v>
          </cell>
          <cell r="T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</row>
        <row r="872">
          <cell r="D872">
            <v>0</v>
          </cell>
          <cell r="K872">
            <v>0</v>
          </cell>
          <cell r="R872">
            <v>0</v>
          </cell>
          <cell r="S872">
            <v>0</v>
          </cell>
          <cell r="T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</row>
        <row r="873">
          <cell r="D873">
            <v>0</v>
          </cell>
          <cell r="K873">
            <v>0</v>
          </cell>
          <cell r="R873">
            <v>0</v>
          </cell>
          <cell r="S873">
            <v>0</v>
          </cell>
          <cell r="T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</row>
        <row r="874">
          <cell r="D874">
            <v>0</v>
          </cell>
          <cell r="K874">
            <v>0</v>
          </cell>
          <cell r="R874">
            <v>0</v>
          </cell>
          <cell r="S874">
            <v>0</v>
          </cell>
          <cell r="T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</row>
        <row r="875">
          <cell r="D875">
            <v>0</v>
          </cell>
          <cell r="K875">
            <v>0</v>
          </cell>
          <cell r="R875">
            <v>0</v>
          </cell>
          <cell r="S875">
            <v>0</v>
          </cell>
          <cell r="T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</row>
        <row r="876">
          <cell r="D876">
            <v>0</v>
          </cell>
          <cell r="K876">
            <v>0</v>
          </cell>
          <cell r="R876">
            <v>0</v>
          </cell>
          <cell r="S876">
            <v>0</v>
          </cell>
          <cell r="T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</row>
        <row r="877">
          <cell r="D877">
            <v>0</v>
          </cell>
          <cell r="K877">
            <v>0</v>
          </cell>
          <cell r="R877">
            <v>0</v>
          </cell>
          <cell r="S877">
            <v>0</v>
          </cell>
          <cell r="T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</row>
        <row r="878">
          <cell r="D878">
            <v>0</v>
          </cell>
          <cell r="K878">
            <v>0</v>
          </cell>
          <cell r="R878">
            <v>0</v>
          </cell>
          <cell r="S878">
            <v>0</v>
          </cell>
          <cell r="T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</row>
        <row r="879">
          <cell r="D879">
            <v>0</v>
          </cell>
          <cell r="K879">
            <v>0</v>
          </cell>
          <cell r="R879">
            <v>0</v>
          </cell>
          <cell r="S879">
            <v>0</v>
          </cell>
          <cell r="T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</row>
        <row r="880">
          <cell r="D880">
            <v>0</v>
          </cell>
          <cell r="K880">
            <v>0</v>
          </cell>
          <cell r="R880">
            <v>0</v>
          </cell>
          <cell r="S880">
            <v>0</v>
          </cell>
          <cell r="T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</row>
        <row r="881">
          <cell r="D881">
            <v>0</v>
          </cell>
          <cell r="K881">
            <v>0</v>
          </cell>
          <cell r="R881">
            <v>0</v>
          </cell>
          <cell r="S881">
            <v>0</v>
          </cell>
          <cell r="T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</row>
        <row r="882">
          <cell r="D882">
            <v>0</v>
          </cell>
          <cell r="K882">
            <v>0</v>
          </cell>
          <cell r="R882">
            <v>0</v>
          </cell>
          <cell r="S882">
            <v>0</v>
          </cell>
          <cell r="T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</row>
        <row r="883">
          <cell r="D883">
            <v>0</v>
          </cell>
          <cell r="K883">
            <v>0</v>
          </cell>
          <cell r="R883">
            <v>0</v>
          </cell>
          <cell r="S883">
            <v>0</v>
          </cell>
          <cell r="T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</row>
        <row r="884">
          <cell r="D884">
            <v>0</v>
          </cell>
          <cell r="K884">
            <v>0</v>
          </cell>
          <cell r="R884">
            <v>0</v>
          </cell>
          <cell r="S884">
            <v>0</v>
          </cell>
          <cell r="T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</row>
        <row r="885">
          <cell r="D885">
            <v>0</v>
          </cell>
          <cell r="K885">
            <v>0</v>
          </cell>
          <cell r="R885">
            <v>0</v>
          </cell>
          <cell r="S885">
            <v>0</v>
          </cell>
          <cell r="T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</row>
        <row r="886">
          <cell r="D886">
            <v>0</v>
          </cell>
          <cell r="K886">
            <v>0</v>
          </cell>
          <cell r="R886">
            <v>0</v>
          </cell>
          <cell r="S886">
            <v>0</v>
          </cell>
          <cell r="T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</row>
        <row r="887">
          <cell r="D887">
            <v>0</v>
          </cell>
          <cell r="K887">
            <v>0</v>
          </cell>
          <cell r="R887">
            <v>0</v>
          </cell>
          <cell r="S887">
            <v>0</v>
          </cell>
          <cell r="T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</row>
        <row r="888">
          <cell r="D888">
            <v>0</v>
          </cell>
          <cell r="K888">
            <v>0</v>
          </cell>
          <cell r="R888">
            <v>0</v>
          </cell>
          <cell r="S888">
            <v>0</v>
          </cell>
          <cell r="T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</row>
        <row r="889">
          <cell r="D889">
            <v>0</v>
          </cell>
          <cell r="K889">
            <v>0</v>
          </cell>
          <cell r="R889">
            <v>0</v>
          </cell>
          <cell r="S889">
            <v>0</v>
          </cell>
          <cell r="T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</row>
        <row r="890">
          <cell r="D890">
            <v>0</v>
          </cell>
          <cell r="K890">
            <v>0</v>
          </cell>
          <cell r="R890">
            <v>0</v>
          </cell>
          <cell r="S890">
            <v>0</v>
          </cell>
          <cell r="T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</row>
        <row r="891">
          <cell r="D891">
            <v>0</v>
          </cell>
          <cell r="K891">
            <v>0</v>
          </cell>
          <cell r="R891">
            <v>0</v>
          </cell>
          <cell r="S891">
            <v>0</v>
          </cell>
          <cell r="T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D892">
            <v>0</v>
          </cell>
          <cell r="K892">
            <v>0</v>
          </cell>
          <cell r="R892">
            <v>0</v>
          </cell>
          <cell r="S892">
            <v>0</v>
          </cell>
          <cell r="T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D893">
            <v>0</v>
          </cell>
          <cell r="K893">
            <v>0</v>
          </cell>
          <cell r="R893">
            <v>0</v>
          </cell>
          <cell r="S893">
            <v>0</v>
          </cell>
          <cell r="T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</row>
        <row r="894">
          <cell r="D894">
            <v>0</v>
          </cell>
          <cell r="K894">
            <v>0</v>
          </cell>
          <cell r="R894">
            <v>0</v>
          </cell>
          <cell r="S894">
            <v>0</v>
          </cell>
          <cell r="T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</row>
        <row r="895">
          <cell r="D895">
            <v>0</v>
          </cell>
          <cell r="K895">
            <v>0</v>
          </cell>
          <cell r="R895">
            <v>0</v>
          </cell>
          <cell r="S895">
            <v>0</v>
          </cell>
          <cell r="T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</row>
        <row r="896">
          <cell r="D896">
            <v>0</v>
          </cell>
          <cell r="K896">
            <v>0</v>
          </cell>
          <cell r="R896">
            <v>0</v>
          </cell>
          <cell r="S896">
            <v>0</v>
          </cell>
          <cell r="T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</row>
        <row r="897">
          <cell r="D897">
            <v>0</v>
          </cell>
          <cell r="K897">
            <v>0</v>
          </cell>
          <cell r="R897">
            <v>0</v>
          </cell>
          <cell r="S897">
            <v>0</v>
          </cell>
          <cell r="T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D898">
            <v>0</v>
          </cell>
          <cell r="K898">
            <v>0</v>
          </cell>
          <cell r="R898">
            <v>0</v>
          </cell>
          <cell r="S898">
            <v>0</v>
          </cell>
          <cell r="T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</row>
        <row r="899">
          <cell r="D899">
            <v>0</v>
          </cell>
          <cell r="K899">
            <v>0</v>
          </cell>
          <cell r="R899">
            <v>0</v>
          </cell>
          <cell r="S899">
            <v>0</v>
          </cell>
          <cell r="T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</row>
        <row r="900">
          <cell r="D900">
            <v>0</v>
          </cell>
          <cell r="K900">
            <v>0</v>
          </cell>
          <cell r="R900">
            <v>0</v>
          </cell>
          <cell r="S900">
            <v>0</v>
          </cell>
          <cell r="T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</row>
        <row r="901">
          <cell r="D901">
            <v>0</v>
          </cell>
          <cell r="K901">
            <v>0</v>
          </cell>
          <cell r="R901">
            <v>0</v>
          </cell>
          <cell r="S901">
            <v>0</v>
          </cell>
          <cell r="T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</row>
        <row r="902">
          <cell r="D902">
            <v>0</v>
          </cell>
          <cell r="K902">
            <v>0</v>
          </cell>
          <cell r="R902">
            <v>0</v>
          </cell>
          <cell r="S902">
            <v>0</v>
          </cell>
          <cell r="T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</row>
        <row r="903">
          <cell r="D903">
            <v>0</v>
          </cell>
          <cell r="K903">
            <v>0</v>
          </cell>
          <cell r="R903">
            <v>0</v>
          </cell>
          <cell r="S903">
            <v>0</v>
          </cell>
          <cell r="T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</row>
        <row r="904">
          <cell r="D904">
            <v>0</v>
          </cell>
          <cell r="K904">
            <v>0</v>
          </cell>
          <cell r="R904">
            <v>0</v>
          </cell>
          <cell r="S904">
            <v>0</v>
          </cell>
          <cell r="T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</row>
        <row r="905">
          <cell r="D905">
            <v>0</v>
          </cell>
          <cell r="K905">
            <v>0</v>
          </cell>
          <cell r="R905">
            <v>0</v>
          </cell>
          <cell r="S905">
            <v>0</v>
          </cell>
          <cell r="T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</row>
        <row r="906">
          <cell r="D906">
            <v>0</v>
          </cell>
          <cell r="K906">
            <v>0</v>
          </cell>
          <cell r="R906">
            <v>0</v>
          </cell>
          <cell r="S906">
            <v>0</v>
          </cell>
          <cell r="T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</row>
        <row r="907">
          <cell r="D907">
            <v>0</v>
          </cell>
          <cell r="K907">
            <v>0</v>
          </cell>
          <cell r="R907">
            <v>0</v>
          </cell>
          <cell r="S907">
            <v>0</v>
          </cell>
          <cell r="T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</row>
        <row r="908">
          <cell r="D908">
            <v>0</v>
          </cell>
          <cell r="K908">
            <v>0</v>
          </cell>
          <cell r="R908">
            <v>0</v>
          </cell>
          <cell r="S908">
            <v>0</v>
          </cell>
          <cell r="T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</row>
        <row r="909">
          <cell r="D909">
            <v>0</v>
          </cell>
          <cell r="K909">
            <v>0</v>
          </cell>
          <cell r="R909">
            <v>0</v>
          </cell>
          <cell r="S909">
            <v>0</v>
          </cell>
          <cell r="T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</row>
        <row r="910">
          <cell r="D910">
            <v>0</v>
          </cell>
          <cell r="K910">
            <v>0</v>
          </cell>
          <cell r="R910">
            <v>0</v>
          </cell>
          <cell r="S910">
            <v>0</v>
          </cell>
          <cell r="T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</row>
        <row r="911">
          <cell r="D911">
            <v>0</v>
          </cell>
          <cell r="K911">
            <v>0</v>
          </cell>
          <cell r="R911">
            <v>0</v>
          </cell>
          <cell r="S911">
            <v>0</v>
          </cell>
          <cell r="T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</row>
        <row r="912">
          <cell r="D912">
            <v>0</v>
          </cell>
          <cell r="K912">
            <v>0</v>
          </cell>
          <cell r="R912">
            <v>0</v>
          </cell>
          <cell r="S912">
            <v>0</v>
          </cell>
          <cell r="T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</row>
        <row r="913">
          <cell r="D913">
            <v>0</v>
          </cell>
          <cell r="K913">
            <v>0</v>
          </cell>
          <cell r="R913">
            <v>0</v>
          </cell>
          <cell r="S913">
            <v>0</v>
          </cell>
          <cell r="T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</row>
        <row r="914">
          <cell r="D914">
            <v>0</v>
          </cell>
          <cell r="K914">
            <v>0</v>
          </cell>
          <cell r="R914">
            <v>0</v>
          </cell>
          <cell r="S914">
            <v>0</v>
          </cell>
          <cell r="T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D915">
            <v>0</v>
          </cell>
          <cell r="K915">
            <v>0</v>
          </cell>
          <cell r="R915">
            <v>0</v>
          </cell>
          <cell r="S915">
            <v>0</v>
          </cell>
          <cell r="T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D916">
            <v>0</v>
          </cell>
          <cell r="K916">
            <v>0</v>
          </cell>
          <cell r="R916">
            <v>0</v>
          </cell>
          <cell r="S916">
            <v>0</v>
          </cell>
          <cell r="T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D917">
            <v>0</v>
          </cell>
          <cell r="K917">
            <v>0</v>
          </cell>
          <cell r="R917">
            <v>0</v>
          </cell>
          <cell r="S917">
            <v>0</v>
          </cell>
          <cell r="T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D918">
            <v>0</v>
          </cell>
          <cell r="K918">
            <v>0</v>
          </cell>
          <cell r="R918">
            <v>0</v>
          </cell>
          <cell r="S918">
            <v>0</v>
          </cell>
          <cell r="T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D919">
            <v>0</v>
          </cell>
          <cell r="K919">
            <v>0</v>
          </cell>
          <cell r="R919">
            <v>0</v>
          </cell>
          <cell r="S919">
            <v>0</v>
          </cell>
          <cell r="T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</row>
        <row r="920">
          <cell r="D920">
            <v>0</v>
          </cell>
          <cell r="K920">
            <v>0</v>
          </cell>
          <cell r="R920">
            <v>0</v>
          </cell>
          <cell r="S920">
            <v>0</v>
          </cell>
          <cell r="T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</row>
        <row r="921">
          <cell r="D921">
            <v>0</v>
          </cell>
          <cell r="K921">
            <v>0</v>
          </cell>
          <cell r="R921">
            <v>0</v>
          </cell>
          <cell r="S921">
            <v>0</v>
          </cell>
          <cell r="T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</row>
        <row r="922">
          <cell r="D922">
            <v>0</v>
          </cell>
          <cell r="K922">
            <v>0</v>
          </cell>
          <cell r="R922">
            <v>0</v>
          </cell>
          <cell r="S922">
            <v>0</v>
          </cell>
          <cell r="T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</row>
        <row r="923">
          <cell r="D923">
            <v>0</v>
          </cell>
          <cell r="K923">
            <v>0</v>
          </cell>
          <cell r="R923">
            <v>0</v>
          </cell>
          <cell r="S923">
            <v>0</v>
          </cell>
          <cell r="T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</row>
        <row r="924">
          <cell r="D924">
            <v>0</v>
          </cell>
          <cell r="K924">
            <v>0</v>
          </cell>
          <cell r="R924">
            <v>0</v>
          </cell>
          <cell r="S924">
            <v>0</v>
          </cell>
          <cell r="T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</row>
        <row r="925">
          <cell r="D925">
            <v>0</v>
          </cell>
          <cell r="K925">
            <v>0</v>
          </cell>
          <cell r="R925">
            <v>0</v>
          </cell>
          <cell r="S925">
            <v>0</v>
          </cell>
          <cell r="T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D926">
            <v>0</v>
          </cell>
          <cell r="K926">
            <v>0</v>
          </cell>
          <cell r="R926">
            <v>0</v>
          </cell>
          <cell r="S926">
            <v>0</v>
          </cell>
          <cell r="T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D927">
            <v>0</v>
          </cell>
          <cell r="K927">
            <v>0</v>
          </cell>
          <cell r="R927">
            <v>0</v>
          </cell>
          <cell r="S927">
            <v>0</v>
          </cell>
          <cell r="T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D928">
            <v>0</v>
          </cell>
          <cell r="K928">
            <v>0</v>
          </cell>
          <cell r="R928">
            <v>0</v>
          </cell>
          <cell r="S928">
            <v>0</v>
          </cell>
          <cell r="T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D929">
            <v>0</v>
          </cell>
          <cell r="K929">
            <v>0</v>
          </cell>
          <cell r="R929">
            <v>0</v>
          </cell>
          <cell r="S929">
            <v>0</v>
          </cell>
          <cell r="T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D930">
            <v>0</v>
          </cell>
          <cell r="K930">
            <v>0</v>
          </cell>
          <cell r="R930">
            <v>0</v>
          </cell>
          <cell r="S930">
            <v>0</v>
          </cell>
          <cell r="T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</row>
        <row r="931">
          <cell r="D931">
            <v>0</v>
          </cell>
          <cell r="K931">
            <v>0</v>
          </cell>
          <cell r="R931">
            <v>0</v>
          </cell>
          <cell r="S931">
            <v>0</v>
          </cell>
          <cell r="T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</row>
        <row r="932">
          <cell r="D932">
            <v>0</v>
          </cell>
          <cell r="K932">
            <v>0</v>
          </cell>
          <cell r="R932">
            <v>0</v>
          </cell>
          <cell r="S932">
            <v>0</v>
          </cell>
          <cell r="T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</row>
        <row r="933">
          <cell r="D933">
            <v>0</v>
          </cell>
          <cell r="K933">
            <v>0</v>
          </cell>
          <cell r="R933">
            <v>0</v>
          </cell>
          <cell r="S933">
            <v>0</v>
          </cell>
          <cell r="T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</row>
        <row r="934">
          <cell r="D934">
            <v>0</v>
          </cell>
          <cell r="K934">
            <v>0</v>
          </cell>
          <cell r="R934">
            <v>0</v>
          </cell>
          <cell r="S934">
            <v>0</v>
          </cell>
          <cell r="T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D935">
            <v>0</v>
          </cell>
          <cell r="K935">
            <v>0</v>
          </cell>
          <cell r="R935">
            <v>0</v>
          </cell>
          <cell r="S935">
            <v>0</v>
          </cell>
          <cell r="T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D936">
            <v>0</v>
          </cell>
          <cell r="K936">
            <v>0</v>
          </cell>
          <cell r="R936">
            <v>0</v>
          </cell>
          <cell r="S936">
            <v>0</v>
          </cell>
          <cell r="T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D937">
            <v>0</v>
          </cell>
          <cell r="K937">
            <v>0</v>
          </cell>
          <cell r="R937">
            <v>0</v>
          </cell>
          <cell r="S937">
            <v>0</v>
          </cell>
          <cell r="T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D938">
            <v>0</v>
          </cell>
          <cell r="K938">
            <v>0</v>
          </cell>
          <cell r="R938">
            <v>0</v>
          </cell>
          <cell r="S938">
            <v>0</v>
          </cell>
          <cell r="T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D939">
            <v>0</v>
          </cell>
          <cell r="K939">
            <v>0</v>
          </cell>
          <cell r="R939">
            <v>0</v>
          </cell>
          <cell r="S939">
            <v>0</v>
          </cell>
          <cell r="T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D940">
            <v>0</v>
          </cell>
          <cell r="K940">
            <v>0</v>
          </cell>
          <cell r="R940">
            <v>0</v>
          </cell>
          <cell r="S940">
            <v>0</v>
          </cell>
          <cell r="T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D941">
            <v>0</v>
          </cell>
          <cell r="K941">
            <v>0</v>
          </cell>
          <cell r="R941">
            <v>0</v>
          </cell>
          <cell r="S941">
            <v>0</v>
          </cell>
          <cell r="T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D942">
            <v>0</v>
          </cell>
          <cell r="K942">
            <v>0</v>
          </cell>
          <cell r="R942">
            <v>0</v>
          </cell>
          <cell r="S942">
            <v>0</v>
          </cell>
          <cell r="T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D943">
            <v>0</v>
          </cell>
          <cell r="K943">
            <v>0</v>
          </cell>
          <cell r="R943">
            <v>0</v>
          </cell>
          <cell r="S943">
            <v>0</v>
          </cell>
          <cell r="T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D944">
            <v>0</v>
          </cell>
          <cell r="K944">
            <v>0</v>
          </cell>
          <cell r="R944">
            <v>0</v>
          </cell>
          <cell r="S944">
            <v>0</v>
          </cell>
          <cell r="T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D945">
            <v>0</v>
          </cell>
          <cell r="K945">
            <v>0</v>
          </cell>
          <cell r="R945">
            <v>0</v>
          </cell>
          <cell r="S945">
            <v>0</v>
          </cell>
          <cell r="T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D946">
            <v>0</v>
          </cell>
          <cell r="K946">
            <v>0</v>
          </cell>
          <cell r="R946">
            <v>0</v>
          </cell>
          <cell r="S946">
            <v>0</v>
          </cell>
          <cell r="T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</row>
        <row r="947">
          <cell r="D947">
            <v>0</v>
          </cell>
          <cell r="K947">
            <v>0</v>
          </cell>
          <cell r="R947">
            <v>0</v>
          </cell>
          <cell r="S947">
            <v>0</v>
          </cell>
          <cell r="T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</row>
        <row r="948">
          <cell r="D948">
            <v>0</v>
          </cell>
          <cell r="K948">
            <v>0</v>
          </cell>
          <cell r="R948">
            <v>0</v>
          </cell>
          <cell r="S948">
            <v>0</v>
          </cell>
          <cell r="T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</row>
        <row r="949">
          <cell r="D949">
            <v>0</v>
          </cell>
          <cell r="K949">
            <v>0</v>
          </cell>
          <cell r="R949">
            <v>0</v>
          </cell>
          <cell r="S949">
            <v>0</v>
          </cell>
          <cell r="T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D950">
            <v>0</v>
          </cell>
          <cell r="K950">
            <v>0</v>
          </cell>
          <cell r="R950">
            <v>0</v>
          </cell>
          <cell r="S950">
            <v>0</v>
          </cell>
          <cell r="T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D951">
            <v>0</v>
          </cell>
          <cell r="K951">
            <v>0</v>
          </cell>
          <cell r="R951">
            <v>0</v>
          </cell>
          <cell r="S951">
            <v>0</v>
          </cell>
          <cell r="T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D952">
            <v>0</v>
          </cell>
          <cell r="K952">
            <v>0</v>
          </cell>
          <cell r="R952">
            <v>0</v>
          </cell>
          <cell r="S952">
            <v>0</v>
          </cell>
          <cell r="T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D953">
            <v>0</v>
          </cell>
          <cell r="K953">
            <v>0</v>
          </cell>
          <cell r="R953">
            <v>0</v>
          </cell>
          <cell r="S953">
            <v>0</v>
          </cell>
          <cell r="T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D954">
            <v>0</v>
          </cell>
          <cell r="K954">
            <v>0</v>
          </cell>
          <cell r="R954">
            <v>0</v>
          </cell>
          <cell r="S954">
            <v>0</v>
          </cell>
          <cell r="T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D955">
            <v>0</v>
          </cell>
          <cell r="K955">
            <v>0</v>
          </cell>
          <cell r="R955">
            <v>0</v>
          </cell>
          <cell r="S955">
            <v>0</v>
          </cell>
          <cell r="T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D956">
            <v>0</v>
          </cell>
          <cell r="K956">
            <v>0</v>
          </cell>
          <cell r="R956">
            <v>0</v>
          </cell>
          <cell r="S956">
            <v>0</v>
          </cell>
          <cell r="T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D957">
            <v>0</v>
          </cell>
          <cell r="K957">
            <v>0</v>
          </cell>
          <cell r="R957">
            <v>0</v>
          </cell>
          <cell r="S957">
            <v>0</v>
          </cell>
          <cell r="T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D958">
            <v>0</v>
          </cell>
          <cell r="K958">
            <v>0</v>
          </cell>
          <cell r="R958">
            <v>0</v>
          </cell>
          <cell r="S958">
            <v>0</v>
          </cell>
          <cell r="T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</row>
        <row r="959">
          <cell r="D959">
            <v>0</v>
          </cell>
          <cell r="K959">
            <v>0</v>
          </cell>
          <cell r="R959">
            <v>0</v>
          </cell>
          <cell r="S959">
            <v>0</v>
          </cell>
          <cell r="T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</row>
        <row r="960">
          <cell r="D960">
            <v>0</v>
          </cell>
          <cell r="K960">
            <v>0</v>
          </cell>
          <cell r="R960">
            <v>0</v>
          </cell>
          <cell r="S960">
            <v>0</v>
          </cell>
          <cell r="T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</row>
        <row r="961">
          <cell r="D961">
            <v>0</v>
          </cell>
          <cell r="K961">
            <v>0</v>
          </cell>
          <cell r="R961">
            <v>0</v>
          </cell>
          <cell r="S961">
            <v>0</v>
          </cell>
          <cell r="T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</row>
        <row r="962">
          <cell r="D962">
            <v>0</v>
          </cell>
          <cell r="K962">
            <v>0</v>
          </cell>
          <cell r="R962">
            <v>0</v>
          </cell>
          <cell r="S962">
            <v>0</v>
          </cell>
          <cell r="T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</row>
        <row r="963">
          <cell r="D963">
            <v>0</v>
          </cell>
          <cell r="K963">
            <v>0</v>
          </cell>
          <cell r="R963">
            <v>0</v>
          </cell>
          <cell r="S963">
            <v>0</v>
          </cell>
          <cell r="T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</row>
        <row r="964">
          <cell r="D964">
            <v>0</v>
          </cell>
          <cell r="K964">
            <v>0</v>
          </cell>
          <cell r="R964">
            <v>0</v>
          </cell>
          <cell r="S964">
            <v>0</v>
          </cell>
          <cell r="T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</row>
        <row r="965">
          <cell r="D965">
            <v>0</v>
          </cell>
          <cell r="K965">
            <v>0</v>
          </cell>
          <cell r="R965">
            <v>0</v>
          </cell>
          <cell r="S965">
            <v>0</v>
          </cell>
          <cell r="T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</row>
        <row r="966">
          <cell r="D966">
            <v>0</v>
          </cell>
          <cell r="K966">
            <v>0</v>
          </cell>
          <cell r="R966">
            <v>0</v>
          </cell>
          <cell r="S966">
            <v>0</v>
          </cell>
          <cell r="T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</row>
        <row r="967">
          <cell r="D967">
            <v>0</v>
          </cell>
          <cell r="K967">
            <v>0</v>
          </cell>
          <cell r="R967">
            <v>0</v>
          </cell>
          <cell r="S967">
            <v>0</v>
          </cell>
          <cell r="T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</row>
        <row r="968">
          <cell r="D968">
            <v>0</v>
          </cell>
          <cell r="K968">
            <v>0</v>
          </cell>
          <cell r="R968">
            <v>0</v>
          </cell>
          <cell r="S968">
            <v>0</v>
          </cell>
          <cell r="T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D969">
            <v>0</v>
          </cell>
          <cell r="K969">
            <v>0</v>
          </cell>
          <cell r="R969">
            <v>0</v>
          </cell>
          <cell r="S969">
            <v>0</v>
          </cell>
          <cell r="T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D970">
            <v>0</v>
          </cell>
          <cell r="K970">
            <v>0</v>
          </cell>
          <cell r="R970">
            <v>0</v>
          </cell>
          <cell r="S970">
            <v>0</v>
          </cell>
          <cell r="T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D971">
            <v>0</v>
          </cell>
          <cell r="K971">
            <v>0</v>
          </cell>
          <cell r="R971">
            <v>0</v>
          </cell>
          <cell r="S971">
            <v>0</v>
          </cell>
          <cell r="T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D972">
            <v>0</v>
          </cell>
          <cell r="K972">
            <v>0</v>
          </cell>
          <cell r="R972">
            <v>0</v>
          </cell>
          <cell r="S972">
            <v>0</v>
          </cell>
          <cell r="T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</row>
        <row r="973">
          <cell r="D973">
            <v>0</v>
          </cell>
          <cell r="K973">
            <v>0</v>
          </cell>
          <cell r="R973">
            <v>0</v>
          </cell>
          <cell r="S973">
            <v>0</v>
          </cell>
          <cell r="T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</row>
        <row r="974">
          <cell r="D974">
            <v>0</v>
          </cell>
          <cell r="K974">
            <v>0</v>
          </cell>
          <cell r="R974">
            <v>0</v>
          </cell>
          <cell r="S974">
            <v>0</v>
          </cell>
          <cell r="T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</row>
        <row r="975">
          <cell r="D975">
            <v>0</v>
          </cell>
          <cell r="K975">
            <v>0</v>
          </cell>
          <cell r="R975">
            <v>0</v>
          </cell>
          <cell r="S975">
            <v>0</v>
          </cell>
          <cell r="T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</row>
        <row r="976">
          <cell r="D976">
            <v>0</v>
          </cell>
          <cell r="K976">
            <v>0</v>
          </cell>
          <cell r="R976">
            <v>0</v>
          </cell>
          <cell r="S976">
            <v>0</v>
          </cell>
          <cell r="T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D977">
            <v>0</v>
          </cell>
          <cell r="K977">
            <v>0</v>
          </cell>
          <cell r="R977">
            <v>0</v>
          </cell>
          <cell r="S977">
            <v>0</v>
          </cell>
          <cell r="T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D978">
            <v>0</v>
          </cell>
          <cell r="K978">
            <v>0</v>
          </cell>
          <cell r="R978">
            <v>0</v>
          </cell>
          <cell r="S978">
            <v>0</v>
          </cell>
          <cell r="T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D979">
            <v>0</v>
          </cell>
          <cell r="K979">
            <v>0</v>
          </cell>
          <cell r="R979">
            <v>0</v>
          </cell>
          <cell r="S979">
            <v>0</v>
          </cell>
          <cell r="T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D980">
            <v>0</v>
          </cell>
          <cell r="K980">
            <v>0</v>
          </cell>
          <cell r="R980">
            <v>0</v>
          </cell>
          <cell r="S980">
            <v>0</v>
          </cell>
          <cell r="T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</row>
        <row r="981">
          <cell r="D981">
            <v>0</v>
          </cell>
          <cell r="K981">
            <v>0</v>
          </cell>
          <cell r="R981">
            <v>0</v>
          </cell>
          <cell r="S981">
            <v>0</v>
          </cell>
          <cell r="T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</row>
        <row r="982">
          <cell r="D982">
            <v>0</v>
          </cell>
          <cell r="K982">
            <v>0</v>
          </cell>
          <cell r="R982">
            <v>0</v>
          </cell>
          <cell r="S982">
            <v>0</v>
          </cell>
          <cell r="T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</row>
        <row r="983">
          <cell r="D983">
            <v>0</v>
          </cell>
          <cell r="K983">
            <v>0</v>
          </cell>
          <cell r="R983">
            <v>0</v>
          </cell>
          <cell r="S983">
            <v>0</v>
          </cell>
          <cell r="T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</row>
        <row r="984">
          <cell r="D984">
            <v>0</v>
          </cell>
          <cell r="K984">
            <v>0</v>
          </cell>
          <cell r="R984">
            <v>0</v>
          </cell>
          <cell r="S984">
            <v>0</v>
          </cell>
          <cell r="T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D985">
            <v>0</v>
          </cell>
          <cell r="K985">
            <v>0</v>
          </cell>
          <cell r="R985">
            <v>0</v>
          </cell>
          <cell r="S985">
            <v>0</v>
          </cell>
          <cell r="T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D986">
            <v>0</v>
          </cell>
          <cell r="K986">
            <v>0</v>
          </cell>
          <cell r="R986">
            <v>0</v>
          </cell>
          <cell r="S986">
            <v>0</v>
          </cell>
          <cell r="T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</row>
        <row r="987">
          <cell r="D987">
            <v>0</v>
          </cell>
          <cell r="K987">
            <v>0</v>
          </cell>
          <cell r="R987">
            <v>0</v>
          </cell>
          <cell r="S987">
            <v>0</v>
          </cell>
          <cell r="T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</row>
        <row r="988">
          <cell r="D988">
            <v>0</v>
          </cell>
          <cell r="K988">
            <v>0</v>
          </cell>
          <cell r="R988">
            <v>0</v>
          </cell>
          <cell r="S988">
            <v>0</v>
          </cell>
          <cell r="T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</row>
        <row r="989">
          <cell r="D989">
            <v>0</v>
          </cell>
          <cell r="K989">
            <v>0</v>
          </cell>
          <cell r="R989">
            <v>0</v>
          </cell>
          <cell r="S989">
            <v>0</v>
          </cell>
          <cell r="T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D990">
            <v>0</v>
          </cell>
          <cell r="K990">
            <v>0</v>
          </cell>
          <cell r="R990">
            <v>0</v>
          </cell>
          <cell r="S990">
            <v>0</v>
          </cell>
          <cell r="T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</row>
        <row r="991">
          <cell r="D991">
            <v>0</v>
          </cell>
          <cell r="K991">
            <v>0</v>
          </cell>
          <cell r="R991">
            <v>0</v>
          </cell>
          <cell r="S991">
            <v>0</v>
          </cell>
          <cell r="T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</row>
        <row r="992">
          <cell r="D992">
            <v>0</v>
          </cell>
          <cell r="K992">
            <v>0</v>
          </cell>
          <cell r="R992">
            <v>0</v>
          </cell>
          <cell r="S992">
            <v>0</v>
          </cell>
          <cell r="T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</row>
        <row r="993">
          <cell r="D993">
            <v>0</v>
          </cell>
          <cell r="K993">
            <v>0</v>
          </cell>
          <cell r="R993">
            <v>0</v>
          </cell>
          <cell r="S993">
            <v>0</v>
          </cell>
          <cell r="T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D994">
            <v>0</v>
          </cell>
          <cell r="K994">
            <v>0</v>
          </cell>
          <cell r="R994">
            <v>0</v>
          </cell>
          <cell r="S994">
            <v>0</v>
          </cell>
          <cell r="T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</row>
        <row r="995">
          <cell r="D995">
            <v>0</v>
          </cell>
          <cell r="K995">
            <v>0</v>
          </cell>
          <cell r="R995">
            <v>0</v>
          </cell>
          <cell r="S995">
            <v>0</v>
          </cell>
          <cell r="T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</row>
        <row r="996">
          <cell r="D996">
            <v>0</v>
          </cell>
          <cell r="K996">
            <v>0</v>
          </cell>
          <cell r="R996">
            <v>0</v>
          </cell>
          <cell r="S996">
            <v>0</v>
          </cell>
          <cell r="T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</row>
        <row r="997">
          <cell r="D997">
            <v>0</v>
          </cell>
          <cell r="K997">
            <v>0</v>
          </cell>
          <cell r="R997">
            <v>0</v>
          </cell>
          <cell r="S997">
            <v>0</v>
          </cell>
          <cell r="T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D998">
            <v>0</v>
          </cell>
          <cell r="K998">
            <v>0</v>
          </cell>
          <cell r="R998">
            <v>0</v>
          </cell>
          <cell r="S998">
            <v>0</v>
          </cell>
          <cell r="T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</row>
        <row r="999">
          <cell r="D999">
            <v>0</v>
          </cell>
          <cell r="K999">
            <v>0</v>
          </cell>
          <cell r="R999">
            <v>0</v>
          </cell>
          <cell r="S999">
            <v>0</v>
          </cell>
          <cell r="T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D1000">
            <v>0</v>
          </cell>
          <cell r="K1000">
            <v>0</v>
          </cell>
          <cell r="R1000">
            <v>0</v>
          </cell>
          <cell r="S1000">
            <v>0</v>
          </cell>
          <cell r="T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</row>
        <row r="1001">
          <cell r="D1001">
            <v>0</v>
          </cell>
          <cell r="K1001">
            <v>0</v>
          </cell>
          <cell r="R1001">
            <v>0</v>
          </cell>
          <cell r="S1001">
            <v>0</v>
          </cell>
          <cell r="T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</row>
        <row r="1002">
          <cell r="D1002">
            <v>0</v>
          </cell>
          <cell r="K1002">
            <v>0</v>
          </cell>
          <cell r="R1002">
            <v>0</v>
          </cell>
          <cell r="S1002">
            <v>0</v>
          </cell>
          <cell r="T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</row>
        <row r="1003">
          <cell r="D1003">
            <v>0</v>
          </cell>
          <cell r="K1003">
            <v>0</v>
          </cell>
          <cell r="R1003">
            <v>0</v>
          </cell>
          <cell r="S1003">
            <v>0</v>
          </cell>
          <cell r="T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</row>
        <row r="1004">
          <cell r="D1004">
            <v>0</v>
          </cell>
          <cell r="K1004">
            <v>0</v>
          </cell>
          <cell r="R1004">
            <v>0</v>
          </cell>
          <cell r="S1004">
            <v>0</v>
          </cell>
          <cell r="T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</row>
        <row r="1005">
          <cell r="D1005">
            <v>0</v>
          </cell>
          <cell r="K1005">
            <v>0</v>
          </cell>
          <cell r="R1005">
            <v>0</v>
          </cell>
          <cell r="S1005">
            <v>0</v>
          </cell>
          <cell r="T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</row>
        <row r="1006">
          <cell r="D1006">
            <v>0</v>
          </cell>
          <cell r="K1006">
            <v>0</v>
          </cell>
          <cell r="R1006">
            <v>0</v>
          </cell>
          <cell r="S1006">
            <v>0</v>
          </cell>
          <cell r="T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</row>
        <row r="1007">
          <cell r="D1007">
            <v>0</v>
          </cell>
          <cell r="K1007">
            <v>0</v>
          </cell>
          <cell r="R1007">
            <v>0</v>
          </cell>
          <cell r="S1007">
            <v>0</v>
          </cell>
          <cell r="T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</row>
        <row r="1008">
          <cell r="D1008">
            <v>0</v>
          </cell>
          <cell r="K1008">
            <v>0</v>
          </cell>
          <cell r="R1008">
            <v>0</v>
          </cell>
          <cell r="S1008">
            <v>0</v>
          </cell>
          <cell r="T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</row>
        <row r="1009">
          <cell r="D1009">
            <v>0</v>
          </cell>
          <cell r="K1009">
            <v>0</v>
          </cell>
          <cell r="R1009">
            <v>0</v>
          </cell>
          <cell r="S1009">
            <v>0</v>
          </cell>
          <cell r="T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</row>
        <row r="1010">
          <cell r="D1010">
            <v>0</v>
          </cell>
          <cell r="K1010">
            <v>0</v>
          </cell>
          <cell r="R1010">
            <v>0</v>
          </cell>
          <cell r="S1010">
            <v>0</v>
          </cell>
          <cell r="T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</row>
        <row r="1011">
          <cell r="D1011">
            <v>0</v>
          </cell>
          <cell r="K1011">
            <v>0</v>
          </cell>
          <cell r="R1011">
            <v>0</v>
          </cell>
          <cell r="S1011">
            <v>0</v>
          </cell>
          <cell r="T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</row>
        <row r="1012">
          <cell r="D1012">
            <v>0</v>
          </cell>
          <cell r="K1012">
            <v>0</v>
          </cell>
          <cell r="R1012">
            <v>0</v>
          </cell>
          <cell r="S1012">
            <v>0</v>
          </cell>
          <cell r="T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</row>
        <row r="1013">
          <cell r="D1013">
            <v>0</v>
          </cell>
          <cell r="K1013">
            <v>0</v>
          </cell>
          <cell r="R1013">
            <v>0</v>
          </cell>
          <cell r="S1013">
            <v>0</v>
          </cell>
          <cell r="T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</row>
        <row r="1014">
          <cell r="D1014">
            <v>0</v>
          </cell>
          <cell r="K1014">
            <v>0</v>
          </cell>
          <cell r="R1014">
            <v>0</v>
          </cell>
          <cell r="S1014">
            <v>0</v>
          </cell>
          <cell r="T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</row>
        <row r="1015">
          <cell r="D1015">
            <v>0</v>
          </cell>
          <cell r="K1015">
            <v>0</v>
          </cell>
          <cell r="R1015">
            <v>0</v>
          </cell>
          <cell r="S1015">
            <v>0</v>
          </cell>
          <cell r="T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</row>
        <row r="1016">
          <cell r="D1016">
            <v>0</v>
          </cell>
          <cell r="K1016">
            <v>0</v>
          </cell>
          <cell r="R1016">
            <v>0</v>
          </cell>
          <cell r="S1016">
            <v>0</v>
          </cell>
          <cell r="T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D1017">
            <v>0</v>
          </cell>
          <cell r="K1017">
            <v>0</v>
          </cell>
          <cell r="R1017">
            <v>0</v>
          </cell>
          <cell r="S1017">
            <v>0</v>
          </cell>
          <cell r="T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D1018">
            <v>0</v>
          </cell>
          <cell r="K1018">
            <v>0</v>
          </cell>
          <cell r="R1018">
            <v>0</v>
          </cell>
          <cell r="S1018">
            <v>0</v>
          </cell>
          <cell r="T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D1019">
            <v>0</v>
          </cell>
          <cell r="K1019">
            <v>0</v>
          </cell>
          <cell r="R1019">
            <v>0</v>
          </cell>
          <cell r="S1019">
            <v>0</v>
          </cell>
          <cell r="T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</row>
        <row r="1020">
          <cell r="D1020">
            <v>0</v>
          </cell>
          <cell r="K1020">
            <v>0</v>
          </cell>
          <cell r="R1020">
            <v>0</v>
          </cell>
          <cell r="S1020">
            <v>0</v>
          </cell>
          <cell r="T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</row>
        <row r="1021">
          <cell r="D1021">
            <v>0</v>
          </cell>
          <cell r="K1021">
            <v>0</v>
          </cell>
          <cell r="R1021">
            <v>0</v>
          </cell>
          <cell r="S1021">
            <v>0</v>
          </cell>
          <cell r="T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</row>
        <row r="1022">
          <cell r="D1022">
            <v>0</v>
          </cell>
          <cell r="K1022">
            <v>0</v>
          </cell>
          <cell r="R1022">
            <v>0</v>
          </cell>
          <cell r="S1022">
            <v>0</v>
          </cell>
          <cell r="T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</row>
        <row r="1023">
          <cell r="D1023">
            <v>0</v>
          </cell>
          <cell r="K1023">
            <v>0</v>
          </cell>
          <cell r="R1023">
            <v>0</v>
          </cell>
          <cell r="S1023">
            <v>0</v>
          </cell>
          <cell r="T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</row>
        <row r="1024">
          <cell r="D1024">
            <v>0</v>
          </cell>
          <cell r="K1024">
            <v>0</v>
          </cell>
          <cell r="R1024">
            <v>0</v>
          </cell>
          <cell r="S1024">
            <v>0</v>
          </cell>
          <cell r="T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</row>
        <row r="1025">
          <cell r="D1025">
            <v>0</v>
          </cell>
          <cell r="K1025">
            <v>0</v>
          </cell>
          <cell r="R1025">
            <v>0</v>
          </cell>
          <cell r="S1025">
            <v>0</v>
          </cell>
          <cell r="T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</row>
        <row r="1026">
          <cell r="D1026">
            <v>0</v>
          </cell>
          <cell r="K1026">
            <v>0</v>
          </cell>
          <cell r="R1026">
            <v>0</v>
          </cell>
          <cell r="S1026">
            <v>0</v>
          </cell>
          <cell r="T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</row>
        <row r="1027">
          <cell r="D1027">
            <v>0</v>
          </cell>
          <cell r="K1027">
            <v>0</v>
          </cell>
          <cell r="R1027">
            <v>0</v>
          </cell>
          <cell r="S1027">
            <v>0</v>
          </cell>
          <cell r="T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</row>
        <row r="1028">
          <cell r="D1028">
            <v>0</v>
          </cell>
          <cell r="K1028">
            <v>0</v>
          </cell>
          <cell r="R1028">
            <v>0</v>
          </cell>
          <cell r="S1028">
            <v>0</v>
          </cell>
          <cell r="T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</row>
        <row r="1029">
          <cell r="D1029">
            <v>0</v>
          </cell>
          <cell r="K1029">
            <v>0</v>
          </cell>
          <cell r="R1029">
            <v>0</v>
          </cell>
          <cell r="S1029">
            <v>0</v>
          </cell>
          <cell r="T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</row>
        <row r="1030">
          <cell r="D1030">
            <v>0</v>
          </cell>
          <cell r="K1030">
            <v>0</v>
          </cell>
          <cell r="R1030">
            <v>0</v>
          </cell>
          <cell r="S1030">
            <v>0</v>
          </cell>
          <cell r="T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</row>
        <row r="1031">
          <cell r="D1031">
            <v>0</v>
          </cell>
          <cell r="K1031">
            <v>0</v>
          </cell>
          <cell r="R1031">
            <v>0</v>
          </cell>
          <cell r="S1031">
            <v>0</v>
          </cell>
          <cell r="T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</row>
        <row r="1032">
          <cell r="D1032">
            <v>0</v>
          </cell>
          <cell r="K1032">
            <v>0</v>
          </cell>
          <cell r="R1032">
            <v>0</v>
          </cell>
          <cell r="S1032">
            <v>0</v>
          </cell>
          <cell r="T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</row>
        <row r="1033">
          <cell r="D1033">
            <v>0</v>
          </cell>
          <cell r="K1033">
            <v>0</v>
          </cell>
          <cell r="R1033">
            <v>0</v>
          </cell>
          <cell r="S1033">
            <v>0</v>
          </cell>
          <cell r="T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</row>
        <row r="1034">
          <cell r="D1034">
            <v>0</v>
          </cell>
          <cell r="K1034">
            <v>0</v>
          </cell>
          <cell r="R1034">
            <v>0</v>
          </cell>
          <cell r="S1034">
            <v>0</v>
          </cell>
          <cell r="T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</row>
        <row r="1035">
          <cell r="D1035">
            <v>0</v>
          </cell>
          <cell r="K1035">
            <v>0</v>
          </cell>
          <cell r="R1035">
            <v>0</v>
          </cell>
          <cell r="S1035">
            <v>0</v>
          </cell>
          <cell r="T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</row>
        <row r="1036">
          <cell r="D1036">
            <v>0</v>
          </cell>
          <cell r="K1036">
            <v>0</v>
          </cell>
          <cell r="R1036">
            <v>0</v>
          </cell>
          <cell r="S1036">
            <v>0</v>
          </cell>
          <cell r="T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</row>
        <row r="1037">
          <cell r="D1037">
            <v>0</v>
          </cell>
          <cell r="K1037">
            <v>0</v>
          </cell>
          <cell r="R1037">
            <v>0</v>
          </cell>
          <cell r="S1037">
            <v>0</v>
          </cell>
          <cell r="T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D1038">
            <v>0</v>
          </cell>
          <cell r="K1038">
            <v>0</v>
          </cell>
          <cell r="R1038">
            <v>0</v>
          </cell>
          <cell r="S1038">
            <v>0</v>
          </cell>
          <cell r="T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D1039">
            <v>0</v>
          </cell>
          <cell r="K1039">
            <v>0</v>
          </cell>
          <cell r="R1039">
            <v>0</v>
          </cell>
          <cell r="S1039">
            <v>0</v>
          </cell>
          <cell r="T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D1040">
            <v>0</v>
          </cell>
          <cell r="K1040">
            <v>0</v>
          </cell>
          <cell r="R1040">
            <v>0</v>
          </cell>
          <cell r="S1040">
            <v>0</v>
          </cell>
          <cell r="T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</row>
        <row r="1041">
          <cell r="D1041">
            <v>0</v>
          </cell>
          <cell r="K1041">
            <v>0</v>
          </cell>
          <cell r="R1041">
            <v>0</v>
          </cell>
          <cell r="S1041">
            <v>0</v>
          </cell>
          <cell r="T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</row>
        <row r="1042">
          <cell r="D1042">
            <v>0</v>
          </cell>
          <cell r="K1042">
            <v>0</v>
          </cell>
          <cell r="R1042">
            <v>0</v>
          </cell>
          <cell r="S1042">
            <v>0</v>
          </cell>
          <cell r="T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</row>
        <row r="1043">
          <cell r="D1043">
            <v>0</v>
          </cell>
          <cell r="K1043">
            <v>0</v>
          </cell>
          <cell r="R1043">
            <v>0</v>
          </cell>
          <cell r="S1043">
            <v>0</v>
          </cell>
          <cell r="T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</row>
        <row r="1044">
          <cell r="D1044">
            <v>0</v>
          </cell>
          <cell r="K1044">
            <v>0</v>
          </cell>
          <cell r="R1044">
            <v>0</v>
          </cell>
          <cell r="S1044">
            <v>0</v>
          </cell>
          <cell r="T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</row>
        <row r="1045">
          <cell r="D1045">
            <v>0</v>
          </cell>
          <cell r="K1045">
            <v>0</v>
          </cell>
          <cell r="R1045">
            <v>0</v>
          </cell>
          <cell r="S1045">
            <v>0</v>
          </cell>
          <cell r="T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</row>
        <row r="1046">
          <cell r="D1046">
            <v>0</v>
          </cell>
          <cell r="K1046">
            <v>0</v>
          </cell>
          <cell r="R1046">
            <v>0</v>
          </cell>
          <cell r="S1046">
            <v>0</v>
          </cell>
          <cell r="T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D1047">
            <v>0</v>
          </cell>
          <cell r="K1047">
            <v>0</v>
          </cell>
          <cell r="R1047">
            <v>0</v>
          </cell>
          <cell r="S1047">
            <v>0</v>
          </cell>
          <cell r="T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D1048">
            <v>0</v>
          </cell>
          <cell r="K1048">
            <v>0</v>
          </cell>
          <cell r="R1048">
            <v>0</v>
          </cell>
          <cell r="S1048">
            <v>0</v>
          </cell>
          <cell r="T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</row>
        <row r="1049">
          <cell r="D1049">
            <v>0</v>
          </cell>
          <cell r="K1049">
            <v>0</v>
          </cell>
          <cell r="R1049">
            <v>0</v>
          </cell>
          <cell r="S1049">
            <v>0</v>
          </cell>
          <cell r="T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</row>
        <row r="1050">
          <cell r="D1050">
            <v>0</v>
          </cell>
          <cell r="K1050">
            <v>0</v>
          </cell>
          <cell r="R1050">
            <v>0</v>
          </cell>
          <cell r="S1050">
            <v>0</v>
          </cell>
          <cell r="T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</row>
        <row r="1051">
          <cell r="D1051">
            <v>0</v>
          </cell>
          <cell r="K1051">
            <v>0</v>
          </cell>
          <cell r="R1051">
            <v>0</v>
          </cell>
          <cell r="S1051">
            <v>0</v>
          </cell>
          <cell r="T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</row>
        <row r="1052">
          <cell r="D1052">
            <v>0</v>
          </cell>
          <cell r="K1052">
            <v>0</v>
          </cell>
          <cell r="R1052">
            <v>0</v>
          </cell>
          <cell r="S1052">
            <v>0</v>
          </cell>
          <cell r="T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</row>
        <row r="1053">
          <cell r="D1053">
            <v>0</v>
          </cell>
          <cell r="K1053">
            <v>0</v>
          </cell>
          <cell r="R1053">
            <v>0</v>
          </cell>
          <cell r="S1053">
            <v>0</v>
          </cell>
          <cell r="T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</row>
        <row r="1054">
          <cell r="D1054">
            <v>0</v>
          </cell>
          <cell r="K1054">
            <v>0</v>
          </cell>
          <cell r="R1054">
            <v>0</v>
          </cell>
          <cell r="S1054">
            <v>0</v>
          </cell>
          <cell r="T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</row>
        <row r="1055">
          <cell r="D1055">
            <v>0</v>
          </cell>
          <cell r="K1055">
            <v>0</v>
          </cell>
          <cell r="R1055">
            <v>0</v>
          </cell>
          <cell r="S1055">
            <v>0</v>
          </cell>
          <cell r="T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</row>
        <row r="1056">
          <cell r="D1056">
            <v>0</v>
          </cell>
          <cell r="K1056">
            <v>0</v>
          </cell>
          <cell r="R1056">
            <v>0</v>
          </cell>
          <cell r="S1056">
            <v>0</v>
          </cell>
          <cell r="T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D1057">
            <v>0</v>
          </cell>
          <cell r="K1057">
            <v>0</v>
          </cell>
          <cell r="R1057">
            <v>0</v>
          </cell>
          <cell r="S1057">
            <v>0</v>
          </cell>
          <cell r="T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D1058">
            <v>0</v>
          </cell>
          <cell r="K1058">
            <v>0</v>
          </cell>
          <cell r="R1058">
            <v>0</v>
          </cell>
          <cell r="S1058">
            <v>0</v>
          </cell>
          <cell r="T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D1059">
            <v>0</v>
          </cell>
          <cell r="K1059">
            <v>0</v>
          </cell>
          <cell r="R1059">
            <v>0</v>
          </cell>
          <cell r="S1059">
            <v>0</v>
          </cell>
          <cell r="T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</row>
        <row r="1060">
          <cell r="D1060">
            <v>0</v>
          </cell>
          <cell r="K1060">
            <v>0</v>
          </cell>
          <cell r="R1060">
            <v>0</v>
          </cell>
          <cell r="S1060">
            <v>0</v>
          </cell>
          <cell r="T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D1061">
            <v>0</v>
          </cell>
          <cell r="K1061">
            <v>0</v>
          </cell>
          <cell r="R1061">
            <v>0</v>
          </cell>
          <cell r="S1061">
            <v>0</v>
          </cell>
          <cell r="T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</row>
        <row r="1062">
          <cell r="D1062">
            <v>0</v>
          </cell>
          <cell r="K1062">
            <v>0</v>
          </cell>
          <cell r="R1062">
            <v>0</v>
          </cell>
          <cell r="S1062">
            <v>0</v>
          </cell>
          <cell r="T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</row>
        <row r="1063">
          <cell r="D1063">
            <v>0</v>
          </cell>
          <cell r="K1063">
            <v>0</v>
          </cell>
          <cell r="R1063">
            <v>0</v>
          </cell>
          <cell r="S1063">
            <v>0</v>
          </cell>
          <cell r="T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</row>
        <row r="1064">
          <cell r="D1064">
            <v>0</v>
          </cell>
          <cell r="K1064">
            <v>0</v>
          </cell>
          <cell r="R1064">
            <v>0</v>
          </cell>
          <cell r="S1064">
            <v>0</v>
          </cell>
          <cell r="T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</row>
        <row r="1065">
          <cell r="D1065">
            <v>0</v>
          </cell>
          <cell r="K1065">
            <v>0</v>
          </cell>
          <cell r="R1065">
            <v>0</v>
          </cell>
          <cell r="S1065">
            <v>0</v>
          </cell>
          <cell r="T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</row>
        <row r="1066">
          <cell r="D1066">
            <v>0</v>
          </cell>
          <cell r="K1066">
            <v>0</v>
          </cell>
          <cell r="R1066">
            <v>0</v>
          </cell>
          <cell r="S1066">
            <v>0</v>
          </cell>
          <cell r="T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</row>
        <row r="1067">
          <cell r="D1067">
            <v>0</v>
          </cell>
          <cell r="K1067">
            <v>0</v>
          </cell>
          <cell r="R1067">
            <v>0</v>
          </cell>
          <cell r="S1067">
            <v>0</v>
          </cell>
          <cell r="T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</row>
        <row r="1068">
          <cell r="D1068">
            <v>0</v>
          </cell>
          <cell r="K1068">
            <v>0</v>
          </cell>
          <cell r="R1068">
            <v>0</v>
          </cell>
          <cell r="S1068">
            <v>0</v>
          </cell>
          <cell r="T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</row>
        <row r="1069">
          <cell r="D1069">
            <v>0</v>
          </cell>
          <cell r="K1069">
            <v>0</v>
          </cell>
          <cell r="R1069">
            <v>0</v>
          </cell>
          <cell r="S1069">
            <v>0</v>
          </cell>
          <cell r="T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</row>
        <row r="1070">
          <cell r="D1070">
            <v>0</v>
          </cell>
          <cell r="K1070">
            <v>0</v>
          </cell>
          <cell r="R1070">
            <v>0</v>
          </cell>
          <cell r="S1070">
            <v>0</v>
          </cell>
          <cell r="T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</row>
        <row r="1071">
          <cell r="D1071">
            <v>0</v>
          </cell>
          <cell r="K1071">
            <v>0</v>
          </cell>
          <cell r="R1071">
            <v>0</v>
          </cell>
          <cell r="S1071">
            <v>0</v>
          </cell>
          <cell r="T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</row>
        <row r="1072">
          <cell r="D1072">
            <v>0</v>
          </cell>
          <cell r="K1072">
            <v>0</v>
          </cell>
          <cell r="R1072">
            <v>0</v>
          </cell>
          <cell r="S1072">
            <v>0</v>
          </cell>
          <cell r="T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D1073">
            <v>0</v>
          </cell>
          <cell r="K1073">
            <v>0</v>
          </cell>
          <cell r="R1073">
            <v>0</v>
          </cell>
          <cell r="S1073">
            <v>0</v>
          </cell>
          <cell r="T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D1074">
            <v>0</v>
          </cell>
          <cell r="K1074">
            <v>0</v>
          </cell>
          <cell r="R1074">
            <v>0</v>
          </cell>
          <cell r="S1074">
            <v>0</v>
          </cell>
          <cell r="T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D1075">
            <v>0</v>
          </cell>
          <cell r="K1075">
            <v>0</v>
          </cell>
          <cell r="R1075">
            <v>0</v>
          </cell>
          <cell r="S1075">
            <v>0</v>
          </cell>
          <cell r="T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D1076">
            <v>0</v>
          </cell>
          <cell r="K1076">
            <v>0</v>
          </cell>
          <cell r="R1076">
            <v>0</v>
          </cell>
          <cell r="S1076">
            <v>0</v>
          </cell>
          <cell r="T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D1077">
            <v>0</v>
          </cell>
          <cell r="K1077">
            <v>0</v>
          </cell>
          <cell r="R1077">
            <v>0</v>
          </cell>
          <cell r="S1077">
            <v>0</v>
          </cell>
          <cell r="T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</row>
        <row r="1078">
          <cell r="D1078">
            <v>0</v>
          </cell>
          <cell r="K1078">
            <v>0</v>
          </cell>
          <cell r="R1078">
            <v>0</v>
          </cell>
          <cell r="S1078">
            <v>0</v>
          </cell>
          <cell r="T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</row>
        <row r="1079">
          <cell r="D1079">
            <v>0</v>
          </cell>
          <cell r="K1079">
            <v>0</v>
          </cell>
          <cell r="R1079">
            <v>0</v>
          </cell>
          <cell r="S1079">
            <v>0</v>
          </cell>
          <cell r="T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</row>
        <row r="1080">
          <cell r="D1080">
            <v>0</v>
          </cell>
          <cell r="K1080">
            <v>0</v>
          </cell>
          <cell r="R1080">
            <v>0</v>
          </cell>
          <cell r="S1080">
            <v>0</v>
          </cell>
          <cell r="T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</row>
        <row r="1081">
          <cell r="D1081">
            <v>0</v>
          </cell>
          <cell r="K1081">
            <v>0</v>
          </cell>
          <cell r="R1081">
            <v>0</v>
          </cell>
          <cell r="S1081">
            <v>0</v>
          </cell>
          <cell r="T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</row>
        <row r="1082">
          <cell r="D1082">
            <v>0</v>
          </cell>
          <cell r="K1082">
            <v>0</v>
          </cell>
          <cell r="R1082">
            <v>0</v>
          </cell>
          <cell r="S1082">
            <v>0</v>
          </cell>
          <cell r="T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</row>
        <row r="1083">
          <cell r="D1083">
            <v>0</v>
          </cell>
          <cell r="K1083">
            <v>0</v>
          </cell>
          <cell r="R1083">
            <v>0</v>
          </cell>
          <cell r="S1083">
            <v>0</v>
          </cell>
          <cell r="T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D1084">
            <v>0</v>
          </cell>
          <cell r="K1084">
            <v>0</v>
          </cell>
          <cell r="R1084">
            <v>0</v>
          </cell>
          <cell r="S1084">
            <v>0</v>
          </cell>
          <cell r="T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D1085">
            <v>0</v>
          </cell>
          <cell r="K1085">
            <v>0</v>
          </cell>
          <cell r="R1085">
            <v>0</v>
          </cell>
          <cell r="S1085">
            <v>0</v>
          </cell>
          <cell r="T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D1086">
            <v>0</v>
          </cell>
          <cell r="K1086">
            <v>0</v>
          </cell>
          <cell r="R1086">
            <v>0</v>
          </cell>
          <cell r="S1086">
            <v>0</v>
          </cell>
          <cell r="T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D1087">
            <v>0</v>
          </cell>
          <cell r="K1087">
            <v>0</v>
          </cell>
          <cell r="R1087">
            <v>0</v>
          </cell>
          <cell r="S1087">
            <v>0</v>
          </cell>
          <cell r="T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</row>
        <row r="1088">
          <cell r="D1088">
            <v>0</v>
          </cell>
          <cell r="K1088">
            <v>0</v>
          </cell>
          <cell r="R1088">
            <v>0</v>
          </cell>
          <cell r="S1088">
            <v>0</v>
          </cell>
          <cell r="T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</row>
        <row r="1089">
          <cell r="D1089">
            <v>0</v>
          </cell>
          <cell r="K1089">
            <v>0</v>
          </cell>
          <cell r="R1089">
            <v>0</v>
          </cell>
          <cell r="S1089">
            <v>0</v>
          </cell>
          <cell r="T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</row>
        <row r="1090">
          <cell r="D1090">
            <v>0</v>
          </cell>
          <cell r="K1090">
            <v>0</v>
          </cell>
          <cell r="R1090">
            <v>0</v>
          </cell>
          <cell r="S1090">
            <v>0</v>
          </cell>
          <cell r="T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</row>
        <row r="1091">
          <cell r="D1091">
            <v>0</v>
          </cell>
          <cell r="K1091">
            <v>0</v>
          </cell>
          <cell r="R1091">
            <v>0</v>
          </cell>
          <cell r="S1091">
            <v>0</v>
          </cell>
          <cell r="T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D1092">
            <v>0</v>
          </cell>
          <cell r="K1092">
            <v>0</v>
          </cell>
          <cell r="R1092">
            <v>0</v>
          </cell>
          <cell r="S1092">
            <v>0</v>
          </cell>
          <cell r="T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D1093">
            <v>0</v>
          </cell>
          <cell r="K1093">
            <v>0</v>
          </cell>
          <cell r="R1093">
            <v>0</v>
          </cell>
          <cell r="S1093">
            <v>0</v>
          </cell>
          <cell r="T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D1094">
            <v>0</v>
          </cell>
          <cell r="K1094">
            <v>0</v>
          </cell>
          <cell r="R1094">
            <v>0</v>
          </cell>
          <cell r="S1094">
            <v>0</v>
          </cell>
          <cell r="T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D1095">
            <v>0</v>
          </cell>
          <cell r="K1095">
            <v>0</v>
          </cell>
          <cell r="R1095">
            <v>0</v>
          </cell>
          <cell r="S1095">
            <v>0</v>
          </cell>
          <cell r="T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D1096">
            <v>0</v>
          </cell>
          <cell r="K1096">
            <v>0</v>
          </cell>
          <cell r="R1096">
            <v>0</v>
          </cell>
          <cell r="S1096">
            <v>0</v>
          </cell>
          <cell r="T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D1097">
            <v>0</v>
          </cell>
          <cell r="K1097">
            <v>0</v>
          </cell>
          <cell r="R1097">
            <v>0</v>
          </cell>
          <cell r="S1097">
            <v>0</v>
          </cell>
          <cell r="T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D1098">
            <v>0</v>
          </cell>
          <cell r="K1098">
            <v>0</v>
          </cell>
          <cell r="R1098">
            <v>0</v>
          </cell>
          <cell r="S1098">
            <v>0</v>
          </cell>
          <cell r="T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</row>
        <row r="1099">
          <cell r="D1099">
            <v>0</v>
          </cell>
          <cell r="K1099">
            <v>0</v>
          </cell>
          <cell r="R1099">
            <v>0</v>
          </cell>
          <cell r="S1099">
            <v>0</v>
          </cell>
          <cell r="T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</row>
        <row r="1100">
          <cell r="D1100">
            <v>0</v>
          </cell>
          <cell r="K1100">
            <v>0</v>
          </cell>
          <cell r="R1100">
            <v>0</v>
          </cell>
          <cell r="S1100">
            <v>0</v>
          </cell>
          <cell r="T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</row>
        <row r="1101">
          <cell r="D1101">
            <v>0</v>
          </cell>
          <cell r="K1101">
            <v>0</v>
          </cell>
          <cell r="R1101">
            <v>0</v>
          </cell>
          <cell r="S1101">
            <v>0</v>
          </cell>
          <cell r="T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D1102">
            <v>0</v>
          </cell>
          <cell r="K1102">
            <v>0</v>
          </cell>
          <cell r="R1102">
            <v>0</v>
          </cell>
          <cell r="S1102">
            <v>0</v>
          </cell>
          <cell r="T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D1103">
            <v>0</v>
          </cell>
          <cell r="K1103">
            <v>0</v>
          </cell>
          <cell r="R1103">
            <v>0</v>
          </cell>
          <cell r="S1103">
            <v>0</v>
          </cell>
          <cell r="T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D1104">
            <v>0</v>
          </cell>
          <cell r="K1104">
            <v>0</v>
          </cell>
          <cell r="R1104">
            <v>0</v>
          </cell>
          <cell r="S1104">
            <v>0</v>
          </cell>
          <cell r="T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D1105">
            <v>0</v>
          </cell>
          <cell r="K1105">
            <v>0</v>
          </cell>
          <cell r="R1105">
            <v>0</v>
          </cell>
          <cell r="S1105">
            <v>0</v>
          </cell>
          <cell r="T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D1106">
            <v>0</v>
          </cell>
          <cell r="K1106">
            <v>0</v>
          </cell>
          <cell r="R1106">
            <v>0</v>
          </cell>
          <cell r="S1106">
            <v>0</v>
          </cell>
          <cell r="T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D1107">
            <v>0</v>
          </cell>
          <cell r="K1107">
            <v>0</v>
          </cell>
          <cell r="R1107">
            <v>0</v>
          </cell>
          <cell r="S1107">
            <v>0</v>
          </cell>
          <cell r="T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D1108">
            <v>0</v>
          </cell>
          <cell r="K1108">
            <v>0</v>
          </cell>
          <cell r="R1108">
            <v>0</v>
          </cell>
          <cell r="S1108">
            <v>0</v>
          </cell>
          <cell r="T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D1109">
            <v>0</v>
          </cell>
          <cell r="K1109">
            <v>0</v>
          </cell>
          <cell r="R1109">
            <v>0</v>
          </cell>
          <cell r="S1109">
            <v>0</v>
          </cell>
          <cell r="T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D1110">
            <v>0</v>
          </cell>
          <cell r="K1110">
            <v>0</v>
          </cell>
          <cell r="R1110">
            <v>0</v>
          </cell>
          <cell r="S1110">
            <v>0</v>
          </cell>
          <cell r="T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D1111">
            <v>0</v>
          </cell>
          <cell r="K1111">
            <v>0</v>
          </cell>
          <cell r="R1111">
            <v>0</v>
          </cell>
          <cell r="S1111">
            <v>0</v>
          </cell>
          <cell r="T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D1112">
            <v>0</v>
          </cell>
          <cell r="K1112">
            <v>0</v>
          </cell>
          <cell r="R1112">
            <v>0</v>
          </cell>
          <cell r="S1112">
            <v>0</v>
          </cell>
          <cell r="T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D1113">
            <v>0</v>
          </cell>
          <cell r="K1113">
            <v>0</v>
          </cell>
          <cell r="R1113">
            <v>0</v>
          </cell>
          <cell r="S1113">
            <v>0</v>
          </cell>
          <cell r="T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</row>
        <row r="1114">
          <cell r="D1114">
            <v>0</v>
          </cell>
          <cell r="K1114">
            <v>0</v>
          </cell>
          <cell r="R1114">
            <v>0</v>
          </cell>
          <cell r="S1114">
            <v>0</v>
          </cell>
          <cell r="T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</row>
        <row r="1115">
          <cell r="D1115">
            <v>0</v>
          </cell>
          <cell r="K1115">
            <v>0</v>
          </cell>
          <cell r="R1115">
            <v>0</v>
          </cell>
          <cell r="S1115">
            <v>0</v>
          </cell>
          <cell r="T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</row>
        <row r="1116">
          <cell r="D1116">
            <v>0</v>
          </cell>
          <cell r="K1116">
            <v>0</v>
          </cell>
          <cell r="R1116">
            <v>0</v>
          </cell>
          <cell r="S1116">
            <v>0</v>
          </cell>
          <cell r="T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</row>
        <row r="1117">
          <cell r="D1117">
            <v>0</v>
          </cell>
          <cell r="K1117">
            <v>0</v>
          </cell>
          <cell r="R1117">
            <v>0</v>
          </cell>
          <cell r="S1117">
            <v>0</v>
          </cell>
          <cell r="T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</row>
        <row r="1118">
          <cell r="D1118">
            <v>0</v>
          </cell>
          <cell r="K1118">
            <v>0</v>
          </cell>
          <cell r="R1118">
            <v>0</v>
          </cell>
          <cell r="S1118">
            <v>0</v>
          </cell>
          <cell r="T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D1119">
            <v>0</v>
          </cell>
          <cell r="K1119">
            <v>0</v>
          </cell>
          <cell r="R1119">
            <v>0</v>
          </cell>
          <cell r="S1119">
            <v>0</v>
          </cell>
          <cell r="T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D1120">
            <v>0</v>
          </cell>
          <cell r="K1120">
            <v>0</v>
          </cell>
          <cell r="R1120">
            <v>0</v>
          </cell>
          <cell r="S1120">
            <v>0</v>
          </cell>
          <cell r="T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D1121">
            <v>0</v>
          </cell>
          <cell r="K1121">
            <v>0</v>
          </cell>
          <cell r="R1121">
            <v>0</v>
          </cell>
          <cell r="S1121">
            <v>0</v>
          </cell>
          <cell r="T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D1122">
            <v>0</v>
          </cell>
          <cell r="K1122">
            <v>0</v>
          </cell>
          <cell r="R1122">
            <v>0</v>
          </cell>
          <cell r="S1122">
            <v>0</v>
          </cell>
          <cell r="T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D1123">
            <v>0</v>
          </cell>
          <cell r="K1123">
            <v>0</v>
          </cell>
          <cell r="R1123">
            <v>0</v>
          </cell>
          <cell r="S1123">
            <v>0</v>
          </cell>
          <cell r="T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D1124">
            <v>0</v>
          </cell>
          <cell r="K1124">
            <v>0</v>
          </cell>
          <cell r="R1124">
            <v>0</v>
          </cell>
          <cell r="S1124">
            <v>0</v>
          </cell>
          <cell r="T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</row>
        <row r="1125">
          <cell r="D1125">
            <v>0</v>
          </cell>
          <cell r="K1125">
            <v>0</v>
          </cell>
          <cell r="R1125">
            <v>0</v>
          </cell>
          <cell r="S1125">
            <v>0</v>
          </cell>
          <cell r="T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</row>
        <row r="1126">
          <cell r="D1126">
            <v>0</v>
          </cell>
          <cell r="K1126">
            <v>0</v>
          </cell>
          <cell r="R1126">
            <v>0</v>
          </cell>
          <cell r="S1126">
            <v>0</v>
          </cell>
          <cell r="T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</row>
        <row r="1127">
          <cell r="D1127">
            <v>0</v>
          </cell>
          <cell r="K1127">
            <v>0</v>
          </cell>
          <cell r="R1127">
            <v>0</v>
          </cell>
          <cell r="S1127">
            <v>0</v>
          </cell>
          <cell r="T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</row>
        <row r="1128">
          <cell r="D1128">
            <v>0</v>
          </cell>
          <cell r="K1128">
            <v>0</v>
          </cell>
          <cell r="R1128">
            <v>0</v>
          </cell>
          <cell r="S1128">
            <v>0</v>
          </cell>
          <cell r="T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D1129">
            <v>0</v>
          </cell>
          <cell r="K1129">
            <v>0</v>
          </cell>
          <cell r="R1129">
            <v>0</v>
          </cell>
          <cell r="S1129">
            <v>0</v>
          </cell>
          <cell r="T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D1130">
            <v>0</v>
          </cell>
          <cell r="K1130">
            <v>0</v>
          </cell>
          <cell r="R1130">
            <v>0</v>
          </cell>
          <cell r="S1130">
            <v>0</v>
          </cell>
          <cell r="T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</row>
        <row r="1131">
          <cell r="D1131">
            <v>0</v>
          </cell>
          <cell r="K1131">
            <v>0</v>
          </cell>
          <cell r="R1131">
            <v>0</v>
          </cell>
          <cell r="S1131">
            <v>0</v>
          </cell>
          <cell r="T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</row>
        <row r="1132">
          <cell r="D1132">
            <v>0</v>
          </cell>
          <cell r="K1132">
            <v>0</v>
          </cell>
          <cell r="R1132">
            <v>0</v>
          </cell>
          <cell r="S1132">
            <v>0</v>
          </cell>
          <cell r="T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</row>
        <row r="1133">
          <cell r="D1133">
            <v>0</v>
          </cell>
          <cell r="K1133">
            <v>0</v>
          </cell>
          <cell r="R1133">
            <v>0</v>
          </cell>
          <cell r="S1133">
            <v>0</v>
          </cell>
          <cell r="T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</row>
        <row r="1134">
          <cell r="D1134">
            <v>0</v>
          </cell>
          <cell r="K1134">
            <v>0</v>
          </cell>
          <cell r="R1134">
            <v>0</v>
          </cell>
          <cell r="S1134">
            <v>0</v>
          </cell>
          <cell r="T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</row>
        <row r="1135">
          <cell r="D1135">
            <v>0</v>
          </cell>
          <cell r="K1135">
            <v>0</v>
          </cell>
          <cell r="R1135">
            <v>0</v>
          </cell>
          <cell r="S1135">
            <v>0</v>
          </cell>
          <cell r="T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</row>
        <row r="1136">
          <cell r="D1136">
            <v>0</v>
          </cell>
          <cell r="K1136">
            <v>0</v>
          </cell>
          <cell r="R1136">
            <v>0</v>
          </cell>
          <cell r="S1136">
            <v>0</v>
          </cell>
          <cell r="T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</row>
        <row r="1137">
          <cell r="D1137">
            <v>0</v>
          </cell>
          <cell r="K1137">
            <v>0</v>
          </cell>
          <cell r="R1137">
            <v>0</v>
          </cell>
          <cell r="S1137">
            <v>0</v>
          </cell>
          <cell r="T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D1138">
            <v>0</v>
          </cell>
          <cell r="K1138">
            <v>0</v>
          </cell>
          <cell r="R1138">
            <v>0</v>
          </cell>
          <cell r="S1138">
            <v>0</v>
          </cell>
          <cell r="T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</row>
        <row r="1139">
          <cell r="D1139">
            <v>0</v>
          </cell>
          <cell r="K1139">
            <v>0</v>
          </cell>
          <cell r="R1139">
            <v>0</v>
          </cell>
          <cell r="S1139">
            <v>0</v>
          </cell>
          <cell r="T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D1140">
            <v>0</v>
          </cell>
          <cell r="K1140">
            <v>0</v>
          </cell>
          <cell r="R1140">
            <v>0</v>
          </cell>
          <cell r="S1140">
            <v>0</v>
          </cell>
          <cell r="T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</row>
        <row r="1141">
          <cell r="D1141">
            <v>0</v>
          </cell>
          <cell r="K1141">
            <v>0</v>
          </cell>
          <cell r="R1141">
            <v>0</v>
          </cell>
          <cell r="S1141">
            <v>0</v>
          </cell>
          <cell r="T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D1142">
            <v>0</v>
          </cell>
          <cell r="K1142">
            <v>0</v>
          </cell>
          <cell r="R1142">
            <v>0</v>
          </cell>
          <cell r="S1142">
            <v>0</v>
          </cell>
          <cell r="T1142">
            <v>0</v>
          </cell>
          <cell r="V1142">
            <v>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</row>
        <row r="1143">
          <cell r="D1143">
            <v>0</v>
          </cell>
          <cell r="K1143">
            <v>0</v>
          </cell>
          <cell r="R1143">
            <v>0</v>
          </cell>
          <cell r="S1143">
            <v>0</v>
          </cell>
          <cell r="T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D1144">
            <v>0</v>
          </cell>
          <cell r="K1144">
            <v>0</v>
          </cell>
          <cell r="R1144">
            <v>0</v>
          </cell>
          <cell r="S1144">
            <v>0</v>
          </cell>
          <cell r="T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</row>
        <row r="1145">
          <cell r="D1145">
            <v>0</v>
          </cell>
          <cell r="K1145">
            <v>0</v>
          </cell>
          <cell r="R1145">
            <v>0</v>
          </cell>
          <cell r="S1145">
            <v>0</v>
          </cell>
          <cell r="T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D1146">
            <v>0</v>
          </cell>
          <cell r="K1146">
            <v>0</v>
          </cell>
          <cell r="R1146">
            <v>0</v>
          </cell>
          <cell r="S1146">
            <v>0</v>
          </cell>
          <cell r="T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</row>
        <row r="1147">
          <cell r="D1147">
            <v>0</v>
          </cell>
          <cell r="K1147">
            <v>0</v>
          </cell>
          <cell r="R1147">
            <v>0</v>
          </cell>
          <cell r="S1147">
            <v>0</v>
          </cell>
          <cell r="T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D1148">
            <v>0</v>
          </cell>
          <cell r="K1148">
            <v>0</v>
          </cell>
          <cell r="R1148">
            <v>0</v>
          </cell>
          <cell r="S1148">
            <v>0</v>
          </cell>
          <cell r="T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</row>
        <row r="1149">
          <cell r="D1149">
            <v>0</v>
          </cell>
          <cell r="K1149">
            <v>0</v>
          </cell>
          <cell r="R1149">
            <v>0</v>
          </cell>
          <cell r="S1149">
            <v>0</v>
          </cell>
          <cell r="T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</row>
        <row r="1150">
          <cell r="D1150">
            <v>0</v>
          </cell>
          <cell r="K1150">
            <v>0</v>
          </cell>
          <cell r="R1150">
            <v>0</v>
          </cell>
          <cell r="S1150">
            <v>0</v>
          </cell>
          <cell r="T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D1151">
            <v>0</v>
          </cell>
          <cell r="K1151">
            <v>0</v>
          </cell>
          <cell r="R1151">
            <v>0</v>
          </cell>
          <cell r="S1151">
            <v>0</v>
          </cell>
          <cell r="T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D1152">
            <v>0</v>
          </cell>
          <cell r="K1152">
            <v>0</v>
          </cell>
          <cell r="R1152">
            <v>0</v>
          </cell>
          <cell r="S1152">
            <v>0</v>
          </cell>
          <cell r="T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D1153">
            <v>0</v>
          </cell>
          <cell r="K1153">
            <v>0</v>
          </cell>
          <cell r="R1153">
            <v>0</v>
          </cell>
          <cell r="S1153">
            <v>0</v>
          </cell>
          <cell r="T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D1154">
            <v>0</v>
          </cell>
          <cell r="K1154">
            <v>0</v>
          </cell>
          <cell r="R1154">
            <v>0</v>
          </cell>
          <cell r="S1154">
            <v>0</v>
          </cell>
          <cell r="T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</row>
        <row r="1155">
          <cell r="K1155">
            <v>0</v>
          </cell>
          <cell r="R1155">
            <v>0</v>
          </cell>
          <cell r="S1155">
            <v>0</v>
          </cell>
          <cell r="T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</row>
        <row r="1156">
          <cell r="K1156">
            <v>0</v>
          </cell>
          <cell r="R1156">
            <v>0</v>
          </cell>
          <cell r="S1156">
            <v>0</v>
          </cell>
          <cell r="T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</row>
        <row r="1157">
          <cell r="K1157">
            <v>0</v>
          </cell>
          <cell r="R1157">
            <v>0</v>
          </cell>
          <cell r="S1157">
            <v>0</v>
          </cell>
          <cell r="T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</row>
        <row r="1158">
          <cell r="K1158">
            <v>0</v>
          </cell>
          <cell r="R1158">
            <v>0</v>
          </cell>
          <cell r="S1158">
            <v>0</v>
          </cell>
          <cell r="T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</row>
        <row r="1159">
          <cell r="K1159">
            <v>0</v>
          </cell>
          <cell r="R1159">
            <v>0</v>
          </cell>
          <cell r="S1159">
            <v>0</v>
          </cell>
          <cell r="T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  <cell r="AE1159">
            <v>0</v>
          </cell>
        </row>
        <row r="1160">
          <cell r="K1160">
            <v>0</v>
          </cell>
          <cell r="R1160">
            <v>0</v>
          </cell>
          <cell r="S1160">
            <v>0</v>
          </cell>
          <cell r="T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</row>
        <row r="1161">
          <cell r="K1161">
            <v>0</v>
          </cell>
          <cell r="R1161">
            <v>0</v>
          </cell>
          <cell r="S1161">
            <v>0</v>
          </cell>
          <cell r="T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</row>
        <row r="1162">
          <cell r="K1162">
            <v>0</v>
          </cell>
          <cell r="R1162">
            <v>0</v>
          </cell>
          <cell r="S1162">
            <v>0</v>
          </cell>
          <cell r="T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</row>
        <row r="1163">
          <cell r="K1163">
            <v>0</v>
          </cell>
          <cell r="R1163">
            <v>0</v>
          </cell>
          <cell r="S1163">
            <v>0</v>
          </cell>
          <cell r="T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0</v>
          </cell>
          <cell r="AE1163">
            <v>0</v>
          </cell>
        </row>
        <row r="1164">
          <cell r="K1164">
            <v>0</v>
          </cell>
          <cell r="R1164">
            <v>0</v>
          </cell>
          <cell r="S1164">
            <v>0</v>
          </cell>
          <cell r="T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</row>
        <row r="1165">
          <cell r="K1165">
            <v>0</v>
          </cell>
          <cell r="R1165">
            <v>0</v>
          </cell>
          <cell r="S1165">
            <v>0</v>
          </cell>
          <cell r="T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</row>
        <row r="1166">
          <cell r="K1166">
            <v>0</v>
          </cell>
          <cell r="R1166">
            <v>0</v>
          </cell>
          <cell r="S1166">
            <v>0</v>
          </cell>
          <cell r="T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E1166">
            <v>0</v>
          </cell>
        </row>
        <row r="1167">
          <cell r="K1167">
            <v>0</v>
          </cell>
          <cell r="R1167">
            <v>0</v>
          </cell>
          <cell r="S1167">
            <v>0</v>
          </cell>
          <cell r="T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</row>
        <row r="1168">
          <cell r="K1168">
            <v>0</v>
          </cell>
          <cell r="R1168">
            <v>0</v>
          </cell>
          <cell r="S1168">
            <v>0</v>
          </cell>
          <cell r="T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</row>
        <row r="1169">
          <cell r="K1169">
            <v>0</v>
          </cell>
          <cell r="R1169">
            <v>0</v>
          </cell>
          <cell r="S1169">
            <v>0</v>
          </cell>
          <cell r="T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</row>
        <row r="1170">
          <cell r="K1170">
            <v>0</v>
          </cell>
          <cell r="R1170">
            <v>0</v>
          </cell>
          <cell r="S1170">
            <v>0</v>
          </cell>
          <cell r="T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E1170">
            <v>0</v>
          </cell>
        </row>
        <row r="1171">
          <cell r="K1171">
            <v>0</v>
          </cell>
          <cell r="R1171">
            <v>0</v>
          </cell>
          <cell r="S1171">
            <v>0</v>
          </cell>
          <cell r="T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</row>
        <row r="1172">
          <cell r="K1172">
            <v>0</v>
          </cell>
          <cell r="R1172">
            <v>0</v>
          </cell>
          <cell r="S1172">
            <v>0</v>
          </cell>
          <cell r="T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</row>
        <row r="1173">
          <cell r="K1173">
            <v>0</v>
          </cell>
          <cell r="R1173">
            <v>0</v>
          </cell>
          <cell r="S1173">
            <v>0</v>
          </cell>
          <cell r="T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</row>
        <row r="1174">
          <cell r="K1174">
            <v>0</v>
          </cell>
          <cell r="R1174">
            <v>0</v>
          </cell>
          <cell r="S1174">
            <v>0</v>
          </cell>
          <cell r="T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</row>
        <row r="1175">
          <cell r="K1175">
            <v>0</v>
          </cell>
          <cell r="R1175">
            <v>0</v>
          </cell>
          <cell r="S1175">
            <v>0</v>
          </cell>
          <cell r="T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</row>
        <row r="1176">
          <cell r="K1176">
            <v>0</v>
          </cell>
          <cell r="R1176">
            <v>0</v>
          </cell>
          <cell r="S1176">
            <v>0</v>
          </cell>
          <cell r="T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</row>
        <row r="1177">
          <cell r="K1177">
            <v>0</v>
          </cell>
          <cell r="R1177">
            <v>0</v>
          </cell>
          <cell r="S1177">
            <v>0</v>
          </cell>
          <cell r="T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</row>
        <row r="1178">
          <cell r="K1178">
            <v>0</v>
          </cell>
          <cell r="R1178">
            <v>0</v>
          </cell>
          <cell r="S1178">
            <v>0</v>
          </cell>
          <cell r="T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  <cell r="AE1178">
            <v>0</v>
          </cell>
        </row>
        <row r="1179">
          <cell r="K1179">
            <v>0</v>
          </cell>
          <cell r="R1179">
            <v>0</v>
          </cell>
          <cell r="S1179">
            <v>0</v>
          </cell>
          <cell r="T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</row>
        <row r="1180">
          <cell r="K1180">
            <v>0</v>
          </cell>
          <cell r="R1180">
            <v>0</v>
          </cell>
          <cell r="S1180">
            <v>0</v>
          </cell>
          <cell r="T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</row>
        <row r="1181">
          <cell r="K1181">
            <v>0</v>
          </cell>
          <cell r="R1181">
            <v>0</v>
          </cell>
          <cell r="S1181">
            <v>0</v>
          </cell>
          <cell r="T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</row>
        <row r="1182">
          <cell r="K1182">
            <v>0</v>
          </cell>
          <cell r="R1182">
            <v>0</v>
          </cell>
          <cell r="S1182">
            <v>0</v>
          </cell>
          <cell r="T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</row>
        <row r="1183">
          <cell r="K1183">
            <v>0</v>
          </cell>
          <cell r="R1183">
            <v>0</v>
          </cell>
          <cell r="S1183">
            <v>0</v>
          </cell>
          <cell r="T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</row>
        <row r="1184">
          <cell r="K1184">
            <v>0</v>
          </cell>
          <cell r="R1184">
            <v>0</v>
          </cell>
          <cell r="S1184">
            <v>0</v>
          </cell>
          <cell r="T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</row>
        <row r="1185">
          <cell r="K1185">
            <v>0</v>
          </cell>
          <cell r="R1185">
            <v>0</v>
          </cell>
          <cell r="S1185">
            <v>0</v>
          </cell>
          <cell r="T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</row>
        <row r="1186">
          <cell r="K1186">
            <v>0</v>
          </cell>
          <cell r="R1186">
            <v>0</v>
          </cell>
          <cell r="S1186">
            <v>0</v>
          </cell>
          <cell r="T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</row>
        <row r="1187">
          <cell r="K1187">
            <v>0</v>
          </cell>
          <cell r="R1187">
            <v>0</v>
          </cell>
          <cell r="S1187">
            <v>0</v>
          </cell>
          <cell r="T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0</v>
          </cell>
          <cell r="AE1187">
            <v>0</v>
          </cell>
        </row>
        <row r="1188">
          <cell r="K1188">
            <v>0</v>
          </cell>
          <cell r="R1188">
            <v>0</v>
          </cell>
          <cell r="S1188">
            <v>0</v>
          </cell>
          <cell r="T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</row>
        <row r="1189">
          <cell r="K1189">
            <v>0</v>
          </cell>
          <cell r="R1189">
            <v>0</v>
          </cell>
          <cell r="S1189">
            <v>0</v>
          </cell>
          <cell r="T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</row>
        <row r="1190">
          <cell r="K1190">
            <v>0</v>
          </cell>
          <cell r="R1190">
            <v>0</v>
          </cell>
          <cell r="S1190">
            <v>0</v>
          </cell>
          <cell r="T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</row>
        <row r="1191">
          <cell r="K1191">
            <v>0</v>
          </cell>
          <cell r="R1191">
            <v>0</v>
          </cell>
          <cell r="S1191">
            <v>0</v>
          </cell>
          <cell r="T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0</v>
          </cell>
          <cell r="AE1191">
            <v>0</v>
          </cell>
        </row>
        <row r="1192">
          <cell r="K1192">
            <v>0</v>
          </cell>
          <cell r="R1192">
            <v>0</v>
          </cell>
          <cell r="S1192">
            <v>0</v>
          </cell>
          <cell r="T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</row>
        <row r="1193">
          <cell r="K1193">
            <v>0</v>
          </cell>
          <cell r="R1193">
            <v>0</v>
          </cell>
          <cell r="S1193">
            <v>0</v>
          </cell>
          <cell r="T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</row>
        <row r="1194">
          <cell r="K1194">
            <v>0</v>
          </cell>
          <cell r="R1194">
            <v>0</v>
          </cell>
          <cell r="S1194">
            <v>0</v>
          </cell>
          <cell r="T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</row>
        <row r="1195">
          <cell r="K1195">
            <v>0</v>
          </cell>
          <cell r="R1195">
            <v>0</v>
          </cell>
          <cell r="S1195">
            <v>0</v>
          </cell>
          <cell r="T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0</v>
          </cell>
          <cell r="AE1195">
            <v>0</v>
          </cell>
        </row>
        <row r="1196">
          <cell r="K1196">
            <v>0</v>
          </cell>
          <cell r="R1196">
            <v>0</v>
          </cell>
          <cell r="S1196">
            <v>0</v>
          </cell>
          <cell r="T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</row>
        <row r="1197">
          <cell r="K1197">
            <v>0</v>
          </cell>
          <cell r="R1197">
            <v>0</v>
          </cell>
          <cell r="S1197">
            <v>0</v>
          </cell>
          <cell r="T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</row>
        <row r="1198">
          <cell r="K1198">
            <v>0</v>
          </cell>
          <cell r="R1198">
            <v>0</v>
          </cell>
          <cell r="S1198">
            <v>0</v>
          </cell>
          <cell r="T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</row>
        <row r="1199">
          <cell r="K1199">
            <v>0</v>
          </cell>
          <cell r="R1199">
            <v>0</v>
          </cell>
          <cell r="S1199">
            <v>0</v>
          </cell>
          <cell r="T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</row>
        <row r="1200">
          <cell r="K1200">
            <v>0</v>
          </cell>
          <cell r="R1200">
            <v>0</v>
          </cell>
          <cell r="S1200">
            <v>0</v>
          </cell>
          <cell r="T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</row>
        <row r="1201">
          <cell r="K1201">
            <v>0</v>
          </cell>
          <cell r="R1201">
            <v>0</v>
          </cell>
          <cell r="S1201">
            <v>0</v>
          </cell>
          <cell r="T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</row>
        <row r="1202">
          <cell r="K1202">
            <v>0</v>
          </cell>
          <cell r="R1202">
            <v>0</v>
          </cell>
          <cell r="S1202">
            <v>0</v>
          </cell>
          <cell r="T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</row>
        <row r="1203">
          <cell r="K1203">
            <v>0</v>
          </cell>
          <cell r="R1203">
            <v>0</v>
          </cell>
          <cell r="S1203">
            <v>0</v>
          </cell>
          <cell r="T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</row>
        <row r="1204">
          <cell r="K1204">
            <v>0</v>
          </cell>
          <cell r="R1204">
            <v>0</v>
          </cell>
          <cell r="S1204">
            <v>0</v>
          </cell>
          <cell r="T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</row>
        <row r="1205">
          <cell r="K1205">
            <v>0</v>
          </cell>
          <cell r="R1205">
            <v>0</v>
          </cell>
          <cell r="S1205">
            <v>0</v>
          </cell>
          <cell r="T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</row>
        <row r="1206">
          <cell r="K1206">
            <v>0</v>
          </cell>
          <cell r="R1206">
            <v>0</v>
          </cell>
          <cell r="S1206">
            <v>0</v>
          </cell>
          <cell r="T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</row>
        <row r="1207">
          <cell r="K1207">
            <v>0</v>
          </cell>
          <cell r="R1207">
            <v>0</v>
          </cell>
          <cell r="S1207">
            <v>0</v>
          </cell>
          <cell r="T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</row>
        <row r="1208">
          <cell r="K1208">
            <v>0</v>
          </cell>
          <cell r="R1208">
            <v>0</v>
          </cell>
          <cell r="S1208">
            <v>0</v>
          </cell>
          <cell r="T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</row>
        <row r="1209">
          <cell r="K1209">
            <v>0</v>
          </cell>
          <cell r="R1209">
            <v>0</v>
          </cell>
          <cell r="S1209">
            <v>0</v>
          </cell>
          <cell r="T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</row>
        <row r="1210">
          <cell r="K1210">
            <v>0</v>
          </cell>
          <cell r="R1210">
            <v>0</v>
          </cell>
          <cell r="S1210">
            <v>0</v>
          </cell>
          <cell r="T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</row>
        <row r="1211">
          <cell r="K1211">
            <v>0</v>
          </cell>
          <cell r="R1211">
            <v>0</v>
          </cell>
          <cell r="S1211">
            <v>0</v>
          </cell>
          <cell r="T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</row>
        <row r="1212">
          <cell r="K1212">
            <v>0</v>
          </cell>
          <cell r="R1212">
            <v>0</v>
          </cell>
          <cell r="S1212">
            <v>0</v>
          </cell>
          <cell r="T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</row>
        <row r="1213">
          <cell r="K1213">
            <v>0</v>
          </cell>
          <cell r="R1213">
            <v>0</v>
          </cell>
          <cell r="S1213">
            <v>0</v>
          </cell>
          <cell r="T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</row>
        <row r="1214">
          <cell r="K1214">
            <v>0</v>
          </cell>
          <cell r="R1214">
            <v>0</v>
          </cell>
          <cell r="S1214">
            <v>0</v>
          </cell>
          <cell r="T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</row>
        <row r="1215">
          <cell r="K1215">
            <v>0</v>
          </cell>
          <cell r="R1215">
            <v>0</v>
          </cell>
          <cell r="S1215">
            <v>0</v>
          </cell>
          <cell r="T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</row>
        <row r="1216">
          <cell r="K1216">
            <v>0</v>
          </cell>
          <cell r="R1216">
            <v>0</v>
          </cell>
          <cell r="S1216">
            <v>0</v>
          </cell>
          <cell r="T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</row>
        <row r="1217">
          <cell r="K1217">
            <v>0</v>
          </cell>
          <cell r="R1217">
            <v>0</v>
          </cell>
          <cell r="S1217">
            <v>0</v>
          </cell>
          <cell r="T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</row>
        <row r="1218">
          <cell r="K1218">
            <v>0</v>
          </cell>
          <cell r="R1218">
            <v>0</v>
          </cell>
          <cell r="S1218">
            <v>0</v>
          </cell>
          <cell r="T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</row>
        <row r="1219">
          <cell r="K1219">
            <v>0</v>
          </cell>
          <cell r="R1219">
            <v>0</v>
          </cell>
          <cell r="S1219">
            <v>0</v>
          </cell>
          <cell r="T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</row>
        <row r="1220">
          <cell r="K1220">
            <v>0</v>
          </cell>
          <cell r="R1220">
            <v>0</v>
          </cell>
          <cell r="S1220">
            <v>0</v>
          </cell>
          <cell r="T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</row>
        <row r="1221">
          <cell r="K1221">
            <v>0</v>
          </cell>
          <cell r="R1221">
            <v>0</v>
          </cell>
          <cell r="S1221">
            <v>0</v>
          </cell>
          <cell r="T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</row>
        <row r="1222">
          <cell r="K1222">
            <v>0</v>
          </cell>
          <cell r="R1222">
            <v>0</v>
          </cell>
          <cell r="S1222">
            <v>0</v>
          </cell>
          <cell r="T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</row>
        <row r="1223">
          <cell r="K1223">
            <v>0</v>
          </cell>
          <cell r="R1223">
            <v>0</v>
          </cell>
          <cell r="S1223">
            <v>0</v>
          </cell>
          <cell r="T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</row>
        <row r="1224">
          <cell r="K1224">
            <v>0</v>
          </cell>
          <cell r="R1224">
            <v>0</v>
          </cell>
          <cell r="S1224">
            <v>0</v>
          </cell>
          <cell r="T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</row>
        <row r="1225">
          <cell r="K1225">
            <v>0</v>
          </cell>
          <cell r="R1225">
            <v>0</v>
          </cell>
          <cell r="S1225">
            <v>0</v>
          </cell>
          <cell r="T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</row>
        <row r="1226">
          <cell r="K1226">
            <v>0</v>
          </cell>
          <cell r="R1226">
            <v>0</v>
          </cell>
          <cell r="S1226">
            <v>0</v>
          </cell>
          <cell r="T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</row>
        <row r="1227">
          <cell r="K1227">
            <v>0</v>
          </cell>
          <cell r="R1227">
            <v>0</v>
          </cell>
          <cell r="S1227">
            <v>0</v>
          </cell>
          <cell r="T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</row>
        <row r="1228">
          <cell r="K1228">
            <v>0</v>
          </cell>
          <cell r="R1228">
            <v>0</v>
          </cell>
          <cell r="S1228">
            <v>0</v>
          </cell>
          <cell r="T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</row>
        <row r="1229">
          <cell r="K1229">
            <v>0</v>
          </cell>
          <cell r="R1229">
            <v>0</v>
          </cell>
          <cell r="S1229">
            <v>0</v>
          </cell>
          <cell r="T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</row>
        <row r="1230">
          <cell r="K1230">
            <v>0</v>
          </cell>
          <cell r="R1230">
            <v>0</v>
          </cell>
          <cell r="S1230">
            <v>0</v>
          </cell>
          <cell r="T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</row>
        <row r="1231">
          <cell r="K1231">
            <v>0</v>
          </cell>
          <cell r="R1231">
            <v>0</v>
          </cell>
          <cell r="S1231">
            <v>0</v>
          </cell>
          <cell r="T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</row>
        <row r="1232">
          <cell r="K1232">
            <v>0</v>
          </cell>
          <cell r="R1232">
            <v>0</v>
          </cell>
          <cell r="S1232">
            <v>0</v>
          </cell>
          <cell r="T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</row>
        <row r="1233">
          <cell r="K1233">
            <v>0</v>
          </cell>
          <cell r="R1233">
            <v>0</v>
          </cell>
          <cell r="S1233">
            <v>0</v>
          </cell>
          <cell r="T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</row>
        <row r="1234">
          <cell r="K1234">
            <v>0</v>
          </cell>
          <cell r="R1234">
            <v>0</v>
          </cell>
          <cell r="S1234">
            <v>0</v>
          </cell>
          <cell r="T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</row>
        <row r="1235">
          <cell r="K1235">
            <v>0</v>
          </cell>
          <cell r="R1235">
            <v>0</v>
          </cell>
          <cell r="S1235">
            <v>0</v>
          </cell>
          <cell r="T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</row>
        <row r="1236">
          <cell r="K1236">
            <v>0</v>
          </cell>
          <cell r="R1236">
            <v>0</v>
          </cell>
          <cell r="S1236">
            <v>0</v>
          </cell>
          <cell r="T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</row>
        <row r="1237">
          <cell r="K1237">
            <v>0</v>
          </cell>
          <cell r="R1237">
            <v>0</v>
          </cell>
          <cell r="S1237">
            <v>0</v>
          </cell>
          <cell r="T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</row>
        <row r="1238">
          <cell r="K1238">
            <v>0</v>
          </cell>
          <cell r="R1238">
            <v>0</v>
          </cell>
          <cell r="S1238">
            <v>0</v>
          </cell>
          <cell r="T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</row>
        <row r="1239">
          <cell r="K1239">
            <v>0</v>
          </cell>
          <cell r="R1239">
            <v>0</v>
          </cell>
          <cell r="S1239">
            <v>0</v>
          </cell>
          <cell r="T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</row>
        <row r="1240">
          <cell r="K1240">
            <v>0</v>
          </cell>
          <cell r="R1240">
            <v>0</v>
          </cell>
          <cell r="S1240">
            <v>0</v>
          </cell>
          <cell r="T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</row>
        <row r="1241">
          <cell r="K1241">
            <v>0</v>
          </cell>
          <cell r="R1241">
            <v>0</v>
          </cell>
          <cell r="S1241">
            <v>0</v>
          </cell>
          <cell r="T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</row>
        <row r="1242">
          <cell r="K1242">
            <v>0</v>
          </cell>
          <cell r="R1242">
            <v>0</v>
          </cell>
          <cell r="S1242">
            <v>0</v>
          </cell>
          <cell r="T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</row>
        <row r="1243">
          <cell r="K1243">
            <v>0</v>
          </cell>
          <cell r="R1243">
            <v>0</v>
          </cell>
          <cell r="S1243">
            <v>0</v>
          </cell>
          <cell r="T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</row>
        <row r="1244">
          <cell r="K1244">
            <v>0</v>
          </cell>
          <cell r="R1244">
            <v>0</v>
          </cell>
          <cell r="S1244">
            <v>0</v>
          </cell>
          <cell r="T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</row>
        <row r="1245">
          <cell r="K1245">
            <v>0</v>
          </cell>
          <cell r="R1245">
            <v>0</v>
          </cell>
          <cell r="S1245">
            <v>0</v>
          </cell>
          <cell r="T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</row>
        <row r="1246">
          <cell r="K1246">
            <v>0</v>
          </cell>
          <cell r="R1246">
            <v>0</v>
          </cell>
          <cell r="S1246">
            <v>0</v>
          </cell>
          <cell r="T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</row>
        <row r="1247">
          <cell r="K1247">
            <v>0</v>
          </cell>
          <cell r="R1247">
            <v>0</v>
          </cell>
          <cell r="S1247">
            <v>0</v>
          </cell>
          <cell r="T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</row>
        <row r="1248">
          <cell r="K1248">
            <v>0</v>
          </cell>
          <cell r="R1248">
            <v>0</v>
          </cell>
          <cell r="S1248">
            <v>0</v>
          </cell>
          <cell r="T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</row>
        <row r="1249">
          <cell r="K1249">
            <v>0</v>
          </cell>
          <cell r="R1249">
            <v>0</v>
          </cell>
          <cell r="S1249">
            <v>0</v>
          </cell>
          <cell r="T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</row>
        <row r="1250">
          <cell r="K1250">
            <v>0</v>
          </cell>
          <cell r="R1250">
            <v>0</v>
          </cell>
          <cell r="S1250">
            <v>0</v>
          </cell>
          <cell r="T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</row>
        <row r="1251">
          <cell r="K1251">
            <v>0</v>
          </cell>
          <cell r="R1251">
            <v>0</v>
          </cell>
          <cell r="S1251">
            <v>0</v>
          </cell>
          <cell r="T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</row>
        <row r="1252">
          <cell r="K1252">
            <v>0</v>
          </cell>
          <cell r="R1252">
            <v>0</v>
          </cell>
          <cell r="S1252">
            <v>0</v>
          </cell>
          <cell r="T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</row>
        <row r="1253">
          <cell r="K1253">
            <v>0</v>
          </cell>
          <cell r="R1253">
            <v>0</v>
          </cell>
          <cell r="S1253">
            <v>0</v>
          </cell>
          <cell r="T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</row>
        <row r="1254">
          <cell r="K1254">
            <v>0</v>
          </cell>
          <cell r="R1254">
            <v>0</v>
          </cell>
          <cell r="S1254">
            <v>0</v>
          </cell>
          <cell r="T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</row>
        <row r="1255">
          <cell r="K1255">
            <v>0</v>
          </cell>
          <cell r="R1255">
            <v>0</v>
          </cell>
          <cell r="S1255">
            <v>0</v>
          </cell>
          <cell r="T1255">
            <v>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0</v>
          </cell>
          <cell r="AE1255">
            <v>0</v>
          </cell>
        </row>
        <row r="1256">
          <cell r="K1256">
            <v>0</v>
          </cell>
          <cell r="R1256">
            <v>0</v>
          </cell>
          <cell r="S1256">
            <v>0</v>
          </cell>
          <cell r="T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</row>
        <row r="1257">
          <cell r="K1257">
            <v>0</v>
          </cell>
          <cell r="R1257">
            <v>0</v>
          </cell>
          <cell r="S1257">
            <v>0</v>
          </cell>
          <cell r="T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</row>
        <row r="1258">
          <cell r="K1258">
            <v>0</v>
          </cell>
          <cell r="R1258">
            <v>0</v>
          </cell>
          <cell r="S1258">
            <v>0</v>
          </cell>
          <cell r="T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</row>
        <row r="1259">
          <cell r="K1259">
            <v>0</v>
          </cell>
          <cell r="R1259">
            <v>0</v>
          </cell>
          <cell r="S1259">
            <v>0</v>
          </cell>
          <cell r="T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</row>
        <row r="1260">
          <cell r="K1260">
            <v>0</v>
          </cell>
          <cell r="R1260">
            <v>0</v>
          </cell>
          <cell r="S1260">
            <v>0</v>
          </cell>
          <cell r="T1260">
            <v>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0</v>
          </cell>
          <cell r="AE1260">
            <v>0</v>
          </cell>
        </row>
        <row r="1261">
          <cell r="K1261">
            <v>0</v>
          </cell>
          <cell r="R1261">
            <v>0</v>
          </cell>
          <cell r="S1261">
            <v>0</v>
          </cell>
          <cell r="T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0</v>
          </cell>
          <cell r="AE1261">
            <v>0</v>
          </cell>
        </row>
        <row r="1262">
          <cell r="K1262">
            <v>0</v>
          </cell>
          <cell r="R1262">
            <v>0</v>
          </cell>
          <cell r="S1262">
            <v>0</v>
          </cell>
          <cell r="T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0</v>
          </cell>
          <cell r="AE1262">
            <v>0</v>
          </cell>
        </row>
        <row r="1263">
          <cell r="K1263">
            <v>0</v>
          </cell>
          <cell r="R1263">
            <v>0</v>
          </cell>
          <cell r="S1263">
            <v>0</v>
          </cell>
          <cell r="T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0</v>
          </cell>
          <cell r="AE1263">
            <v>0</v>
          </cell>
        </row>
        <row r="1264">
          <cell r="K1264">
            <v>0</v>
          </cell>
          <cell r="R1264">
            <v>0</v>
          </cell>
          <cell r="S1264">
            <v>0</v>
          </cell>
          <cell r="T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</row>
        <row r="1265">
          <cell r="K1265">
            <v>0</v>
          </cell>
          <cell r="R1265">
            <v>0</v>
          </cell>
          <cell r="S1265">
            <v>0</v>
          </cell>
          <cell r="T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</row>
        <row r="1266">
          <cell r="K1266">
            <v>0</v>
          </cell>
          <cell r="R1266">
            <v>0</v>
          </cell>
          <cell r="S1266">
            <v>0</v>
          </cell>
          <cell r="T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</row>
        <row r="1267">
          <cell r="K1267">
            <v>0</v>
          </cell>
          <cell r="R1267">
            <v>0</v>
          </cell>
          <cell r="S1267">
            <v>0</v>
          </cell>
          <cell r="T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</row>
        <row r="1268">
          <cell r="K1268">
            <v>0</v>
          </cell>
          <cell r="R1268">
            <v>0</v>
          </cell>
          <cell r="S1268">
            <v>0</v>
          </cell>
          <cell r="T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0</v>
          </cell>
          <cell r="AE1268">
            <v>0</v>
          </cell>
        </row>
        <row r="1269">
          <cell r="K1269">
            <v>0</v>
          </cell>
          <cell r="R1269">
            <v>0</v>
          </cell>
          <cell r="S1269">
            <v>0</v>
          </cell>
          <cell r="T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0</v>
          </cell>
          <cell r="AE1269">
            <v>0</v>
          </cell>
        </row>
        <row r="1270">
          <cell r="K1270">
            <v>0</v>
          </cell>
          <cell r="R1270">
            <v>0</v>
          </cell>
          <cell r="S1270">
            <v>0</v>
          </cell>
          <cell r="T1270">
            <v>0</v>
          </cell>
          <cell r="V1270">
            <v>0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0</v>
          </cell>
          <cell r="AE1270">
            <v>0</v>
          </cell>
        </row>
        <row r="1271">
          <cell r="K1271">
            <v>0</v>
          </cell>
          <cell r="R1271">
            <v>0</v>
          </cell>
          <cell r="S1271">
            <v>0</v>
          </cell>
          <cell r="T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  <cell r="AA1271">
            <v>0</v>
          </cell>
          <cell r="AB1271">
            <v>0</v>
          </cell>
          <cell r="AC1271">
            <v>0</v>
          </cell>
          <cell r="AD1271">
            <v>0</v>
          </cell>
          <cell r="AE1271">
            <v>0</v>
          </cell>
        </row>
        <row r="1272">
          <cell r="K1272">
            <v>0</v>
          </cell>
          <cell r="R1272">
            <v>0</v>
          </cell>
          <cell r="S1272">
            <v>0</v>
          </cell>
          <cell r="T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</row>
        <row r="1273">
          <cell r="K1273">
            <v>0</v>
          </cell>
          <cell r="R1273">
            <v>0</v>
          </cell>
          <cell r="S1273">
            <v>0</v>
          </cell>
          <cell r="T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</row>
        <row r="1274">
          <cell r="K1274">
            <v>0</v>
          </cell>
          <cell r="R1274">
            <v>0</v>
          </cell>
          <cell r="S1274">
            <v>0</v>
          </cell>
          <cell r="T1274">
            <v>0</v>
          </cell>
          <cell r="V1274">
            <v>0</v>
          </cell>
          <cell r="W1274">
            <v>0</v>
          </cell>
          <cell r="X1274">
            <v>0</v>
          </cell>
          <cell r="Y1274">
            <v>0</v>
          </cell>
          <cell r="Z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0</v>
          </cell>
          <cell r="AE1274">
            <v>0</v>
          </cell>
        </row>
        <row r="1275">
          <cell r="K1275">
            <v>0</v>
          </cell>
          <cell r="R1275">
            <v>0</v>
          </cell>
          <cell r="S1275">
            <v>0</v>
          </cell>
          <cell r="T1275">
            <v>0</v>
          </cell>
          <cell r="V1275">
            <v>0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0</v>
          </cell>
          <cell r="AE1275">
            <v>0</v>
          </cell>
        </row>
        <row r="1276">
          <cell r="K1276">
            <v>0</v>
          </cell>
          <cell r="R1276">
            <v>0</v>
          </cell>
          <cell r="S1276">
            <v>0</v>
          </cell>
          <cell r="T1276">
            <v>0</v>
          </cell>
          <cell r="V1276">
            <v>0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0</v>
          </cell>
          <cell r="AE1276">
            <v>0</v>
          </cell>
        </row>
        <row r="1277">
          <cell r="K1277">
            <v>0</v>
          </cell>
          <cell r="R1277">
            <v>0</v>
          </cell>
          <cell r="S1277">
            <v>0</v>
          </cell>
          <cell r="T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</row>
        <row r="1278">
          <cell r="K1278">
            <v>0</v>
          </cell>
          <cell r="R1278">
            <v>0</v>
          </cell>
          <cell r="S1278">
            <v>0</v>
          </cell>
          <cell r="T1278">
            <v>0</v>
          </cell>
          <cell r="V1278">
            <v>0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</row>
        <row r="1279">
          <cell r="K1279">
            <v>0</v>
          </cell>
          <cell r="R1279">
            <v>0</v>
          </cell>
          <cell r="S1279">
            <v>0</v>
          </cell>
          <cell r="T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</row>
        <row r="1280">
          <cell r="K1280">
            <v>0</v>
          </cell>
          <cell r="R1280">
            <v>0</v>
          </cell>
          <cell r="S1280">
            <v>0</v>
          </cell>
          <cell r="T1280">
            <v>0</v>
          </cell>
          <cell r="V1280">
            <v>0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</row>
        <row r="1281">
          <cell r="K1281">
            <v>0</v>
          </cell>
          <cell r="R1281">
            <v>0</v>
          </cell>
          <cell r="S1281">
            <v>0</v>
          </cell>
          <cell r="T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</row>
        <row r="1282">
          <cell r="K1282">
            <v>0</v>
          </cell>
          <cell r="R1282">
            <v>0</v>
          </cell>
          <cell r="S1282">
            <v>0</v>
          </cell>
          <cell r="T1282">
            <v>0</v>
          </cell>
          <cell r="V1282">
            <v>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</row>
        <row r="1283">
          <cell r="K1283">
            <v>0</v>
          </cell>
          <cell r="R1283">
            <v>0</v>
          </cell>
          <cell r="S1283">
            <v>0</v>
          </cell>
          <cell r="T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</row>
        <row r="1284">
          <cell r="K1284">
            <v>0</v>
          </cell>
          <cell r="R1284">
            <v>0</v>
          </cell>
          <cell r="S1284">
            <v>0</v>
          </cell>
          <cell r="T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</row>
        <row r="1285">
          <cell r="K1285">
            <v>0</v>
          </cell>
          <cell r="R1285">
            <v>0</v>
          </cell>
          <cell r="S1285">
            <v>0</v>
          </cell>
          <cell r="T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</row>
        <row r="1286">
          <cell r="K1286">
            <v>0</v>
          </cell>
          <cell r="R1286">
            <v>0</v>
          </cell>
          <cell r="S1286">
            <v>0</v>
          </cell>
          <cell r="T1286">
            <v>0</v>
          </cell>
          <cell r="V1286">
            <v>0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  <cell r="AE1286">
            <v>0</v>
          </cell>
        </row>
        <row r="1287">
          <cell r="K1287">
            <v>0</v>
          </cell>
          <cell r="R1287">
            <v>0</v>
          </cell>
          <cell r="S1287">
            <v>0</v>
          </cell>
          <cell r="T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</row>
        <row r="1288">
          <cell r="K1288">
            <v>0</v>
          </cell>
          <cell r="R1288">
            <v>0</v>
          </cell>
          <cell r="S1288">
            <v>0</v>
          </cell>
          <cell r="T1288">
            <v>0</v>
          </cell>
          <cell r="V1288">
            <v>0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0</v>
          </cell>
          <cell r="AE1288">
            <v>0</v>
          </cell>
        </row>
        <row r="1289">
          <cell r="K1289">
            <v>0</v>
          </cell>
          <cell r="R1289">
            <v>0</v>
          </cell>
          <cell r="S1289">
            <v>0</v>
          </cell>
          <cell r="T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</row>
        <row r="1290">
          <cell r="K1290">
            <v>0</v>
          </cell>
          <cell r="R1290">
            <v>0</v>
          </cell>
          <cell r="S1290">
            <v>0</v>
          </cell>
          <cell r="T1290">
            <v>0</v>
          </cell>
          <cell r="V1290">
            <v>0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</row>
        <row r="1291">
          <cell r="K1291">
            <v>0</v>
          </cell>
          <cell r="R1291">
            <v>0</v>
          </cell>
          <cell r="S1291">
            <v>0</v>
          </cell>
          <cell r="T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</row>
        <row r="1292">
          <cell r="K1292">
            <v>0</v>
          </cell>
          <cell r="R1292">
            <v>0</v>
          </cell>
          <cell r="S1292">
            <v>0</v>
          </cell>
          <cell r="T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</row>
        <row r="1293">
          <cell r="K1293">
            <v>0</v>
          </cell>
          <cell r="R1293">
            <v>0</v>
          </cell>
          <cell r="S1293">
            <v>0</v>
          </cell>
          <cell r="T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</row>
        <row r="1294">
          <cell r="K1294">
            <v>0</v>
          </cell>
          <cell r="R1294">
            <v>0</v>
          </cell>
          <cell r="S1294">
            <v>0</v>
          </cell>
          <cell r="T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</row>
        <row r="1295">
          <cell r="K1295">
            <v>0</v>
          </cell>
          <cell r="R1295">
            <v>0</v>
          </cell>
          <cell r="S1295">
            <v>0</v>
          </cell>
          <cell r="T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</row>
        <row r="1296">
          <cell r="K1296">
            <v>0</v>
          </cell>
          <cell r="R1296">
            <v>0</v>
          </cell>
          <cell r="S1296">
            <v>0</v>
          </cell>
          <cell r="T1296">
            <v>0</v>
          </cell>
          <cell r="V1296">
            <v>0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0</v>
          </cell>
          <cell r="AE1296">
            <v>0</v>
          </cell>
        </row>
        <row r="1297">
          <cell r="K1297">
            <v>0</v>
          </cell>
          <cell r="R1297">
            <v>0</v>
          </cell>
          <cell r="S1297">
            <v>0</v>
          </cell>
          <cell r="T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  <cell r="AE1297">
            <v>0</v>
          </cell>
        </row>
        <row r="1298">
          <cell r="K1298">
            <v>0</v>
          </cell>
          <cell r="R1298">
            <v>0</v>
          </cell>
          <cell r="S1298">
            <v>0</v>
          </cell>
          <cell r="T1298">
            <v>0</v>
          </cell>
          <cell r="V1298">
            <v>0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</row>
        <row r="1299">
          <cell r="K1299">
            <v>0</v>
          </cell>
          <cell r="R1299">
            <v>0</v>
          </cell>
          <cell r="S1299">
            <v>0</v>
          </cell>
          <cell r="T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</row>
        <row r="1300">
          <cell r="K1300">
            <v>0</v>
          </cell>
          <cell r="R1300">
            <v>0</v>
          </cell>
          <cell r="S1300">
            <v>0</v>
          </cell>
          <cell r="T1300">
            <v>0</v>
          </cell>
          <cell r="V1300">
            <v>0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</row>
        <row r="1301">
          <cell r="K1301">
            <v>0</v>
          </cell>
          <cell r="R1301">
            <v>0</v>
          </cell>
          <cell r="S1301">
            <v>0</v>
          </cell>
          <cell r="T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0</v>
          </cell>
          <cell r="AE1301">
            <v>0</v>
          </cell>
        </row>
        <row r="1302">
          <cell r="K1302">
            <v>0</v>
          </cell>
          <cell r="R1302">
            <v>0</v>
          </cell>
          <cell r="S1302">
            <v>0</v>
          </cell>
          <cell r="T1302">
            <v>0</v>
          </cell>
          <cell r="V1302">
            <v>0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0</v>
          </cell>
          <cell r="AE1302">
            <v>0</v>
          </cell>
        </row>
        <row r="1303">
          <cell r="K1303">
            <v>0</v>
          </cell>
          <cell r="R1303">
            <v>0</v>
          </cell>
          <cell r="S1303">
            <v>0</v>
          </cell>
          <cell r="T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</row>
        <row r="1304">
          <cell r="K1304">
            <v>0</v>
          </cell>
          <cell r="R1304">
            <v>0</v>
          </cell>
          <cell r="S1304">
            <v>0</v>
          </cell>
          <cell r="T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</row>
        <row r="1305">
          <cell r="K1305">
            <v>0</v>
          </cell>
          <cell r="R1305">
            <v>0</v>
          </cell>
          <cell r="S1305">
            <v>0</v>
          </cell>
          <cell r="T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</row>
        <row r="1306">
          <cell r="K1306">
            <v>0</v>
          </cell>
          <cell r="R1306">
            <v>0</v>
          </cell>
          <cell r="S1306">
            <v>0</v>
          </cell>
          <cell r="T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</row>
        <row r="1307">
          <cell r="K1307">
            <v>0</v>
          </cell>
          <cell r="R1307">
            <v>0</v>
          </cell>
          <cell r="S1307">
            <v>0</v>
          </cell>
          <cell r="T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</row>
        <row r="1308">
          <cell r="K1308">
            <v>0</v>
          </cell>
          <cell r="R1308">
            <v>0</v>
          </cell>
          <cell r="S1308">
            <v>0</v>
          </cell>
          <cell r="T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  <cell r="AE1308">
            <v>0</v>
          </cell>
        </row>
        <row r="1309">
          <cell r="K1309">
            <v>0</v>
          </cell>
          <cell r="R1309">
            <v>0</v>
          </cell>
          <cell r="S1309">
            <v>0</v>
          </cell>
          <cell r="T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  <cell r="AE1309">
            <v>0</v>
          </cell>
        </row>
        <row r="1310">
          <cell r="K1310">
            <v>0</v>
          </cell>
          <cell r="R1310">
            <v>0</v>
          </cell>
          <cell r="S1310">
            <v>0</v>
          </cell>
          <cell r="T1310">
            <v>0</v>
          </cell>
          <cell r="V1310">
            <v>0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0</v>
          </cell>
          <cell r="AE1310">
            <v>0</v>
          </cell>
        </row>
        <row r="1311">
          <cell r="K1311">
            <v>0</v>
          </cell>
          <cell r="R1311">
            <v>0</v>
          </cell>
          <cell r="S1311">
            <v>0</v>
          </cell>
          <cell r="T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0</v>
          </cell>
          <cell r="AE1311">
            <v>0</v>
          </cell>
        </row>
        <row r="1312">
          <cell r="K1312">
            <v>0</v>
          </cell>
          <cell r="R1312">
            <v>0</v>
          </cell>
          <cell r="S1312">
            <v>0</v>
          </cell>
          <cell r="T1312">
            <v>0</v>
          </cell>
          <cell r="V1312">
            <v>0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</row>
        <row r="1313">
          <cell r="K1313">
            <v>0</v>
          </cell>
          <cell r="R1313">
            <v>0</v>
          </cell>
          <cell r="S1313">
            <v>0</v>
          </cell>
          <cell r="T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</row>
        <row r="1314">
          <cell r="K1314">
            <v>0</v>
          </cell>
          <cell r="R1314">
            <v>0</v>
          </cell>
          <cell r="S1314">
            <v>0</v>
          </cell>
          <cell r="T1314">
            <v>0</v>
          </cell>
          <cell r="V1314">
            <v>0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0</v>
          </cell>
          <cell r="AE1314">
            <v>0</v>
          </cell>
        </row>
        <row r="1315">
          <cell r="K1315">
            <v>0</v>
          </cell>
          <cell r="R1315">
            <v>0</v>
          </cell>
          <cell r="S1315">
            <v>0</v>
          </cell>
          <cell r="T1315">
            <v>0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0</v>
          </cell>
          <cell r="AE1315">
            <v>0</v>
          </cell>
        </row>
        <row r="1316">
          <cell r="K1316">
            <v>0</v>
          </cell>
          <cell r="R1316">
            <v>0</v>
          </cell>
          <cell r="S1316">
            <v>0</v>
          </cell>
          <cell r="T1316">
            <v>0</v>
          </cell>
          <cell r="V1316">
            <v>0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0</v>
          </cell>
          <cell r="AE1316">
            <v>0</v>
          </cell>
        </row>
        <row r="1317">
          <cell r="K1317">
            <v>0</v>
          </cell>
          <cell r="R1317">
            <v>0</v>
          </cell>
          <cell r="S1317">
            <v>0</v>
          </cell>
          <cell r="T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</row>
        <row r="1318">
          <cell r="K1318">
            <v>0</v>
          </cell>
          <cell r="R1318">
            <v>0</v>
          </cell>
          <cell r="S1318">
            <v>0</v>
          </cell>
          <cell r="T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</row>
        <row r="1319">
          <cell r="K1319">
            <v>0</v>
          </cell>
          <cell r="R1319">
            <v>0</v>
          </cell>
          <cell r="S1319">
            <v>0</v>
          </cell>
          <cell r="T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</row>
        <row r="1320">
          <cell r="K1320">
            <v>0</v>
          </cell>
          <cell r="R1320">
            <v>0</v>
          </cell>
          <cell r="S1320">
            <v>0</v>
          </cell>
          <cell r="T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</row>
        <row r="1321">
          <cell r="K1321">
            <v>0</v>
          </cell>
          <cell r="R1321">
            <v>0</v>
          </cell>
          <cell r="S1321">
            <v>0</v>
          </cell>
          <cell r="T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</row>
        <row r="1322">
          <cell r="K1322">
            <v>0</v>
          </cell>
          <cell r="R1322">
            <v>0</v>
          </cell>
          <cell r="S1322">
            <v>0</v>
          </cell>
          <cell r="T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</row>
        <row r="1323">
          <cell r="K1323">
            <v>0</v>
          </cell>
          <cell r="R1323">
            <v>0</v>
          </cell>
          <cell r="S1323">
            <v>0</v>
          </cell>
          <cell r="T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</row>
        <row r="1324">
          <cell r="K1324">
            <v>0</v>
          </cell>
          <cell r="R1324">
            <v>0</v>
          </cell>
          <cell r="S1324">
            <v>0</v>
          </cell>
          <cell r="T1324">
            <v>0</v>
          </cell>
          <cell r="V1324">
            <v>0</v>
          </cell>
          <cell r="W1324">
            <v>0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</row>
        <row r="1325">
          <cell r="K1325">
            <v>0</v>
          </cell>
          <cell r="R1325">
            <v>0</v>
          </cell>
          <cell r="S1325">
            <v>0</v>
          </cell>
          <cell r="T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</row>
        <row r="1326">
          <cell r="K1326">
            <v>0</v>
          </cell>
          <cell r="R1326">
            <v>0</v>
          </cell>
          <cell r="S1326">
            <v>0</v>
          </cell>
          <cell r="T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</row>
        <row r="1327">
          <cell r="K1327">
            <v>0</v>
          </cell>
          <cell r="R1327">
            <v>0</v>
          </cell>
          <cell r="S1327">
            <v>0</v>
          </cell>
          <cell r="T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</row>
        <row r="1328">
          <cell r="K1328">
            <v>0</v>
          </cell>
          <cell r="R1328">
            <v>0</v>
          </cell>
          <cell r="S1328">
            <v>0</v>
          </cell>
          <cell r="T1328">
            <v>0</v>
          </cell>
          <cell r="V1328">
            <v>0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</row>
        <row r="1329">
          <cell r="K1329">
            <v>0</v>
          </cell>
          <cell r="R1329">
            <v>0</v>
          </cell>
          <cell r="S1329">
            <v>0</v>
          </cell>
          <cell r="T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</row>
        <row r="1330">
          <cell r="K1330">
            <v>0</v>
          </cell>
          <cell r="R1330">
            <v>0</v>
          </cell>
          <cell r="S1330">
            <v>0</v>
          </cell>
          <cell r="T1330">
            <v>0</v>
          </cell>
          <cell r="V1330">
            <v>0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</row>
        <row r="1331">
          <cell r="K1331">
            <v>0</v>
          </cell>
          <cell r="R1331">
            <v>0</v>
          </cell>
          <cell r="S1331">
            <v>0</v>
          </cell>
          <cell r="T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</row>
        <row r="1332">
          <cell r="K1332">
            <v>0</v>
          </cell>
          <cell r="R1332">
            <v>0</v>
          </cell>
          <cell r="S1332">
            <v>0</v>
          </cell>
          <cell r="T1332">
            <v>0</v>
          </cell>
          <cell r="V1332">
            <v>0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</row>
        <row r="1333">
          <cell r="K1333">
            <v>0</v>
          </cell>
          <cell r="R1333">
            <v>0</v>
          </cell>
          <cell r="S1333">
            <v>0</v>
          </cell>
          <cell r="T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</row>
        <row r="1334">
          <cell r="K1334">
            <v>0</v>
          </cell>
          <cell r="R1334">
            <v>0</v>
          </cell>
          <cell r="S1334">
            <v>0</v>
          </cell>
          <cell r="T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</row>
        <row r="1335">
          <cell r="K1335">
            <v>0</v>
          </cell>
          <cell r="R1335">
            <v>0</v>
          </cell>
          <cell r="S1335">
            <v>0</v>
          </cell>
          <cell r="T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</row>
        <row r="1336">
          <cell r="K1336">
            <v>0</v>
          </cell>
          <cell r="R1336">
            <v>0</v>
          </cell>
          <cell r="S1336">
            <v>0</v>
          </cell>
          <cell r="T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</row>
        <row r="1337">
          <cell r="K1337">
            <v>0</v>
          </cell>
          <cell r="R1337">
            <v>0</v>
          </cell>
          <cell r="S1337">
            <v>0</v>
          </cell>
          <cell r="T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</row>
        <row r="1338">
          <cell r="K1338">
            <v>0</v>
          </cell>
          <cell r="R1338">
            <v>0</v>
          </cell>
          <cell r="S1338">
            <v>0</v>
          </cell>
          <cell r="T1338">
            <v>0</v>
          </cell>
          <cell r="V1338">
            <v>0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</row>
        <row r="1339">
          <cell r="K1339">
            <v>0</v>
          </cell>
          <cell r="R1339">
            <v>0</v>
          </cell>
          <cell r="S1339">
            <v>0</v>
          </cell>
          <cell r="T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</row>
        <row r="1340">
          <cell r="K1340">
            <v>0</v>
          </cell>
          <cell r="R1340">
            <v>0</v>
          </cell>
          <cell r="S1340">
            <v>0</v>
          </cell>
          <cell r="T1340">
            <v>0</v>
          </cell>
          <cell r="V1340">
            <v>0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</row>
        <row r="1341">
          <cell r="K1341">
            <v>0</v>
          </cell>
          <cell r="R1341">
            <v>0</v>
          </cell>
          <cell r="S1341">
            <v>0</v>
          </cell>
          <cell r="T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</row>
        <row r="1342">
          <cell r="K1342">
            <v>0</v>
          </cell>
          <cell r="R1342">
            <v>0</v>
          </cell>
          <cell r="S1342">
            <v>0</v>
          </cell>
          <cell r="T1342">
            <v>0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</row>
        <row r="1343">
          <cell r="K1343">
            <v>0</v>
          </cell>
          <cell r="R1343">
            <v>0</v>
          </cell>
          <cell r="S1343">
            <v>0</v>
          </cell>
          <cell r="T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0</v>
          </cell>
          <cell r="AE1343">
            <v>0</v>
          </cell>
        </row>
        <row r="1344">
          <cell r="K1344">
            <v>0</v>
          </cell>
          <cell r="R1344">
            <v>0</v>
          </cell>
          <cell r="S1344">
            <v>0</v>
          </cell>
          <cell r="T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</row>
        <row r="1345">
          <cell r="K1345">
            <v>0</v>
          </cell>
          <cell r="R1345">
            <v>0</v>
          </cell>
          <cell r="S1345">
            <v>0</v>
          </cell>
          <cell r="T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</row>
        <row r="1346">
          <cell r="K1346">
            <v>0</v>
          </cell>
          <cell r="R1346">
            <v>0</v>
          </cell>
          <cell r="S1346">
            <v>0</v>
          </cell>
          <cell r="T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</row>
        <row r="1347">
          <cell r="K1347">
            <v>0</v>
          </cell>
          <cell r="R1347">
            <v>0</v>
          </cell>
          <cell r="S1347">
            <v>0</v>
          </cell>
          <cell r="T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0</v>
          </cell>
          <cell r="AE1347">
            <v>0</v>
          </cell>
        </row>
        <row r="1348">
          <cell r="K1348">
            <v>0</v>
          </cell>
          <cell r="R1348">
            <v>0</v>
          </cell>
          <cell r="S1348">
            <v>0</v>
          </cell>
          <cell r="T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</row>
        <row r="1349">
          <cell r="K1349">
            <v>0</v>
          </cell>
          <cell r="R1349">
            <v>0</v>
          </cell>
          <cell r="S1349">
            <v>0</v>
          </cell>
          <cell r="T1349">
            <v>0</v>
          </cell>
          <cell r="V1349">
            <v>0</v>
          </cell>
          <cell r="W1349">
            <v>0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0</v>
          </cell>
          <cell r="AE1349">
            <v>0</v>
          </cell>
        </row>
        <row r="1350">
          <cell r="K1350">
            <v>0</v>
          </cell>
          <cell r="R1350">
            <v>0</v>
          </cell>
          <cell r="S1350">
            <v>0</v>
          </cell>
          <cell r="T1350">
            <v>0</v>
          </cell>
          <cell r="V1350">
            <v>0</v>
          </cell>
          <cell r="W1350">
            <v>0</v>
          </cell>
          <cell r="X1350">
            <v>0</v>
          </cell>
          <cell r="Y1350">
            <v>0</v>
          </cell>
          <cell r="Z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0</v>
          </cell>
          <cell r="AE1350">
            <v>0</v>
          </cell>
        </row>
        <row r="1351">
          <cell r="K1351">
            <v>0</v>
          </cell>
          <cell r="R1351">
            <v>0</v>
          </cell>
          <cell r="S1351">
            <v>0</v>
          </cell>
          <cell r="T1351">
            <v>0</v>
          </cell>
          <cell r="V1351">
            <v>0</v>
          </cell>
          <cell r="W1351">
            <v>0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B1351">
            <v>0</v>
          </cell>
          <cell r="AC1351">
            <v>0</v>
          </cell>
          <cell r="AD1351">
            <v>0</v>
          </cell>
          <cell r="AE1351">
            <v>0</v>
          </cell>
        </row>
        <row r="1352">
          <cell r="K1352">
            <v>0</v>
          </cell>
          <cell r="R1352">
            <v>0</v>
          </cell>
          <cell r="S1352">
            <v>0</v>
          </cell>
          <cell r="T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B1352">
            <v>0</v>
          </cell>
          <cell r="AC1352">
            <v>0</v>
          </cell>
          <cell r="AD1352">
            <v>0</v>
          </cell>
          <cell r="AE1352">
            <v>0</v>
          </cell>
        </row>
        <row r="1353">
          <cell r="K1353">
            <v>0</v>
          </cell>
          <cell r="R1353">
            <v>0</v>
          </cell>
          <cell r="S1353">
            <v>0</v>
          </cell>
          <cell r="T1353">
            <v>0</v>
          </cell>
          <cell r="V1353">
            <v>0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0</v>
          </cell>
          <cell r="AE1353">
            <v>0</v>
          </cell>
        </row>
        <row r="1354">
          <cell r="K1354">
            <v>0</v>
          </cell>
          <cell r="R1354">
            <v>0</v>
          </cell>
          <cell r="S1354">
            <v>0</v>
          </cell>
          <cell r="T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</row>
        <row r="1355">
          <cell r="K1355">
            <v>0</v>
          </cell>
          <cell r="R1355">
            <v>0</v>
          </cell>
          <cell r="S1355">
            <v>0</v>
          </cell>
          <cell r="T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</row>
        <row r="1356">
          <cell r="K1356">
            <v>0</v>
          </cell>
          <cell r="R1356">
            <v>0</v>
          </cell>
          <cell r="S1356">
            <v>0</v>
          </cell>
          <cell r="T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</row>
        <row r="1357">
          <cell r="K1357">
            <v>0</v>
          </cell>
          <cell r="R1357">
            <v>0</v>
          </cell>
          <cell r="S1357">
            <v>0</v>
          </cell>
          <cell r="T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</row>
        <row r="1358">
          <cell r="K1358">
            <v>0</v>
          </cell>
          <cell r="R1358">
            <v>0</v>
          </cell>
          <cell r="S1358">
            <v>0</v>
          </cell>
          <cell r="T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</row>
        <row r="1359">
          <cell r="K1359">
            <v>0</v>
          </cell>
          <cell r="R1359">
            <v>0</v>
          </cell>
          <cell r="S1359">
            <v>0</v>
          </cell>
          <cell r="T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</row>
        <row r="1360">
          <cell r="K1360">
            <v>0</v>
          </cell>
          <cell r="R1360">
            <v>0</v>
          </cell>
          <cell r="S1360">
            <v>0</v>
          </cell>
          <cell r="T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</row>
        <row r="1361">
          <cell r="K1361">
            <v>0</v>
          </cell>
          <cell r="R1361">
            <v>0</v>
          </cell>
          <cell r="S1361">
            <v>0</v>
          </cell>
          <cell r="T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</row>
        <row r="1362">
          <cell r="K1362">
            <v>0</v>
          </cell>
          <cell r="R1362">
            <v>0</v>
          </cell>
          <cell r="S1362">
            <v>0</v>
          </cell>
          <cell r="T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</row>
        <row r="1363">
          <cell r="K1363">
            <v>0</v>
          </cell>
          <cell r="R1363">
            <v>0</v>
          </cell>
          <cell r="S1363">
            <v>0</v>
          </cell>
          <cell r="T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</row>
        <row r="1364">
          <cell r="K1364">
            <v>0</v>
          </cell>
          <cell r="R1364">
            <v>0</v>
          </cell>
          <cell r="S1364">
            <v>0</v>
          </cell>
          <cell r="T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</row>
        <row r="1365">
          <cell r="K1365">
            <v>0</v>
          </cell>
          <cell r="R1365">
            <v>0</v>
          </cell>
          <cell r="S1365">
            <v>0</v>
          </cell>
          <cell r="T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</row>
        <row r="1366">
          <cell r="K1366">
            <v>0</v>
          </cell>
          <cell r="R1366">
            <v>0</v>
          </cell>
          <cell r="S1366">
            <v>0</v>
          </cell>
          <cell r="T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</row>
        <row r="1367">
          <cell r="K1367">
            <v>0</v>
          </cell>
          <cell r="R1367">
            <v>0</v>
          </cell>
          <cell r="S1367">
            <v>0</v>
          </cell>
          <cell r="T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</row>
        <row r="1368">
          <cell r="K1368">
            <v>0</v>
          </cell>
          <cell r="R1368">
            <v>0</v>
          </cell>
          <cell r="S1368">
            <v>0</v>
          </cell>
          <cell r="T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</row>
        <row r="1369">
          <cell r="K1369">
            <v>0</v>
          </cell>
          <cell r="R1369">
            <v>0</v>
          </cell>
          <cell r="S1369">
            <v>0</v>
          </cell>
          <cell r="T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</row>
        <row r="1370">
          <cell r="K1370">
            <v>0</v>
          </cell>
          <cell r="R1370">
            <v>0</v>
          </cell>
          <cell r="S1370">
            <v>0</v>
          </cell>
          <cell r="T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</row>
        <row r="1371">
          <cell r="K1371">
            <v>0</v>
          </cell>
          <cell r="R1371">
            <v>0</v>
          </cell>
          <cell r="S1371">
            <v>0</v>
          </cell>
          <cell r="T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</row>
        <row r="1372">
          <cell r="K1372">
            <v>0</v>
          </cell>
          <cell r="R1372">
            <v>0</v>
          </cell>
          <cell r="S1372">
            <v>0</v>
          </cell>
          <cell r="T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</row>
        <row r="1373">
          <cell r="K1373">
            <v>0</v>
          </cell>
          <cell r="R1373">
            <v>0</v>
          </cell>
          <cell r="S1373">
            <v>0</v>
          </cell>
          <cell r="T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</row>
        <row r="1374">
          <cell r="K1374">
            <v>0</v>
          </cell>
          <cell r="R1374">
            <v>0</v>
          </cell>
          <cell r="S1374">
            <v>0</v>
          </cell>
          <cell r="T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</row>
        <row r="1375">
          <cell r="K1375">
            <v>0</v>
          </cell>
          <cell r="R1375">
            <v>0</v>
          </cell>
          <cell r="S1375">
            <v>0</v>
          </cell>
          <cell r="T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</row>
        <row r="1376">
          <cell r="K1376">
            <v>0</v>
          </cell>
          <cell r="R1376">
            <v>0</v>
          </cell>
          <cell r="S1376">
            <v>0</v>
          </cell>
          <cell r="T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</row>
        <row r="1377">
          <cell r="K1377">
            <v>0</v>
          </cell>
          <cell r="R1377">
            <v>0</v>
          </cell>
          <cell r="S1377">
            <v>0</v>
          </cell>
          <cell r="T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0</v>
          </cell>
          <cell r="AE1377">
            <v>0</v>
          </cell>
        </row>
        <row r="1378">
          <cell r="K1378">
            <v>0</v>
          </cell>
          <cell r="R1378">
            <v>0</v>
          </cell>
          <cell r="S1378">
            <v>0</v>
          </cell>
          <cell r="T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</row>
        <row r="1379">
          <cell r="K1379">
            <v>0</v>
          </cell>
          <cell r="R1379">
            <v>0</v>
          </cell>
          <cell r="S1379">
            <v>0</v>
          </cell>
          <cell r="T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</row>
        <row r="1380">
          <cell r="K1380">
            <v>0</v>
          </cell>
          <cell r="R1380">
            <v>0</v>
          </cell>
          <cell r="S1380">
            <v>0</v>
          </cell>
          <cell r="T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</row>
        <row r="1381">
          <cell r="K1381">
            <v>0</v>
          </cell>
          <cell r="R1381">
            <v>0</v>
          </cell>
          <cell r="S1381">
            <v>0</v>
          </cell>
          <cell r="T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</row>
        <row r="1382">
          <cell r="K1382">
            <v>0</v>
          </cell>
          <cell r="R1382">
            <v>0</v>
          </cell>
          <cell r="S1382">
            <v>0</v>
          </cell>
          <cell r="T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</row>
        <row r="1383">
          <cell r="K1383">
            <v>0</v>
          </cell>
          <cell r="R1383">
            <v>0</v>
          </cell>
          <cell r="S1383">
            <v>0</v>
          </cell>
          <cell r="T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</row>
        <row r="1384">
          <cell r="K1384">
            <v>0</v>
          </cell>
          <cell r="R1384">
            <v>0</v>
          </cell>
          <cell r="S1384">
            <v>0</v>
          </cell>
          <cell r="T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</row>
        <row r="1385">
          <cell r="K1385">
            <v>0</v>
          </cell>
          <cell r="R1385">
            <v>0</v>
          </cell>
          <cell r="S1385">
            <v>0</v>
          </cell>
          <cell r="T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</row>
        <row r="1386">
          <cell r="K1386">
            <v>0</v>
          </cell>
          <cell r="R1386">
            <v>0</v>
          </cell>
          <cell r="S1386">
            <v>0</v>
          </cell>
          <cell r="T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</row>
        <row r="1387">
          <cell r="K1387">
            <v>0</v>
          </cell>
          <cell r="R1387">
            <v>0</v>
          </cell>
          <cell r="S1387">
            <v>0</v>
          </cell>
          <cell r="T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</row>
        <row r="1388">
          <cell r="K1388">
            <v>0</v>
          </cell>
          <cell r="R1388">
            <v>0</v>
          </cell>
          <cell r="S1388">
            <v>0</v>
          </cell>
          <cell r="T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</row>
        <row r="1389">
          <cell r="K1389">
            <v>0</v>
          </cell>
          <cell r="R1389">
            <v>0</v>
          </cell>
          <cell r="S1389">
            <v>0</v>
          </cell>
          <cell r="T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</row>
        <row r="1390">
          <cell r="K1390">
            <v>0</v>
          </cell>
          <cell r="R1390">
            <v>0</v>
          </cell>
          <cell r="S1390">
            <v>0</v>
          </cell>
          <cell r="T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</row>
        <row r="1391">
          <cell r="K1391">
            <v>0</v>
          </cell>
          <cell r="R1391">
            <v>0</v>
          </cell>
          <cell r="S1391">
            <v>0</v>
          </cell>
          <cell r="T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</row>
        <row r="1392">
          <cell r="K1392">
            <v>0</v>
          </cell>
          <cell r="R1392">
            <v>0</v>
          </cell>
          <cell r="S1392">
            <v>0</v>
          </cell>
          <cell r="T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</row>
        <row r="1393">
          <cell r="K1393">
            <v>0</v>
          </cell>
          <cell r="R1393">
            <v>0</v>
          </cell>
          <cell r="S1393">
            <v>0</v>
          </cell>
          <cell r="T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</row>
        <row r="1394">
          <cell r="K1394">
            <v>0</v>
          </cell>
          <cell r="R1394">
            <v>0</v>
          </cell>
          <cell r="S1394">
            <v>0</v>
          </cell>
          <cell r="T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</row>
        <row r="1395">
          <cell r="K1395">
            <v>0</v>
          </cell>
          <cell r="R1395">
            <v>0</v>
          </cell>
          <cell r="S1395">
            <v>0</v>
          </cell>
          <cell r="T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</row>
        <row r="1396">
          <cell r="K1396">
            <v>0</v>
          </cell>
          <cell r="R1396">
            <v>0</v>
          </cell>
          <cell r="S1396">
            <v>0</v>
          </cell>
          <cell r="T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</row>
        <row r="1397">
          <cell r="K1397">
            <v>0</v>
          </cell>
          <cell r="R1397">
            <v>0</v>
          </cell>
          <cell r="S1397">
            <v>0</v>
          </cell>
          <cell r="T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</row>
        <row r="1398">
          <cell r="K1398">
            <v>0</v>
          </cell>
          <cell r="R1398">
            <v>0</v>
          </cell>
          <cell r="S1398">
            <v>0</v>
          </cell>
          <cell r="T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</row>
        <row r="1399">
          <cell r="K1399">
            <v>0</v>
          </cell>
          <cell r="R1399">
            <v>0</v>
          </cell>
          <cell r="S1399">
            <v>0</v>
          </cell>
          <cell r="T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</row>
        <row r="1400">
          <cell r="K1400">
            <v>0</v>
          </cell>
          <cell r="R1400">
            <v>0</v>
          </cell>
          <cell r="S1400">
            <v>0</v>
          </cell>
          <cell r="T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</row>
        <row r="1401">
          <cell r="K1401">
            <v>0</v>
          </cell>
          <cell r="R1401">
            <v>0</v>
          </cell>
          <cell r="S1401">
            <v>0</v>
          </cell>
          <cell r="T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</row>
        <row r="1402">
          <cell r="K1402">
            <v>0</v>
          </cell>
          <cell r="R1402">
            <v>0</v>
          </cell>
          <cell r="S1402">
            <v>0</v>
          </cell>
          <cell r="T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</row>
        <row r="1403">
          <cell r="K1403">
            <v>0</v>
          </cell>
          <cell r="R1403">
            <v>0</v>
          </cell>
          <cell r="S1403">
            <v>0</v>
          </cell>
          <cell r="T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</row>
        <row r="1404">
          <cell r="K1404">
            <v>0</v>
          </cell>
          <cell r="R1404">
            <v>0</v>
          </cell>
          <cell r="S1404">
            <v>0</v>
          </cell>
          <cell r="T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</row>
        <row r="1405">
          <cell r="K1405">
            <v>0</v>
          </cell>
          <cell r="R1405">
            <v>0</v>
          </cell>
          <cell r="S1405">
            <v>0</v>
          </cell>
          <cell r="T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</row>
        <row r="1406">
          <cell r="K1406">
            <v>0</v>
          </cell>
          <cell r="R1406">
            <v>0</v>
          </cell>
          <cell r="S1406">
            <v>0</v>
          </cell>
          <cell r="T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</row>
        <row r="1407">
          <cell r="K1407">
            <v>0</v>
          </cell>
          <cell r="R1407">
            <v>0</v>
          </cell>
          <cell r="S1407">
            <v>0</v>
          </cell>
          <cell r="T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</row>
        <row r="1408">
          <cell r="K1408">
            <v>0</v>
          </cell>
          <cell r="R1408">
            <v>0</v>
          </cell>
          <cell r="S1408">
            <v>0</v>
          </cell>
          <cell r="T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</row>
        <row r="1409">
          <cell r="K1409">
            <v>0</v>
          </cell>
          <cell r="R1409">
            <v>0</v>
          </cell>
          <cell r="S1409">
            <v>0</v>
          </cell>
          <cell r="T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</row>
        <row r="1410">
          <cell r="K1410">
            <v>0</v>
          </cell>
          <cell r="R1410">
            <v>0</v>
          </cell>
          <cell r="S1410">
            <v>0</v>
          </cell>
          <cell r="T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</row>
        <row r="1411">
          <cell r="K1411">
            <v>0</v>
          </cell>
          <cell r="R1411">
            <v>0</v>
          </cell>
          <cell r="S1411">
            <v>0</v>
          </cell>
          <cell r="T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</row>
        <row r="1412">
          <cell r="K1412">
            <v>0</v>
          </cell>
          <cell r="R1412">
            <v>0</v>
          </cell>
          <cell r="S1412">
            <v>0</v>
          </cell>
          <cell r="T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</row>
        <row r="1413">
          <cell r="K1413">
            <v>0</v>
          </cell>
          <cell r="R1413">
            <v>0</v>
          </cell>
          <cell r="S1413">
            <v>0</v>
          </cell>
          <cell r="T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</row>
        <row r="1414">
          <cell r="K1414">
            <v>0</v>
          </cell>
          <cell r="R1414">
            <v>0</v>
          </cell>
          <cell r="S1414">
            <v>0</v>
          </cell>
          <cell r="T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</row>
        <row r="1415">
          <cell r="K1415">
            <v>0</v>
          </cell>
          <cell r="R1415">
            <v>0</v>
          </cell>
          <cell r="S1415">
            <v>0</v>
          </cell>
          <cell r="T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</row>
        <row r="1416">
          <cell r="K1416">
            <v>0</v>
          </cell>
          <cell r="R1416">
            <v>0</v>
          </cell>
          <cell r="S1416">
            <v>0</v>
          </cell>
          <cell r="T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</row>
        <row r="1417">
          <cell r="K1417">
            <v>0</v>
          </cell>
          <cell r="R1417">
            <v>0</v>
          </cell>
          <cell r="S1417">
            <v>0</v>
          </cell>
          <cell r="T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</row>
        <row r="1418">
          <cell r="K1418">
            <v>0</v>
          </cell>
          <cell r="R1418">
            <v>0</v>
          </cell>
          <cell r="S1418">
            <v>0</v>
          </cell>
          <cell r="T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</row>
        <row r="1419">
          <cell r="K1419">
            <v>0</v>
          </cell>
          <cell r="R1419">
            <v>0</v>
          </cell>
          <cell r="S1419">
            <v>0</v>
          </cell>
          <cell r="T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</row>
        <row r="1420">
          <cell r="K1420">
            <v>0</v>
          </cell>
          <cell r="R1420">
            <v>0</v>
          </cell>
          <cell r="S1420">
            <v>0</v>
          </cell>
          <cell r="T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</row>
        <row r="1421">
          <cell r="K1421">
            <v>0</v>
          </cell>
          <cell r="R1421">
            <v>0</v>
          </cell>
          <cell r="S1421">
            <v>0</v>
          </cell>
          <cell r="T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</row>
        <row r="1422">
          <cell r="K1422">
            <v>0</v>
          </cell>
          <cell r="R1422">
            <v>0</v>
          </cell>
          <cell r="S1422">
            <v>0</v>
          </cell>
          <cell r="T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</row>
        <row r="1423">
          <cell r="K1423">
            <v>0</v>
          </cell>
          <cell r="R1423">
            <v>0</v>
          </cell>
          <cell r="S1423">
            <v>0</v>
          </cell>
          <cell r="T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</row>
        <row r="1424">
          <cell r="K1424">
            <v>0</v>
          </cell>
          <cell r="R1424">
            <v>0</v>
          </cell>
          <cell r="S1424">
            <v>0</v>
          </cell>
          <cell r="T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</row>
        <row r="1425">
          <cell r="K1425">
            <v>0</v>
          </cell>
          <cell r="R1425">
            <v>0</v>
          </cell>
          <cell r="S1425">
            <v>0</v>
          </cell>
          <cell r="T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</row>
        <row r="1426">
          <cell r="K1426">
            <v>0</v>
          </cell>
          <cell r="R1426">
            <v>0</v>
          </cell>
          <cell r="S1426">
            <v>0</v>
          </cell>
          <cell r="T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</row>
        <row r="1427">
          <cell r="K1427">
            <v>0</v>
          </cell>
          <cell r="R1427">
            <v>0</v>
          </cell>
          <cell r="S1427">
            <v>0</v>
          </cell>
          <cell r="T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</row>
        <row r="1428">
          <cell r="K1428">
            <v>0</v>
          </cell>
          <cell r="R1428">
            <v>0</v>
          </cell>
          <cell r="S1428">
            <v>0</v>
          </cell>
          <cell r="T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</row>
        <row r="1429">
          <cell r="K1429">
            <v>0</v>
          </cell>
          <cell r="R1429">
            <v>0</v>
          </cell>
          <cell r="S1429">
            <v>0</v>
          </cell>
          <cell r="T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</row>
        <row r="1430">
          <cell r="K1430">
            <v>0</v>
          </cell>
          <cell r="R1430">
            <v>0</v>
          </cell>
          <cell r="S1430">
            <v>0</v>
          </cell>
          <cell r="T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</row>
        <row r="1431">
          <cell r="K1431">
            <v>0</v>
          </cell>
          <cell r="R1431">
            <v>0</v>
          </cell>
          <cell r="S1431">
            <v>0</v>
          </cell>
          <cell r="T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</row>
        <row r="1432">
          <cell r="K1432">
            <v>0</v>
          </cell>
          <cell r="R1432">
            <v>0</v>
          </cell>
          <cell r="S1432">
            <v>0</v>
          </cell>
          <cell r="T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</row>
        <row r="1433">
          <cell r="K1433">
            <v>0</v>
          </cell>
          <cell r="R1433">
            <v>0</v>
          </cell>
          <cell r="S1433">
            <v>0</v>
          </cell>
          <cell r="T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</row>
        <row r="1434">
          <cell r="K1434">
            <v>0</v>
          </cell>
          <cell r="R1434">
            <v>0</v>
          </cell>
          <cell r="S1434">
            <v>0</v>
          </cell>
          <cell r="T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</row>
        <row r="1435">
          <cell r="K1435">
            <v>0</v>
          </cell>
          <cell r="R1435">
            <v>0</v>
          </cell>
          <cell r="S1435">
            <v>0</v>
          </cell>
          <cell r="T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</row>
        <row r="1436">
          <cell r="K1436">
            <v>0</v>
          </cell>
          <cell r="R1436">
            <v>0</v>
          </cell>
          <cell r="S1436">
            <v>0</v>
          </cell>
          <cell r="T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</row>
        <row r="1437">
          <cell r="K1437">
            <v>0</v>
          </cell>
          <cell r="R1437">
            <v>0</v>
          </cell>
          <cell r="S1437">
            <v>0</v>
          </cell>
          <cell r="T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</row>
        <row r="1438">
          <cell r="K1438">
            <v>0</v>
          </cell>
          <cell r="R1438">
            <v>0</v>
          </cell>
          <cell r="S1438">
            <v>0</v>
          </cell>
          <cell r="T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</row>
        <row r="1439">
          <cell r="K1439">
            <v>0</v>
          </cell>
          <cell r="R1439">
            <v>0</v>
          </cell>
          <cell r="S1439">
            <v>0</v>
          </cell>
          <cell r="T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</row>
        <row r="1440">
          <cell r="K1440">
            <v>0</v>
          </cell>
          <cell r="R1440">
            <v>0</v>
          </cell>
          <cell r="S1440">
            <v>0</v>
          </cell>
          <cell r="T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</row>
        <row r="1441">
          <cell r="K1441">
            <v>0</v>
          </cell>
          <cell r="R1441">
            <v>0</v>
          </cell>
          <cell r="S1441">
            <v>0</v>
          </cell>
          <cell r="T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</row>
        <row r="1442">
          <cell r="K1442">
            <v>0</v>
          </cell>
          <cell r="R1442">
            <v>0</v>
          </cell>
          <cell r="S1442">
            <v>0</v>
          </cell>
          <cell r="T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</row>
        <row r="1443">
          <cell r="K1443">
            <v>0</v>
          </cell>
          <cell r="R1443">
            <v>0</v>
          </cell>
          <cell r="S1443">
            <v>0</v>
          </cell>
          <cell r="T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</row>
        <row r="1444">
          <cell r="K1444">
            <v>0</v>
          </cell>
          <cell r="R1444">
            <v>0</v>
          </cell>
          <cell r="S1444">
            <v>0</v>
          </cell>
          <cell r="T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</row>
        <row r="1445">
          <cell r="K1445">
            <v>0</v>
          </cell>
          <cell r="R1445">
            <v>0</v>
          </cell>
          <cell r="S1445">
            <v>0</v>
          </cell>
          <cell r="T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</row>
        <row r="1446">
          <cell r="K1446">
            <v>0</v>
          </cell>
          <cell r="R1446">
            <v>0</v>
          </cell>
          <cell r="S1446">
            <v>0</v>
          </cell>
          <cell r="T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</row>
        <row r="1447">
          <cell r="K1447">
            <v>0</v>
          </cell>
          <cell r="R1447">
            <v>0</v>
          </cell>
          <cell r="S1447">
            <v>0</v>
          </cell>
          <cell r="T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</row>
        <row r="1448">
          <cell r="K1448">
            <v>0</v>
          </cell>
          <cell r="R1448">
            <v>0</v>
          </cell>
          <cell r="S1448">
            <v>0</v>
          </cell>
          <cell r="T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</row>
        <row r="1449">
          <cell r="K1449">
            <v>0</v>
          </cell>
          <cell r="R1449">
            <v>0</v>
          </cell>
          <cell r="S1449">
            <v>0</v>
          </cell>
          <cell r="T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</row>
        <row r="1450">
          <cell r="K1450">
            <v>0</v>
          </cell>
          <cell r="R1450">
            <v>0</v>
          </cell>
          <cell r="S1450">
            <v>0</v>
          </cell>
          <cell r="T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</row>
        <row r="1451">
          <cell r="K1451">
            <v>0</v>
          </cell>
          <cell r="R1451">
            <v>0</v>
          </cell>
          <cell r="S1451">
            <v>0</v>
          </cell>
          <cell r="T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</row>
        <row r="1452">
          <cell r="K1452">
            <v>0</v>
          </cell>
          <cell r="R1452">
            <v>0</v>
          </cell>
          <cell r="S1452">
            <v>0</v>
          </cell>
          <cell r="T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</row>
        <row r="1453">
          <cell r="K1453">
            <v>0</v>
          </cell>
          <cell r="R1453">
            <v>0</v>
          </cell>
          <cell r="S1453">
            <v>0</v>
          </cell>
          <cell r="T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</row>
        <row r="1454">
          <cell r="K1454">
            <v>0</v>
          </cell>
          <cell r="R1454">
            <v>0</v>
          </cell>
          <cell r="S1454">
            <v>0</v>
          </cell>
          <cell r="T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</row>
        <row r="1455">
          <cell r="K1455">
            <v>0</v>
          </cell>
          <cell r="R1455">
            <v>0</v>
          </cell>
          <cell r="S1455">
            <v>0</v>
          </cell>
          <cell r="T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</row>
        <row r="1456">
          <cell r="K1456">
            <v>0</v>
          </cell>
          <cell r="R1456">
            <v>0</v>
          </cell>
          <cell r="S1456">
            <v>0</v>
          </cell>
          <cell r="T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</row>
        <row r="1457">
          <cell r="K1457">
            <v>0</v>
          </cell>
          <cell r="R1457">
            <v>0</v>
          </cell>
          <cell r="S1457">
            <v>0</v>
          </cell>
          <cell r="T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</row>
        <row r="1458">
          <cell r="K1458">
            <v>0</v>
          </cell>
          <cell r="R1458">
            <v>0</v>
          </cell>
          <cell r="S1458">
            <v>0</v>
          </cell>
          <cell r="T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</row>
        <row r="1459">
          <cell r="K1459">
            <v>0</v>
          </cell>
          <cell r="R1459">
            <v>0</v>
          </cell>
          <cell r="S1459">
            <v>0</v>
          </cell>
          <cell r="T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</row>
        <row r="1460">
          <cell r="K1460">
            <v>0</v>
          </cell>
          <cell r="R1460">
            <v>0</v>
          </cell>
          <cell r="S1460">
            <v>0</v>
          </cell>
          <cell r="T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</row>
        <row r="1461">
          <cell r="K1461">
            <v>0</v>
          </cell>
          <cell r="R1461">
            <v>0</v>
          </cell>
          <cell r="S1461">
            <v>0</v>
          </cell>
          <cell r="T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</row>
        <row r="1462">
          <cell r="K1462">
            <v>0</v>
          </cell>
          <cell r="R1462">
            <v>0</v>
          </cell>
          <cell r="S1462">
            <v>0</v>
          </cell>
          <cell r="T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</row>
        <row r="1463">
          <cell r="K1463">
            <v>0</v>
          </cell>
          <cell r="R1463">
            <v>0</v>
          </cell>
          <cell r="S1463">
            <v>0</v>
          </cell>
          <cell r="T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</row>
        <row r="1464">
          <cell r="K1464">
            <v>0</v>
          </cell>
          <cell r="R1464">
            <v>0</v>
          </cell>
          <cell r="S1464">
            <v>0</v>
          </cell>
          <cell r="T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</row>
        <row r="1465">
          <cell r="K1465">
            <v>0</v>
          </cell>
          <cell r="R1465">
            <v>0</v>
          </cell>
          <cell r="S1465">
            <v>0</v>
          </cell>
          <cell r="T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</row>
        <row r="1466">
          <cell r="K1466">
            <v>0</v>
          </cell>
          <cell r="R1466">
            <v>0</v>
          </cell>
          <cell r="S1466">
            <v>0</v>
          </cell>
          <cell r="T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</row>
        <row r="1467">
          <cell r="K1467">
            <v>0</v>
          </cell>
          <cell r="R1467">
            <v>0</v>
          </cell>
          <cell r="S1467">
            <v>0</v>
          </cell>
          <cell r="T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</row>
        <row r="1468">
          <cell r="K1468">
            <v>0</v>
          </cell>
          <cell r="R1468">
            <v>0</v>
          </cell>
          <cell r="S1468">
            <v>0</v>
          </cell>
          <cell r="T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</row>
        <row r="1469">
          <cell r="K1469">
            <v>0</v>
          </cell>
          <cell r="R1469">
            <v>0</v>
          </cell>
          <cell r="S1469">
            <v>0</v>
          </cell>
          <cell r="T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</row>
        <row r="1470">
          <cell r="K1470">
            <v>0</v>
          </cell>
          <cell r="R1470">
            <v>0</v>
          </cell>
          <cell r="S1470">
            <v>0</v>
          </cell>
          <cell r="T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</row>
        <row r="1471">
          <cell r="K1471">
            <v>0</v>
          </cell>
          <cell r="R1471">
            <v>0</v>
          </cell>
          <cell r="S1471">
            <v>0</v>
          </cell>
          <cell r="T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</row>
        <row r="1472">
          <cell r="K1472">
            <v>0</v>
          </cell>
          <cell r="R1472">
            <v>0</v>
          </cell>
          <cell r="S1472">
            <v>0</v>
          </cell>
          <cell r="T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</row>
        <row r="1473">
          <cell r="K1473">
            <v>0</v>
          </cell>
          <cell r="R1473">
            <v>0</v>
          </cell>
          <cell r="S1473">
            <v>0</v>
          </cell>
          <cell r="T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</row>
        <row r="1474">
          <cell r="K1474">
            <v>0</v>
          </cell>
          <cell r="R1474">
            <v>0</v>
          </cell>
          <cell r="S1474">
            <v>0</v>
          </cell>
          <cell r="T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</row>
        <row r="1475">
          <cell r="K1475">
            <v>0</v>
          </cell>
          <cell r="R1475">
            <v>0</v>
          </cell>
          <cell r="S1475">
            <v>0</v>
          </cell>
          <cell r="T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</row>
        <row r="1476">
          <cell r="K1476">
            <v>0</v>
          </cell>
          <cell r="R1476">
            <v>0</v>
          </cell>
          <cell r="S1476">
            <v>0</v>
          </cell>
          <cell r="T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</row>
        <row r="1477">
          <cell r="K1477">
            <v>0</v>
          </cell>
          <cell r="R1477">
            <v>0</v>
          </cell>
          <cell r="S1477">
            <v>0</v>
          </cell>
          <cell r="T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</row>
        <row r="1478">
          <cell r="K1478">
            <v>0</v>
          </cell>
          <cell r="R1478">
            <v>0</v>
          </cell>
          <cell r="S1478">
            <v>0</v>
          </cell>
          <cell r="T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</row>
        <row r="1479">
          <cell r="K1479">
            <v>0</v>
          </cell>
          <cell r="R1479">
            <v>0</v>
          </cell>
          <cell r="S1479">
            <v>0</v>
          </cell>
          <cell r="T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</row>
        <row r="1480">
          <cell r="K1480">
            <v>0</v>
          </cell>
          <cell r="R1480">
            <v>0</v>
          </cell>
          <cell r="S1480">
            <v>0</v>
          </cell>
          <cell r="T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</row>
        <row r="1481">
          <cell r="K1481">
            <v>0</v>
          </cell>
          <cell r="R1481">
            <v>0</v>
          </cell>
          <cell r="S1481">
            <v>0</v>
          </cell>
          <cell r="T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</row>
        <row r="1482">
          <cell r="K1482">
            <v>0</v>
          </cell>
          <cell r="R1482">
            <v>0</v>
          </cell>
          <cell r="S1482">
            <v>0</v>
          </cell>
          <cell r="T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</row>
        <row r="1483">
          <cell r="K1483">
            <v>0</v>
          </cell>
          <cell r="R1483">
            <v>0</v>
          </cell>
          <cell r="S1483">
            <v>0</v>
          </cell>
          <cell r="T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</row>
        <row r="1484">
          <cell r="K1484">
            <v>0</v>
          </cell>
          <cell r="R1484">
            <v>0</v>
          </cell>
          <cell r="S1484">
            <v>0</v>
          </cell>
          <cell r="T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</row>
        <row r="1485">
          <cell r="K1485">
            <v>0</v>
          </cell>
          <cell r="R1485">
            <v>0</v>
          </cell>
          <cell r="S1485">
            <v>0</v>
          </cell>
          <cell r="T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</row>
        <row r="1486">
          <cell r="K1486">
            <v>0</v>
          </cell>
          <cell r="R1486">
            <v>0</v>
          </cell>
          <cell r="S1486">
            <v>0</v>
          </cell>
          <cell r="T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</row>
        <row r="1487">
          <cell r="K1487">
            <v>0</v>
          </cell>
          <cell r="R1487">
            <v>0</v>
          </cell>
          <cell r="S1487">
            <v>0</v>
          </cell>
          <cell r="T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</row>
        <row r="1488">
          <cell r="K1488">
            <v>0</v>
          </cell>
          <cell r="R1488">
            <v>0</v>
          </cell>
          <cell r="S1488">
            <v>0</v>
          </cell>
          <cell r="T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</row>
        <row r="1489">
          <cell r="K1489">
            <v>0</v>
          </cell>
          <cell r="R1489">
            <v>0</v>
          </cell>
          <cell r="S1489">
            <v>0</v>
          </cell>
          <cell r="T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</row>
        <row r="1490">
          <cell r="K1490">
            <v>0</v>
          </cell>
          <cell r="R1490">
            <v>0</v>
          </cell>
          <cell r="S1490">
            <v>0</v>
          </cell>
          <cell r="T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</row>
        <row r="1491">
          <cell r="K1491">
            <v>0</v>
          </cell>
          <cell r="R1491">
            <v>0</v>
          </cell>
          <cell r="S1491">
            <v>0</v>
          </cell>
          <cell r="T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</row>
        <row r="1492">
          <cell r="K1492">
            <v>0</v>
          </cell>
          <cell r="R1492">
            <v>0</v>
          </cell>
          <cell r="S1492">
            <v>0</v>
          </cell>
          <cell r="T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</row>
        <row r="1493">
          <cell r="K1493">
            <v>0</v>
          </cell>
          <cell r="R1493">
            <v>0</v>
          </cell>
          <cell r="S1493">
            <v>0</v>
          </cell>
          <cell r="T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</row>
        <row r="1494">
          <cell r="K1494">
            <v>0</v>
          </cell>
          <cell r="R1494">
            <v>0</v>
          </cell>
          <cell r="S1494">
            <v>0</v>
          </cell>
          <cell r="T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</row>
        <row r="1495">
          <cell r="K1495">
            <v>0</v>
          </cell>
          <cell r="R1495">
            <v>0</v>
          </cell>
          <cell r="S1495">
            <v>0</v>
          </cell>
          <cell r="T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</row>
        <row r="1496">
          <cell r="K1496">
            <v>0</v>
          </cell>
          <cell r="R1496">
            <v>0</v>
          </cell>
          <cell r="S1496">
            <v>0</v>
          </cell>
          <cell r="T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</row>
        <row r="1497">
          <cell r="K1497">
            <v>0</v>
          </cell>
          <cell r="R1497">
            <v>0</v>
          </cell>
          <cell r="S1497">
            <v>0</v>
          </cell>
          <cell r="T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</row>
        <row r="1498">
          <cell r="K1498">
            <v>0</v>
          </cell>
          <cell r="R1498">
            <v>0</v>
          </cell>
          <cell r="S1498">
            <v>0</v>
          </cell>
          <cell r="T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</row>
        <row r="1499">
          <cell r="K1499">
            <v>0</v>
          </cell>
          <cell r="R1499">
            <v>0</v>
          </cell>
          <cell r="S1499">
            <v>0</v>
          </cell>
          <cell r="T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</row>
        <row r="1500">
          <cell r="K1500">
            <v>0</v>
          </cell>
          <cell r="R1500">
            <v>0</v>
          </cell>
          <cell r="S1500">
            <v>0</v>
          </cell>
          <cell r="T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</row>
        <row r="1501">
          <cell r="K1501">
            <v>0</v>
          </cell>
          <cell r="R1501">
            <v>0</v>
          </cell>
          <cell r="S1501">
            <v>0</v>
          </cell>
          <cell r="T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</row>
        <row r="1502">
          <cell r="K1502">
            <v>0</v>
          </cell>
          <cell r="R1502">
            <v>0</v>
          </cell>
          <cell r="S1502">
            <v>0</v>
          </cell>
          <cell r="T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</row>
        <row r="1503">
          <cell r="K1503">
            <v>0</v>
          </cell>
          <cell r="R1503">
            <v>0</v>
          </cell>
          <cell r="S1503">
            <v>0</v>
          </cell>
          <cell r="T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</row>
        <row r="1504">
          <cell r="K1504">
            <v>0</v>
          </cell>
          <cell r="R1504">
            <v>0</v>
          </cell>
          <cell r="S1504">
            <v>0</v>
          </cell>
          <cell r="T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</row>
        <row r="1505">
          <cell r="K1505">
            <v>0</v>
          </cell>
          <cell r="R1505">
            <v>0</v>
          </cell>
          <cell r="S1505">
            <v>0</v>
          </cell>
          <cell r="T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</row>
        <row r="1506">
          <cell r="K1506">
            <v>0</v>
          </cell>
          <cell r="R1506">
            <v>0</v>
          </cell>
          <cell r="S1506">
            <v>0</v>
          </cell>
          <cell r="T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</row>
        <row r="1507">
          <cell r="K1507">
            <v>0</v>
          </cell>
          <cell r="R1507">
            <v>0</v>
          </cell>
          <cell r="S1507">
            <v>0</v>
          </cell>
          <cell r="T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</row>
        <row r="1508">
          <cell r="K1508">
            <v>0</v>
          </cell>
          <cell r="R1508">
            <v>0</v>
          </cell>
          <cell r="S1508">
            <v>0</v>
          </cell>
          <cell r="T1508">
            <v>0</v>
          </cell>
          <cell r="V1508">
            <v>0</v>
          </cell>
          <cell r="W1508">
            <v>0</v>
          </cell>
          <cell r="X1508">
            <v>0</v>
          </cell>
          <cell r="Y1508">
            <v>0</v>
          </cell>
          <cell r="Z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0</v>
          </cell>
          <cell r="AE1508">
            <v>0</v>
          </cell>
        </row>
        <row r="1509">
          <cell r="K1509">
            <v>0</v>
          </cell>
          <cell r="R1509">
            <v>0</v>
          </cell>
          <cell r="S1509">
            <v>0</v>
          </cell>
          <cell r="T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</row>
        <row r="1510">
          <cell r="K1510">
            <v>0</v>
          </cell>
          <cell r="R1510">
            <v>0</v>
          </cell>
          <cell r="S1510">
            <v>0</v>
          </cell>
          <cell r="T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</row>
        <row r="1511">
          <cell r="K1511">
            <v>0</v>
          </cell>
          <cell r="R1511">
            <v>0</v>
          </cell>
          <cell r="S1511">
            <v>0</v>
          </cell>
          <cell r="T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</row>
        <row r="1512">
          <cell r="K1512">
            <v>0</v>
          </cell>
          <cell r="R1512">
            <v>0</v>
          </cell>
          <cell r="S1512">
            <v>0</v>
          </cell>
          <cell r="T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</row>
        <row r="1513">
          <cell r="K1513">
            <v>0</v>
          </cell>
          <cell r="R1513">
            <v>0</v>
          </cell>
          <cell r="S1513">
            <v>0</v>
          </cell>
          <cell r="T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</row>
        <row r="1514">
          <cell r="K1514">
            <v>0</v>
          </cell>
          <cell r="R1514">
            <v>0</v>
          </cell>
          <cell r="S1514">
            <v>0</v>
          </cell>
          <cell r="T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</row>
        <row r="1515">
          <cell r="K1515">
            <v>0</v>
          </cell>
          <cell r="R1515">
            <v>0</v>
          </cell>
          <cell r="S1515">
            <v>0</v>
          </cell>
          <cell r="T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</row>
        <row r="1516">
          <cell r="K1516">
            <v>0</v>
          </cell>
          <cell r="R1516">
            <v>0</v>
          </cell>
          <cell r="S1516">
            <v>0</v>
          </cell>
          <cell r="T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</row>
        <row r="1517">
          <cell r="K1517">
            <v>0</v>
          </cell>
          <cell r="R1517">
            <v>0</v>
          </cell>
          <cell r="S1517">
            <v>0</v>
          </cell>
          <cell r="T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</row>
        <row r="1518">
          <cell r="K1518">
            <v>0</v>
          </cell>
          <cell r="R1518">
            <v>0</v>
          </cell>
          <cell r="S1518">
            <v>0</v>
          </cell>
          <cell r="T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</row>
        <row r="1519">
          <cell r="K1519">
            <v>0</v>
          </cell>
          <cell r="R1519">
            <v>0</v>
          </cell>
          <cell r="S1519">
            <v>0</v>
          </cell>
          <cell r="T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</row>
        <row r="1520">
          <cell r="K1520">
            <v>0</v>
          </cell>
          <cell r="R1520">
            <v>0</v>
          </cell>
          <cell r="S1520">
            <v>0</v>
          </cell>
          <cell r="T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</row>
        <row r="1521">
          <cell r="K1521">
            <v>0</v>
          </cell>
          <cell r="R1521">
            <v>0</v>
          </cell>
          <cell r="S1521">
            <v>0</v>
          </cell>
          <cell r="T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</row>
        <row r="1522">
          <cell r="K1522">
            <v>0</v>
          </cell>
          <cell r="R1522">
            <v>0</v>
          </cell>
          <cell r="S1522">
            <v>0</v>
          </cell>
          <cell r="T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</row>
        <row r="1523">
          <cell r="K1523">
            <v>0</v>
          </cell>
          <cell r="R1523">
            <v>0</v>
          </cell>
          <cell r="S1523">
            <v>0</v>
          </cell>
          <cell r="T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</row>
        <row r="1524">
          <cell r="K1524">
            <v>0</v>
          </cell>
          <cell r="R1524">
            <v>0</v>
          </cell>
          <cell r="S1524">
            <v>0</v>
          </cell>
          <cell r="T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</row>
        <row r="1525">
          <cell r="K1525">
            <v>0</v>
          </cell>
          <cell r="R1525">
            <v>0</v>
          </cell>
          <cell r="S1525">
            <v>0</v>
          </cell>
          <cell r="T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</row>
        <row r="1526">
          <cell r="K1526">
            <v>0</v>
          </cell>
          <cell r="R1526">
            <v>0</v>
          </cell>
          <cell r="S1526">
            <v>0</v>
          </cell>
          <cell r="T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</row>
        <row r="1527">
          <cell r="K1527">
            <v>0</v>
          </cell>
          <cell r="R1527">
            <v>0</v>
          </cell>
          <cell r="S1527">
            <v>0</v>
          </cell>
          <cell r="T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</row>
        <row r="1528">
          <cell r="K1528">
            <v>0</v>
          </cell>
          <cell r="R1528">
            <v>0</v>
          </cell>
          <cell r="S1528">
            <v>0</v>
          </cell>
          <cell r="T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</row>
        <row r="1529">
          <cell r="K1529">
            <v>0</v>
          </cell>
          <cell r="R1529">
            <v>0</v>
          </cell>
          <cell r="S1529">
            <v>0</v>
          </cell>
          <cell r="T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</row>
        <row r="1530">
          <cell r="K1530">
            <v>0</v>
          </cell>
          <cell r="R1530">
            <v>0</v>
          </cell>
          <cell r="S1530">
            <v>0</v>
          </cell>
          <cell r="T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</row>
        <row r="1531">
          <cell r="K1531">
            <v>0</v>
          </cell>
          <cell r="R1531">
            <v>0</v>
          </cell>
          <cell r="S1531">
            <v>0</v>
          </cell>
          <cell r="T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</row>
        <row r="1532">
          <cell r="K1532">
            <v>0</v>
          </cell>
          <cell r="R1532">
            <v>0</v>
          </cell>
          <cell r="S1532">
            <v>0</v>
          </cell>
          <cell r="T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</row>
        <row r="1533">
          <cell r="K1533">
            <v>0</v>
          </cell>
          <cell r="R1533">
            <v>0</v>
          </cell>
          <cell r="S1533">
            <v>0</v>
          </cell>
          <cell r="T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</row>
        <row r="1534">
          <cell r="K1534">
            <v>0</v>
          </cell>
          <cell r="R1534">
            <v>0</v>
          </cell>
          <cell r="S1534">
            <v>0</v>
          </cell>
          <cell r="T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</row>
        <row r="1535">
          <cell r="K1535">
            <v>0</v>
          </cell>
          <cell r="R1535">
            <v>0</v>
          </cell>
          <cell r="S1535">
            <v>0</v>
          </cell>
          <cell r="T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</row>
        <row r="1536">
          <cell r="K1536">
            <v>0</v>
          </cell>
          <cell r="R1536">
            <v>0</v>
          </cell>
          <cell r="S1536">
            <v>0</v>
          </cell>
          <cell r="T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</row>
        <row r="1537">
          <cell r="K1537">
            <v>0</v>
          </cell>
          <cell r="R1537">
            <v>0</v>
          </cell>
          <cell r="S1537">
            <v>0</v>
          </cell>
          <cell r="T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</row>
        <row r="1538">
          <cell r="K1538">
            <v>0</v>
          </cell>
          <cell r="R1538">
            <v>0</v>
          </cell>
          <cell r="S1538">
            <v>0</v>
          </cell>
          <cell r="T1538">
            <v>0</v>
          </cell>
          <cell r="V1538">
            <v>0</v>
          </cell>
          <cell r="W1538">
            <v>0</v>
          </cell>
          <cell r="X1538">
            <v>0</v>
          </cell>
          <cell r="Y1538">
            <v>0</v>
          </cell>
          <cell r="Z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0</v>
          </cell>
          <cell r="AE1538">
            <v>0</v>
          </cell>
        </row>
        <row r="1539">
          <cell r="K1539">
            <v>0</v>
          </cell>
          <cell r="R1539">
            <v>0</v>
          </cell>
          <cell r="S1539">
            <v>0</v>
          </cell>
          <cell r="T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</row>
        <row r="1540">
          <cell r="K1540">
            <v>0</v>
          </cell>
          <cell r="R1540">
            <v>0</v>
          </cell>
          <cell r="S1540">
            <v>0</v>
          </cell>
          <cell r="T1540">
            <v>0</v>
          </cell>
          <cell r="V1540">
            <v>0</v>
          </cell>
          <cell r="W1540">
            <v>0</v>
          </cell>
          <cell r="X1540">
            <v>0</v>
          </cell>
          <cell r="Y1540">
            <v>0</v>
          </cell>
          <cell r="Z1540">
            <v>0</v>
          </cell>
          <cell r="AA1540">
            <v>0</v>
          </cell>
          <cell r="AB1540">
            <v>0</v>
          </cell>
          <cell r="AC1540">
            <v>0</v>
          </cell>
          <cell r="AD1540">
            <v>0</v>
          </cell>
          <cell r="AE1540">
            <v>0</v>
          </cell>
        </row>
        <row r="1541">
          <cell r="K1541">
            <v>0</v>
          </cell>
          <cell r="R1541">
            <v>0</v>
          </cell>
          <cell r="S1541">
            <v>0</v>
          </cell>
          <cell r="T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</row>
        <row r="1542">
          <cell r="K1542">
            <v>0</v>
          </cell>
          <cell r="R1542">
            <v>0</v>
          </cell>
          <cell r="S1542">
            <v>0</v>
          </cell>
          <cell r="T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</row>
        <row r="1543">
          <cell r="K1543">
            <v>0</v>
          </cell>
          <cell r="R1543">
            <v>0</v>
          </cell>
          <cell r="S1543">
            <v>0</v>
          </cell>
          <cell r="T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</row>
        <row r="1544">
          <cell r="K1544">
            <v>0</v>
          </cell>
          <cell r="R1544">
            <v>0</v>
          </cell>
          <cell r="S1544">
            <v>0</v>
          </cell>
          <cell r="T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</row>
        <row r="1545">
          <cell r="K1545">
            <v>0</v>
          </cell>
          <cell r="R1545">
            <v>0</v>
          </cell>
          <cell r="S1545">
            <v>0</v>
          </cell>
          <cell r="T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</row>
        <row r="1546">
          <cell r="K1546">
            <v>0</v>
          </cell>
          <cell r="R1546">
            <v>0</v>
          </cell>
          <cell r="S1546">
            <v>0</v>
          </cell>
          <cell r="T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</row>
        <row r="1547">
          <cell r="K1547">
            <v>0</v>
          </cell>
          <cell r="R1547">
            <v>0</v>
          </cell>
          <cell r="S1547">
            <v>0</v>
          </cell>
          <cell r="T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</row>
        <row r="1548">
          <cell r="K1548">
            <v>0</v>
          </cell>
          <cell r="R1548">
            <v>0</v>
          </cell>
          <cell r="S1548">
            <v>0</v>
          </cell>
          <cell r="T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</row>
        <row r="1549">
          <cell r="K1549">
            <v>0</v>
          </cell>
          <cell r="R1549">
            <v>0</v>
          </cell>
          <cell r="S1549">
            <v>0</v>
          </cell>
          <cell r="T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</row>
        <row r="1550">
          <cell r="K1550">
            <v>0</v>
          </cell>
          <cell r="R1550">
            <v>0</v>
          </cell>
          <cell r="S1550">
            <v>0</v>
          </cell>
          <cell r="T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</row>
        <row r="1551">
          <cell r="K1551">
            <v>0</v>
          </cell>
          <cell r="R1551">
            <v>0</v>
          </cell>
          <cell r="S1551">
            <v>0</v>
          </cell>
          <cell r="T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</row>
        <row r="1552">
          <cell r="K1552">
            <v>0</v>
          </cell>
          <cell r="R1552">
            <v>0</v>
          </cell>
          <cell r="S1552">
            <v>0</v>
          </cell>
          <cell r="T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</row>
        <row r="1553">
          <cell r="K1553">
            <v>0</v>
          </cell>
          <cell r="R1553">
            <v>0</v>
          </cell>
          <cell r="S1553">
            <v>0</v>
          </cell>
          <cell r="T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</row>
        <row r="1554">
          <cell r="K1554">
            <v>0</v>
          </cell>
          <cell r="R1554">
            <v>0</v>
          </cell>
          <cell r="S1554">
            <v>0</v>
          </cell>
          <cell r="T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</row>
        <row r="1555">
          <cell r="K1555">
            <v>0</v>
          </cell>
          <cell r="R1555">
            <v>0</v>
          </cell>
          <cell r="S1555">
            <v>0</v>
          </cell>
          <cell r="T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</row>
        <row r="1556">
          <cell r="K1556">
            <v>0</v>
          </cell>
          <cell r="R1556">
            <v>0</v>
          </cell>
          <cell r="S1556">
            <v>0</v>
          </cell>
          <cell r="T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</row>
        <row r="1557">
          <cell r="K1557">
            <v>0</v>
          </cell>
          <cell r="R1557">
            <v>0</v>
          </cell>
          <cell r="S1557">
            <v>0</v>
          </cell>
          <cell r="T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</row>
        <row r="1558">
          <cell r="K1558">
            <v>0</v>
          </cell>
          <cell r="R1558">
            <v>0</v>
          </cell>
          <cell r="S1558">
            <v>0</v>
          </cell>
          <cell r="T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</row>
        <row r="1559">
          <cell r="K1559">
            <v>0</v>
          </cell>
          <cell r="R1559">
            <v>0</v>
          </cell>
          <cell r="S1559">
            <v>0</v>
          </cell>
          <cell r="T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</row>
        <row r="1560">
          <cell r="K1560">
            <v>0</v>
          </cell>
          <cell r="R1560">
            <v>0</v>
          </cell>
          <cell r="S1560">
            <v>0</v>
          </cell>
          <cell r="T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</row>
        <row r="1561">
          <cell r="K1561">
            <v>0</v>
          </cell>
          <cell r="R1561">
            <v>0</v>
          </cell>
          <cell r="S1561">
            <v>0</v>
          </cell>
          <cell r="T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</row>
        <row r="1562">
          <cell r="K1562">
            <v>0</v>
          </cell>
          <cell r="R1562">
            <v>0</v>
          </cell>
          <cell r="S1562">
            <v>0</v>
          </cell>
          <cell r="T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</row>
        <row r="1563">
          <cell r="K1563">
            <v>0</v>
          </cell>
          <cell r="R1563">
            <v>0</v>
          </cell>
          <cell r="S1563">
            <v>0</v>
          </cell>
          <cell r="T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</row>
        <row r="1564">
          <cell r="K1564">
            <v>0</v>
          </cell>
          <cell r="R1564">
            <v>0</v>
          </cell>
          <cell r="S1564">
            <v>0</v>
          </cell>
          <cell r="T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</row>
        <row r="1565">
          <cell r="K1565">
            <v>0</v>
          </cell>
          <cell r="R1565">
            <v>0</v>
          </cell>
          <cell r="S1565">
            <v>0</v>
          </cell>
          <cell r="T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</row>
        <row r="1566">
          <cell r="K1566">
            <v>0</v>
          </cell>
          <cell r="R1566">
            <v>0</v>
          </cell>
          <cell r="S1566">
            <v>0</v>
          </cell>
          <cell r="T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</row>
        <row r="1567">
          <cell r="K1567">
            <v>0</v>
          </cell>
          <cell r="R1567">
            <v>0</v>
          </cell>
          <cell r="S1567">
            <v>0</v>
          </cell>
          <cell r="T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</row>
        <row r="1568">
          <cell r="K1568">
            <v>0</v>
          </cell>
          <cell r="R1568">
            <v>0</v>
          </cell>
          <cell r="S1568">
            <v>0</v>
          </cell>
          <cell r="T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</row>
        <row r="1569">
          <cell r="K1569">
            <v>0</v>
          </cell>
          <cell r="R1569">
            <v>0</v>
          </cell>
          <cell r="S1569">
            <v>0</v>
          </cell>
          <cell r="T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</row>
        <row r="1570">
          <cell r="K1570">
            <v>0</v>
          </cell>
          <cell r="R1570">
            <v>0</v>
          </cell>
          <cell r="S1570">
            <v>0</v>
          </cell>
          <cell r="T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</row>
        <row r="1571">
          <cell r="K1571">
            <v>0</v>
          </cell>
          <cell r="R1571">
            <v>0</v>
          </cell>
          <cell r="S1571">
            <v>0</v>
          </cell>
          <cell r="T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</row>
        <row r="1572">
          <cell r="K1572">
            <v>0</v>
          </cell>
          <cell r="R1572">
            <v>0</v>
          </cell>
          <cell r="S1572">
            <v>0</v>
          </cell>
          <cell r="T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</row>
        <row r="1573">
          <cell r="K1573">
            <v>0</v>
          </cell>
          <cell r="R1573">
            <v>0</v>
          </cell>
          <cell r="S1573">
            <v>0</v>
          </cell>
          <cell r="T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</row>
        <row r="1574">
          <cell r="K1574">
            <v>0</v>
          </cell>
          <cell r="R1574">
            <v>0</v>
          </cell>
          <cell r="S1574">
            <v>0</v>
          </cell>
          <cell r="T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</row>
        <row r="1575">
          <cell r="K1575">
            <v>0</v>
          </cell>
          <cell r="R1575">
            <v>0</v>
          </cell>
          <cell r="S1575">
            <v>0</v>
          </cell>
          <cell r="T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</row>
        <row r="1576">
          <cell r="K1576">
            <v>0</v>
          </cell>
          <cell r="R1576">
            <v>0</v>
          </cell>
          <cell r="S1576">
            <v>0</v>
          </cell>
          <cell r="T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</row>
        <row r="1577">
          <cell r="K1577">
            <v>0</v>
          </cell>
          <cell r="R1577">
            <v>0</v>
          </cell>
          <cell r="S1577">
            <v>0</v>
          </cell>
          <cell r="T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</row>
        <row r="1578">
          <cell r="K1578">
            <v>0</v>
          </cell>
          <cell r="R1578">
            <v>0</v>
          </cell>
          <cell r="S1578">
            <v>0</v>
          </cell>
          <cell r="T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</row>
        <row r="1579">
          <cell r="K1579">
            <v>0</v>
          </cell>
          <cell r="R1579">
            <v>0</v>
          </cell>
          <cell r="S1579">
            <v>0</v>
          </cell>
          <cell r="T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</row>
        <row r="1580">
          <cell r="K1580">
            <v>0</v>
          </cell>
          <cell r="R1580">
            <v>0</v>
          </cell>
          <cell r="S1580">
            <v>0</v>
          </cell>
          <cell r="T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</row>
        <row r="1581">
          <cell r="K1581">
            <v>0</v>
          </cell>
          <cell r="R1581">
            <v>0</v>
          </cell>
          <cell r="S1581">
            <v>0</v>
          </cell>
          <cell r="T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</row>
        <row r="1582">
          <cell r="K1582">
            <v>0</v>
          </cell>
          <cell r="R1582">
            <v>0</v>
          </cell>
          <cell r="S1582">
            <v>0</v>
          </cell>
          <cell r="T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</row>
        <row r="1583">
          <cell r="K1583">
            <v>0</v>
          </cell>
          <cell r="R1583">
            <v>0</v>
          </cell>
          <cell r="S1583">
            <v>0</v>
          </cell>
          <cell r="T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</row>
        <row r="1584">
          <cell r="K1584">
            <v>0</v>
          </cell>
          <cell r="R1584">
            <v>0</v>
          </cell>
          <cell r="S1584">
            <v>0</v>
          </cell>
          <cell r="T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</row>
        <row r="1585">
          <cell r="K1585">
            <v>0</v>
          </cell>
          <cell r="R1585">
            <v>0</v>
          </cell>
          <cell r="S1585">
            <v>0</v>
          </cell>
          <cell r="T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</row>
        <row r="1586">
          <cell r="K1586">
            <v>0</v>
          </cell>
          <cell r="R1586">
            <v>0</v>
          </cell>
          <cell r="S1586">
            <v>0</v>
          </cell>
          <cell r="T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</row>
        <row r="1587">
          <cell r="K1587">
            <v>0</v>
          </cell>
          <cell r="R1587">
            <v>0</v>
          </cell>
          <cell r="S1587">
            <v>0</v>
          </cell>
          <cell r="T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</row>
        <row r="1588">
          <cell r="K1588">
            <v>0</v>
          </cell>
          <cell r="R1588">
            <v>0</v>
          </cell>
          <cell r="S1588">
            <v>0</v>
          </cell>
          <cell r="T1588">
            <v>0</v>
          </cell>
          <cell r="V1588">
            <v>0</v>
          </cell>
          <cell r="W1588">
            <v>0</v>
          </cell>
          <cell r="X1588">
            <v>0</v>
          </cell>
          <cell r="Y1588">
            <v>0</v>
          </cell>
          <cell r="Z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0</v>
          </cell>
          <cell r="AE1588">
            <v>0</v>
          </cell>
        </row>
        <row r="1589">
          <cell r="K1589">
            <v>0</v>
          </cell>
          <cell r="R1589">
            <v>0</v>
          </cell>
          <cell r="S1589">
            <v>0</v>
          </cell>
          <cell r="T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</row>
        <row r="1590">
          <cell r="K1590">
            <v>0</v>
          </cell>
          <cell r="R1590">
            <v>0</v>
          </cell>
          <cell r="S1590">
            <v>0</v>
          </cell>
          <cell r="T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</row>
        <row r="1591">
          <cell r="K1591">
            <v>0</v>
          </cell>
          <cell r="R1591">
            <v>0</v>
          </cell>
          <cell r="S1591">
            <v>0</v>
          </cell>
          <cell r="T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>
            <v>0</v>
          </cell>
        </row>
        <row r="1592">
          <cell r="K1592">
            <v>0</v>
          </cell>
          <cell r="R1592">
            <v>0</v>
          </cell>
          <cell r="S1592">
            <v>0</v>
          </cell>
          <cell r="T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</row>
        <row r="1593">
          <cell r="K1593">
            <v>0</v>
          </cell>
          <cell r="R1593">
            <v>0</v>
          </cell>
          <cell r="S1593">
            <v>0</v>
          </cell>
          <cell r="T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</row>
        <row r="1594">
          <cell r="K1594">
            <v>0</v>
          </cell>
          <cell r="R1594">
            <v>0</v>
          </cell>
          <cell r="S1594">
            <v>0</v>
          </cell>
          <cell r="T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</row>
        <row r="1595">
          <cell r="K1595">
            <v>0</v>
          </cell>
          <cell r="R1595">
            <v>0</v>
          </cell>
          <cell r="S1595">
            <v>0</v>
          </cell>
          <cell r="T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</row>
        <row r="1596">
          <cell r="K1596">
            <v>0</v>
          </cell>
          <cell r="R1596">
            <v>0</v>
          </cell>
          <cell r="S1596">
            <v>0</v>
          </cell>
          <cell r="T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</row>
        <row r="1597">
          <cell r="K1597">
            <v>0</v>
          </cell>
          <cell r="R1597">
            <v>0</v>
          </cell>
          <cell r="S1597">
            <v>0</v>
          </cell>
          <cell r="T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</row>
        <row r="1598">
          <cell r="K1598">
            <v>0</v>
          </cell>
          <cell r="R1598">
            <v>0</v>
          </cell>
          <cell r="S1598">
            <v>0</v>
          </cell>
          <cell r="T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</row>
        <row r="1599">
          <cell r="K1599">
            <v>0</v>
          </cell>
          <cell r="R1599">
            <v>0</v>
          </cell>
          <cell r="S1599">
            <v>0</v>
          </cell>
          <cell r="T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</row>
        <row r="1600">
          <cell r="K1600">
            <v>0</v>
          </cell>
          <cell r="R1600">
            <v>0</v>
          </cell>
          <cell r="S1600">
            <v>0</v>
          </cell>
          <cell r="T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</row>
        <row r="1601">
          <cell r="K1601">
            <v>0</v>
          </cell>
          <cell r="R1601">
            <v>0</v>
          </cell>
          <cell r="S1601">
            <v>0</v>
          </cell>
          <cell r="T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</row>
        <row r="1602">
          <cell r="K1602">
            <v>0</v>
          </cell>
          <cell r="R1602">
            <v>0</v>
          </cell>
          <cell r="S1602">
            <v>0</v>
          </cell>
          <cell r="T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</row>
        <row r="1603">
          <cell r="K1603">
            <v>0</v>
          </cell>
          <cell r="R1603">
            <v>0</v>
          </cell>
          <cell r="S1603">
            <v>0</v>
          </cell>
          <cell r="T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</row>
        <row r="1604">
          <cell r="K1604">
            <v>0</v>
          </cell>
          <cell r="R1604">
            <v>0</v>
          </cell>
          <cell r="S1604">
            <v>0</v>
          </cell>
          <cell r="T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</row>
        <row r="1605">
          <cell r="K1605">
            <v>0</v>
          </cell>
          <cell r="R1605">
            <v>0</v>
          </cell>
          <cell r="S1605">
            <v>0</v>
          </cell>
          <cell r="T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</row>
        <row r="1606">
          <cell r="K1606">
            <v>0</v>
          </cell>
          <cell r="R1606">
            <v>0</v>
          </cell>
          <cell r="S1606">
            <v>0</v>
          </cell>
          <cell r="T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</row>
        <row r="1607">
          <cell r="K1607">
            <v>0</v>
          </cell>
          <cell r="R1607">
            <v>0</v>
          </cell>
          <cell r="S1607">
            <v>0</v>
          </cell>
          <cell r="T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</row>
        <row r="1608">
          <cell r="K1608">
            <v>0</v>
          </cell>
          <cell r="R1608">
            <v>0</v>
          </cell>
          <cell r="S1608">
            <v>0</v>
          </cell>
          <cell r="T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</row>
        <row r="1609">
          <cell r="K1609">
            <v>0</v>
          </cell>
          <cell r="R1609">
            <v>0</v>
          </cell>
          <cell r="S1609">
            <v>0</v>
          </cell>
          <cell r="T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</row>
        <row r="1610">
          <cell r="K1610">
            <v>0</v>
          </cell>
          <cell r="R1610">
            <v>0</v>
          </cell>
          <cell r="S1610">
            <v>0</v>
          </cell>
          <cell r="T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</row>
        <row r="1611">
          <cell r="K1611">
            <v>0</v>
          </cell>
          <cell r="R1611">
            <v>0</v>
          </cell>
          <cell r="S1611">
            <v>0</v>
          </cell>
          <cell r="T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</row>
        <row r="1612">
          <cell r="K1612">
            <v>0</v>
          </cell>
          <cell r="R1612">
            <v>0</v>
          </cell>
          <cell r="S1612">
            <v>0</v>
          </cell>
          <cell r="T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</row>
        <row r="1613">
          <cell r="K1613">
            <v>0</v>
          </cell>
          <cell r="R1613">
            <v>0</v>
          </cell>
          <cell r="S1613">
            <v>0</v>
          </cell>
          <cell r="T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</row>
        <row r="1614">
          <cell r="K1614">
            <v>0</v>
          </cell>
          <cell r="R1614">
            <v>0</v>
          </cell>
          <cell r="S1614">
            <v>0</v>
          </cell>
          <cell r="T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</row>
        <row r="1615">
          <cell r="K1615">
            <v>0</v>
          </cell>
          <cell r="R1615">
            <v>0</v>
          </cell>
          <cell r="S1615">
            <v>0</v>
          </cell>
          <cell r="T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</row>
        <row r="1616">
          <cell r="K1616">
            <v>0</v>
          </cell>
          <cell r="R1616">
            <v>0</v>
          </cell>
          <cell r="S1616">
            <v>0</v>
          </cell>
          <cell r="T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</row>
        <row r="1617">
          <cell r="K1617">
            <v>0</v>
          </cell>
          <cell r="R1617">
            <v>0</v>
          </cell>
          <cell r="S1617">
            <v>0</v>
          </cell>
          <cell r="T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</row>
        <row r="1618">
          <cell r="K1618">
            <v>0</v>
          </cell>
          <cell r="R1618">
            <v>0</v>
          </cell>
          <cell r="S1618">
            <v>0</v>
          </cell>
          <cell r="T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</row>
        <row r="1619">
          <cell r="K1619">
            <v>0</v>
          </cell>
          <cell r="R1619">
            <v>0</v>
          </cell>
          <cell r="S1619">
            <v>0</v>
          </cell>
          <cell r="T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</row>
        <row r="1620">
          <cell r="K1620">
            <v>0</v>
          </cell>
          <cell r="R1620">
            <v>0</v>
          </cell>
          <cell r="S1620">
            <v>0</v>
          </cell>
          <cell r="T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</row>
        <row r="1621">
          <cell r="K1621">
            <v>0</v>
          </cell>
          <cell r="R1621">
            <v>0</v>
          </cell>
          <cell r="S1621">
            <v>0</v>
          </cell>
          <cell r="T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</row>
        <row r="1622">
          <cell r="K1622">
            <v>0</v>
          </cell>
          <cell r="R1622">
            <v>0</v>
          </cell>
          <cell r="S1622">
            <v>0</v>
          </cell>
          <cell r="T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</row>
        <row r="1623">
          <cell r="K1623">
            <v>0</v>
          </cell>
          <cell r="R1623">
            <v>0</v>
          </cell>
          <cell r="S1623">
            <v>0</v>
          </cell>
          <cell r="T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</row>
        <row r="1624">
          <cell r="K1624">
            <v>0</v>
          </cell>
          <cell r="R1624">
            <v>0</v>
          </cell>
          <cell r="S1624">
            <v>0</v>
          </cell>
          <cell r="T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</row>
        <row r="1625">
          <cell r="K1625">
            <v>0</v>
          </cell>
          <cell r="R1625">
            <v>0</v>
          </cell>
          <cell r="S1625">
            <v>0</v>
          </cell>
          <cell r="T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</row>
        <row r="1626">
          <cell r="K1626">
            <v>0</v>
          </cell>
          <cell r="R1626">
            <v>0</v>
          </cell>
          <cell r="S1626">
            <v>0</v>
          </cell>
          <cell r="T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</row>
        <row r="1627">
          <cell r="K1627">
            <v>0</v>
          </cell>
          <cell r="R1627">
            <v>0</v>
          </cell>
          <cell r="S1627">
            <v>0</v>
          </cell>
          <cell r="T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</row>
        <row r="1628">
          <cell r="K1628">
            <v>0</v>
          </cell>
          <cell r="R1628">
            <v>0</v>
          </cell>
          <cell r="S1628">
            <v>0</v>
          </cell>
          <cell r="T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</row>
        <row r="1629">
          <cell r="K1629">
            <v>0</v>
          </cell>
          <cell r="R1629">
            <v>0</v>
          </cell>
          <cell r="S1629">
            <v>0</v>
          </cell>
          <cell r="T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</row>
        <row r="1630">
          <cell r="K1630">
            <v>0</v>
          </cell>
          <cell r="R1630">
            <v>0</v>
          </cell>
          <cell r="S1630">
            <v>0</v>
          </cell>
          <cell r="T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</row>
        <row r="1631">
          <cell r="K1631">
            <v>0</v>
          </cell>
          <cell r="R1631">
            <v>0</v>
          </cell>
          <cell r="S1631">
            <v>0</v>
          </cell>
          <cell r="T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</row>
        <row r="1632">
          <cell r="K1632">
            <v>0</v>
          </cell>
          <cell r="R1632">
            <v>0</v>
          </cell>
          <cell r="S1632">
            <v>0</v>
          </cell>
          <cell r="T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</row>
        <row r="1633">
          <cell r="K1633">
            <v>0</v>
          </cell>
          <cell r="R1633">
            <v>0</v>
          </cell>
          <cell r="S1633">
            <v>0</v>
          </cell>
          <cell r="T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</row>
        <row r="1634">
          <cell r="K1634">
            <v>0</v>
          </cell>
          <cell r="R1634">
            <v>0</v>
          </cell>
          <cell r="S1634">
            <v>0</v>
          </cell>
          <cell r="T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</row>
        <row r="1635">
          <cell r="K1635">
            <v>0</v>
          </cell>
          <cell r="R1635">
            <v>0</v>
          </cell>
          <cell r="S1635">
            <v>0</v>
          </cell>
          <cell r="T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</row>
        <row r="1636">
          <cell r="K1636">
            <v>0</v>
          </cell>
          <cell r="R1636">
            <v>0</v>
          </cell>
          <cell r="S1636">
            <v>0</v>
          </cell>
          <cell r="T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</row>
        <row r="1637">
          <cell r="K1637">
            <v>0</v>
          </cell>
          <cell r="R1637">
            <v>0</v>
          </cell>
          <cell r="S1637">
            <v>0</v>
          </cell>
          <cell r="T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</row>
        <row r="1638">
          <cell r="K1638">
            <v>0</v>
          </cell>
          <cell r="R1638">
            <v>0</v>
          </cell>
          <cell r="S1638">
            <v>0</v>
          </cell>
          <cell r="T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</row>
        <row r="1639">
          <cell r="K1639">
            <v>0</v>
          </cell>
          <cell r="R1639">
            <v>0</v>
          </cell>
          <cell r="S1639">
            <v>0</v>
          </cell>
          <cell r="T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</row>
        <row r="1640">
          <cell r="K1640">
            <v>0</v>
          </cell>
          <cell r="R1640">
            <v>0</v>
          </cell>
          <cell r="S1640">
            <v>0</v>
          </cell>
          <cell r="T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</row>
        <row r="1641">
          <cell r="K1641">
            <v>0</v>
          </cell>
          <cell r="R1641">
            <v>0</v>
          </cell>
          <cell r="S1641">
            <v>0</v>
          </cell>
          <cell r="T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E1641">
            <v>0</v>
          </cell>
        </row>
        <row r="1642">
          <cell r="K1642">
            <v>0</v>
          </cell>
          <cell r="R1642">
            <v>0</v>
          </cell>
          <cell r="S1642">
            <v>0</v>
          </cell>
          <cell r="T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</row>
        <row r="1643">
          <cell r="K1643">
            <v>0</v>
          </cell>
          <cell r="R1643">
            <v>0</v>
          </cell>
          <cell r="S1643">
            <v>0</v>
          </cell>
          <cell r="T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</row>
        <row r="1644">
          <cell r="K1644">
            <v>0</v>
          </cell>
          <cell r="R1644">
            <v>0</v>
          </cell>
          <cell r="S1644">
            <v>0</v>
          </cell>
          <cell r="T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</row>
        <row r="1645">
          <cell r="K1645">
            <v>0</v>
          </cell>
          <cell r="R1645">
            <v>0</v>
          </cell>
          <cell r="S1645">
            <v>0</v>
          </cell>
          <cell r="T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</row>
        <row r="1646">
          <cell r="K1646">
            <v>0</v>
          </cell>
          <cell r="R1646">
            <v>0</v>
          </cell>
          <cell r="S1646">
            <v>0</v>
          </cell>
          <cell r="T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</row>
        <row r="1647">
          <cell r="K1647">
            <v>0</v>
          </cell>
          <cell r="R1647">
            <v>0</v>
          </cell>
          <cell r="S1647">
            <v>0</v>
          </cell>
          <cell r="T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  <cell r="AE1647">
            <v>0</v>
          </cell>
        </row>
        <row r="1648">
          <cell r="K1648">
            <v>0</v>
          </cell>
          <cell r="R1648">
            <v>0</v>
          </cell>
          <cell r="S1648">
            <v>0</v>
          </cell>
          <cell r="T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</row>
        <row r="1649">
          <cell r="K1649">
            <v>0</v>
          </cell>
          <cell r="R1649">
            <v>0</v>
          </cell>
          <cell r="S1649">
            <v>0</v>
          </cell>
          <cell r="T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E1649">
            <v>0</v>
          </cell>
        </row>
        <row r="1650">
          <cell r="K1650">
            <v>0</v>
          </cell>
          <cell r="R1650">
            <v>0</v>
          </cell>
          <cell r="S1650">
            <v>0</v>
          </cell>
          <cell r="T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</row>
        <row r="1651">
          <cell r="K1651">
            <v>0</v>
          </cell>
          <cell r="R1651">
            <v>0</v>
          </cell>
          <cell r="S1651">
            <v>0</v>
          </cell>
          <cell r="T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</row>
        <row r="1652">
          <cell r="K1652">
            <v>0</v>
          </cell>
          <cell r="R1652">
            <v>0</v>
          </cell>
          <cell r="S1652">
            <v>0</v>
          </cell>
          <cell r="T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</row>
        <row r="1653">
          <cell r="K1653">
            <v>0</v>
          </cell>
          <cell r="R1653">
            <v>0</v>
          </cell>
          <cell r="S1653">
            <v>0</v>
          </cell>
          <cell r="T1653">
            <v>0</v>
          </cell>
          <cell r="V1653">
            <v>0</v>
          </cell>
          <cell r="W1653">
            <v>0</v>
          </cell>
          <cell r="X1653">
            <v>0</v>
          </cell>
          <cell r="Y1653">
            <v>0</v>
          </cell>
          <cell r="Z1653">
            <v>0</v>
          </cell>
          <cell r="AA1653">
            <v>0</v>
          </cell>
          <cell r="AB1653">
            <v>0</v>
          </cell>
          <cell r="AC1653">
            <v>0</v>
          </cell>
          <cell r="AD1653">
            <v>0</v>
          </cell>
          <cell r="AE1653">
            <v>0</v>
          </cell>
        </row>
        <row r="1654">
          <cell r="K1654">
            <v>0</v>
          </cell>
          <cell r="R1654">
            <v>0</v>
          </cell>
          <cell r="S1654">
            <v>0</v>
          </cell>
          <cell r="T1654">
            <v>0</v>
          </cell>
          <cell r="V1654">
            <v>0</v>
          </cell>
          <cell r="W1654">
            <v>0</v>
          </cell>
          <cell r="X1654">
            <v>0</v>
          </cell>
          <cell r="Y1654">
            <v>0</v>
          </cell>
          <cell r="Z1654">
            <v>0</v>
          </cell>
          <cell r="AA1654">
            <v>0</v>
          </cell>
          <cell r="AB1654">
            <v>0</v>
          </cell>
          <cell r="AC1654">
            <v>0</v>
          </cell>
          <cell r="AD1654">
            <v>0</v>
          </cell>
          <cell r="AE1654">
            <v>0</v>
          </cell>
        </row>
        <row r="1655">
          <cell r="K1655">
            <v>0</v>
          </cell>
          <cell r="R1655">
            <v>0</v>
          </cell>
          <cell r="S1655">
            <v>0</v>
          </cell>
          <cell r="T1655">
            <v>0</v>
          </cell>
          <cell r="V1655">
            <v>0</v>
          </cell>
          <cell r="W1655">
            <v>0</v>
          </cell>
          <cell r="X1655">
            <v>0</v>
          </cell>
          <cell r="Y1655">
            <v>0</v>
          </cell>
          <cell r="Z1655">
            <v>0</v>
          </cell>
          <cell r="AA1655">
            <v>0</v>
          </cell>
          <cell r="AB1655">
            <v>0</v>
          </cell>
          <cell r="AC1655">
            <v>0</v>
          </cell>
          <cell r="AD1655">
            <v>0</v>
          </cell>
          <cell r="AE1655">
            <v>0</v>
          </cell>
        </row>
        <row r="1656">
          <cell r="K1656">
            <v>0</v>
          </cell>
          <cell r="R1656">
            <v>0</v>
          </cell>
          <cell r="S1656">
            <v>0</v>
          </cell>
          <cell r="T1656">
            <v>0</v>
          </cell>
          <cell r="V1656">
            <v>0</v>
          </cell>
          <cell r="W1656">
            <v>0</v>
          </cell>
          <cell r="X1656">
            <v>0</v>
          </cell>
          <cell r="Y1656">
            <v>0</v>
          </cell>
          <cell r="Z1656">
            <v>0</v>
          </cell>
          <cell r="AA1656">
            <v>0</v>
          </cell>
          <cell r="AB1656">
            <v>0</v>
          </cell>
          <cell r="AC1656">
            <v>0</v>
          </cell>
          <cell r="AD1656">
            <v>0</v>
          </cell>
          <cell r="AE1656">
            <v>0</v>
          </cell>
        </row>
        <row r="1657">
          <cell r="K1657">
            <v>0</v>
          </cell>
          <cell r="R1657">
            <v>0</v>
          </cell>
          <cell r="S1657">
            <v>0</v>
          </cell>
          <cell r="T1657">
            <v>0</v>
          </cell>
          <cell r="V1657">
            <v>0</v>
          </cell>
          <cell r="W1657">
            <v>0</v>
          </cell>
          <cell r="X1657">
            <v>0</v>
          </cell>
          <cell r="Y1657">
            <v>0</v>
          </cell>
          <cell r="Z1657">
            <v>0</v>
          </cell>
          <cell r="AA1657">
            <v>0</v>
          </cell>
          <cell r="AB1657">
            <v>0</v>
          </cell>
          <cell r="AC1657">
            <v>0</v>
          </cell>
          <cell r="AD1657">
            <v>0</v>
          </cell>
          <cell r="AE1657">
            <v>0</v>
          </cell>
        </row>
        <row r="1658">
          <cell r="K1658">
            <v>0</v>
          </cell>
          <cell r="R1658">
            <v>0</v>
          </cell>
          <cell r="S1658">
            <v>0</v>
          </cell>
          <cell r="T1658">
            <v>0</v>
          </cell>
          <cell r="V1658">
            <v>0</v>
          </cell>
          <cell r="W1658">
            <v>0</v>
          </cell>
          <cell r="X1658">
            <v>0</v>
          </cell>
          <cell r="Y1658">
            <v>0</v>
          </cell>
          <cell r="Z1658">
            <v>0</v>
          </cell>
          <cell r="AA1658">
            <v>0</v>
          </cell>
          <cell r="AB1658">
            <v>0</v>
          </cell>
          <cell r="AC1658">
            <v>0</v>
          </cell>
          <cell r="AD1658">
            <v>0</v>
          </cell>
          <cell r="AE1658">
            <v>0</v>
          </cell>
        </row>
        <row r="1659">
          <cell r="K1659">
            <v>0</v>
          </cell>
          <cell r="R1659">
            <v>0</v>
          </cell>
          <cell r="S1659">
            <v>0</v>
          </cell>
          <cell r="T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</row>
        <row r="1660">
          <cell r="K1660">
            <v>0</v>
          </cell>
          <cell r="R1660">
            <v>0</v>
          </cell>
          <cell r="S1660">
            <v>0</v>
          </cell>
          <cell r="T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</row>
        <row r="1661">
          <cell r="K1661">
            <v>0</v>
          </cell>
          <cell r="R1661">
            <v>0</v>
          </cell>
          <cell r="S1661">
            <v>0</v>
          </cell>
          <cell r="T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</row>
        <row r="1662">
          <cell r="K1662">
            <v>0</v>
          </cell>
          <cell r="R1662">
            <v>0</v>
          </cell>
          <cell r="S1662">
            <v>0</v>
          </cell>
          <cell r="T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</row>
        <row r="1663">
          <cell r="K1663">
            <v>0</v>
          </cell>
          <cell r="R1663">
            <v>0</v>
          </cell>
          <cell r="S1663">
            <v>0</v>
          </cell>
          <cell r="T1663">
            <v>0</v>
          </cell>
          <cell r="V1663">
            <v>0</v>
          </cell>
          <cell r="W1663">
            <v>0</v>
          </cell>
          <cell r="X1663">
            <v>0</v>
          </cell>
          <cell r="Y1663">
            <v>0</v>
          </cell>
          <cell r="Z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0</v>
          </cell>
          <cell r="AE1663">
            <v>0</v>
          </cell>
        </row>
        <row r="1664">
          <cell r="K1664">
            <v>0</v>
          </cell>
          <cell r="R1664">
            <v>0</v>
          </cell>
          <cell r="S1664">
            <v>0</v>
          </cell>
          <cell r="T1664">
            <v>0</v>
          </cell>
          <cell r="V1664">
            <v>0</v>
          </cell>
          <cell r="W1664">
            <v>0</v>
          </cell>
          <cell r="X1664">
            <v>0</v>
          </cell>
          <cell r="Y1664">
            <v>0</v>
          </cell>
          <cell r="Z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0</v>
          </cell>
          <cell r="AE1664">
            <v>0</v>
          </cell>
        </row>
        <row r="1665">
          <cell r="K1665">
            <v>0</v>
          </cell>
          <cell r="R1665">
            <v>0</v>
          </cell>
          <cell r="S1665">
            <v>0</v>
          </cell>
          <cell r="T1665">
            <v>0</v>
          </cell>
          <cell r="V1665">
            <v>0</v>
          </cell>
          <cell r="W1665">
            <v>0</v>
          </cell>
          <cell r="X1665">
            <v>0</v>
          </cell>
          <cell r="Y1665">
            <v>0</v>
          </cell>
          <cell r="Z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0</v>
          </cell>
          <cell r="AE1665">
            <v>0</v>
          </cell>
        </row>
        <row r="1666">
          <cell r="K1666">
            <v>0</v>
          </cell>
          <cell r="R1666">
            <v>0</v>
          </cell>
          <cell r="S1666">
            <v>0</v>
          </cell>
          <cell r="T1666">
            <v>0</v>
          </cell>
          <cell r="V1666">
            <v>0</v>
          </cell>
          <cell r="W1666">
            <v>0</v>
          </cell>
          <cell r="X1666">
            <v>0</v>
          </cell>
          <cell r="Y1666">
            <v>0</v>
          </cell>
          <cell r="Z1666">
            <v>0</v>
          </cell>
          <cell r="AA1666">
            <v>0</v>
          </cell>
          <cell r="AB1666">
            <v>0</v>
          </cell>
          <cell r="AC1666">
            <v>0</v>
          </cell>
          <cell r="AD1666">
            <v>0</v>
          </cell>
          <cell r="AE1666">
            <v>0</v>
          </cell>
        </row>
        <row r="1667">
          <cell r="K1667">
            <v>0</v>
          </cell>
          <cell r="R1667">
            <v>0</v>
          </cell>
          <cell r="S1667">
            <v>0</v>
          </cell>
          <cell r="T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</row>
        <row r="1668">
          <cell r="K1668">
            <v>0</v>
          </cell>
          <cell r="R1668">
            <v>0</v>
          </cell>
          <cell r="S1668">
            <v>0</v>
          </cell>
          <cell r="T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</row>
        <row r="1669">
          <cell r="K1669">
            <v>0</v>
          </cell>
          <cell r="R1669">
            <v>0</v>
          </cell>
          <cell r="S1669">
            <v>0</v>
          </cell>
          <cell r="T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</row>
        <row r="1670">
          <cell r="K1670">
            <v>0</v>
          </cell>
          <cell r="R1670">
            <v>0</v>
          </cell>
          <cell r="S1670">
            <v>0</v>
          </cell>
          <cell r="T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</row>
        <row r="1671">
          <cell r="K1671">
            <v>0</v>
          </cell>
          <cell r="R1671">
            <v>0</v>
          </cell>
          <cell r="S1671">
            <v>0</v>
          </cell>
          <cell r="T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</row>
        <row r="1672">
          <cell r="K1672">
            <v>0</v>
          </cell>
          <cell r="R1672">
            <v>0</v>
          </cell>
          <cell r="S1672">
            <v>0</v>
          </cell>
          <cell r="T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</row>
        <row r="1673">
          <cell r="K1673">
            <v>0</v>
          </cell>
          <cell r="R1673">
            <v>0</v>
          </cell>
          <cell r="S1673">
            <v>0</v>
          </cell>
          <cell r="T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</row>
        <row r="1674">
          <cell r="K1674">
            <v>0</v>
          </cell>
          <cell r="R1674">
            <v>0</v>
          </cell>
          <cell r="S1674">
            <v>0</v>
          </cell>
          <cell r="T1674">
            <v>0</v>
          </cell>
          <cell r="V1674">
            <v>0</v>
          </cell>
          <cell r="W1674">
            <v>0</v>
          </cell>
          <cell r="X1674">
            <v>0</v>
          </cell>
          <cell r="Y1674">
            <v>0</v>
          </cell>
          <cell r="Z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0</v>
          </cell>
          <cell r="AE1674">
            <v>0</v>
          </cell>
        </row>
        <row r="1675">
          <cell r="K1675">
            <v>0</v>
          </cell>
          <cell r="R1675">
            <v>0</v>
          </cell>
          <cell r="S1675">
            <v>0</v>
          </cell>
          <cell r="T1675">
            <v>0</v>
          </cell>
          <cell r="V1675">
            <v>0</v>
          </cell>
          <cell r="W1675">
            <v>0</v>
          </cell>
          <cell r="X1675">
            <v>0</v>
          </cell>
          <cell r="Y1675">
            <v>0</v>
          </cell>
          <cell r="Z1675">
            <v>0</v>
          </cell>
          <cell r="AA1675">
            <v>0</v>
          </cell>
          <cell r="AB1675">
            <v>0</v>
          </cell>
          <cell r="AC1675">
            <v>0</v>
          </cell>
          <cell r="AD1675">
            <v>0</v>
          </cell>
          <cell r="AE1675">
            <v>0</v>
          </cell>
        </row>
        <row r="1676">
          <cell r="K1676">
            <v>0</v>
          </cell>
          <cell r="R1676">
            <v>0</v>
          </cell>
          <cell r="S1676">
            <v>0</v>
          </cell>
          <cell r="T1676">
            <v>0</v>
          </cell>
          <cell r="V1676">
            <v>0</v>
          </cell>
          <cell r="W1676">
            <v>0</v>
          </cell>
          <cell r="X1676">
            <v>0</v>
          </cell>
          <cell r="Y1676">
            <v>0</v>
          </cell>
          <cell r="Z1676">
            <v>0</v>
          </cell>
          <cell r="AA1676">
            <v>0</v>
          </cell>
          <cell r="AB1676">
            <v>0</v>
          </cell>
          <cell r="AC1676">
            <v>0</v>
          </cell>
          <cell r="AD1676">
            <v>0</v>
          </cell>
          <cell r="AE1676">
            <v>0</v>
          </cell>
        </row>
        <row r="1677">
          <cell r="K1677">
            <v>0</v>
          </cell>
          <cell r="R1677">
            <v>0</v>
          </cell>
          <cell r="S1677">
            <v>0</v>
          </cell>
          <cell r="T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</row>
        <row r="1678">
          <cell r="K1678">
            <v>0</v>
          </cell>
          <cell r="R1678">
            <v>0</v>
          </cell>
          <cell r="S1678">
            <v>0</v>
          </cell>
          <cell r="T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</row>
        <row r="1679">
          <cell r="K1679">
            <v>0</v>
          </cell>
          <cell r="R1679">
            <v>0</v>
          </cell>
          <cell r="S1679">
            <v>0</v>
          </cell>
          <cell r="T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</row>
        <row r="1680">
          <cell r="K1680">
            <v>0</v>
          </cell>
          <cell r="R1680">
            <v>0</v>
          </cell>
          <cell r="S1680">
            <v>0</v>
          </cell>
          <cell r="T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</row>
        <row r="1681">
          <cell r="K1681">
            <v>0</v>
          </cell>
          <cell r="R1681">
            <v>0</v>
          </cell>
          <cell r="S1681">
            <v>0</v>
          </cell>
          <cell r="T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</row>
        <row r="1682">
          <cell r="K1682">
            <v>0</v>
          </cell>
          <cell r="R1682">
            <v>0</v>
          </cell>
          <cell r="S1682">
            <v>0</v>
          </cell>
          <cell r="T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</row>
        <row r="1683">
          <cell r="K1683">
            <v>0</v>
          </cell>
          <cell r="R1683">
            <v>0</v>
          </cell>
          <cell r="S1683">
            <v>0</v>
          </cell>
          <cell r="T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</row>
        <row r="1684">
          <cell r="K1684">
            <v>0</v>
          </cell>
          <cell r="R1684">
            <v>0</v>
          </cell>
          <cell r="S1684">
            <v>0</v>
          </cell>
          <cell r="T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</row>
        <row r="1685">
          <cell r="K1685">
            <v>0</v>
          </cell>
          <cell r="R1685">
            <v>0</v>
          </cell>
          <cell r="S1685">
            <v>0</v>
          </cell>
          <cell r="T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</row>
        <row r="1686">
          <cell r="K1686">
            <v>0</v>
          </cell>
          <cell r="R1686">
            <v>0</v>
          </cell>
          <cell r="S1686">
            <v>0</v>
          </cell>
          <cell r="T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E1686">
            <v>0</v>
          </cell>
        </row>
        <row r="1687">
          <cell r="K1687">
            <v>0</v>
          </cell>
          <cell r="R1687">
            <v>0</v>
          </cell>
          <cell r="S1687">
            <v>0</v>
          </cell>
          <cell r="T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</row>
        <row r="1688">
          <cell r="K1688">
            <v>0</v>
          </cell>
          <cell r="R1688">
            <v>0</v>
          </cell>
          <cell r="S1688">
            <v>0</v>
          </cell>
          <cell r="T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</row>
        <row r="1689">
          <cell r="K1689">
            <v>0</v>
          </cell>
          <cell r="R1689">
            <v>0</v>
          </cell>
          <cell r="S1689">
            <v>0</v>
          </cell>
          <cell r="T1689">
            <v>0</v>
          </cell>
          <cell r="V1689">
            <v>0</v>
          </cell>
          <cell r="W1689">
            <v>0</v>
          </cell>
          <cell r="X1689">
            <v>0</v>
          </cell>
          <cell r="Y1689">
            <v>0</v>
          </cell>
          <cell r="Z1689">
            <v>0</v>
          </cell>
          <cell r="AA1689">
            <v>0</v>
          </cell>
          <cell r="AB1689">
            <v>0</v>
          </cell>
          <cell r="AC1689">
            <v>0</v>
          </cell>
          <cell r="AD1689">
            <v>0</v>
          </cell>
          <cell r="AE1689">
            <v>0</v>
          </cell>
        </row>
        <row r="1690">
          <cell r="K1690">
            <v>0</v>
          </cell>
          <cell r="R1690">
            <v>0</v>
          </cell>
          <cell r="S1690">
            <v>0</v>
          </cell>
          <cell r="T1690">
            <v>0</v>
          </cell>
          <cell r="V1690">
            <v>0</v>
          </cell>
          <cell r="W1690">
            <v>0</v>
          </cell>
          <cell r="X1690">
            <v>0</v>
          </cell>
          <cell r="Y1690">
            <v>0</v>
          </cell>
          <cell r="Z1690">
            <v>0</v>
          </cell>
          <cell r="AA1690">
            <v>0</v>
          </cell>
          <cell r="AB1690">
            <v>0</v>
          </cell>
          <cell r="AC1690">
            <v>0</v>
          </cell>
          <cell r="AD1690">
            <v>0</v>
          </cell>
          <cell r="AE1690">
            <v>0</v>
          </cell>
        </row>
        <row r="1691">
          <cell r="K1691">
            <v>0</v>
          </cell>
          <cell r="R1691">
            <v>0</v>
          </cell>
          <cell r="S1691">
            <v>0</v>
          </cell>
          <cell r="T1691">
            <v>0</v>
          </cell>
          <cell r="V1691">
            <v>0</v>
          </cell>
          <cell r="W1691">
            <v>0</v>
          </cell>
          <cell r="X1691">
            <v>0</v>
          </cell>
          <cell r="Y1691">
            <v>0</v>
          </cell>
          <cell r="Z1691">
            <v>0</v>
          </cell>
          <cell r="AA1691">
            <v>0</v>
          </cell>
          <cell r="AB1691">
            <v>0</v>
          </cell>
          <cell r="AC1691">
            <v>0</v>
          </cell>
          <cell r="AD1691">
            <v>0</v>
          </cell>
          <cell r="AE1691">
            <v>0</v>
          </cell>
        </row>
        <row r="1692">
          <cell r="K1692">
            <v>0</v>
          </cell>
          <cell r="R1692">
            <v>0</v>
          </cell>
          <cell r="S1692">
            <v>0</v>
          </cell>
          <cell r="T1692">
            <v>0</v>
          </cell>
          <cell r="V1692">
            <v>0</v>
          </cell>
          <cell r="W1692">
            <v>0</v>
          </cell>
          <cell r="X1692">
            <v>0</v>
          </cell>
          <cell r="Y1692">
            <v>0</v>
          </cell>
          <cell r="Z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0</v>
          </cell>
          <cell r="AE1692">
            <v>0</v>
          </cell>
        </row>
        <row r="1693">
          <cell r="K1693">
            <v>0</v>
          </cell>
          <cell r="R1693">
            <v>0</v>
          </cell>
          <cell r="S1693">
            <v>0</v>
          </cell>
          <cell r="T1693">
            <v>0</v>
          </cell>
          <cell r="V1693">
            <v>0</v>
          </cell>
          <cell r="W1693">
            <v>0</v>
          </cell>
          <cell r="X1693">
            <v>0</v>
          </cell>
          <cell r="Y1693">
            <v>0</v>
          </cell>
          <cell r="Z1693">
            <v>0</v>
          </cell>
          <cell r="AA1693">
            <v>0</v>
          </cell>
          <cell r="AB1693">
            <v>0</v>
          </cell>
          <cell r="AC1693">
            <v>0</v>
          </cell>
          <cell r="AD1693">
            <v>0</v>
          </cell>
          <cell r="AE1693">
            <v>0</v>
          </cell>
        </row>
        <row r="1694">
          <cell r="K1694">
            <v>0</v>
          </cell>
          <cell r="R1694">
            <v>0</v>
          </cell>
          <cell r="S1694">
            <v>0</v>
          </cell>
          <cell r="T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</row>
        <row r="1695">
          <cell r="K1695">
            <v>0</v>
          </cell>
          <cell r="R1695">
            <v>0</v>
          </cell>
          <cell r="S1695">
            <v>0</v>
          </cell>
          <cell r="T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</row>
        <row r="1696">
          <cell r="K1696">
            <v>0</v>
          </cell>
          <cell r="R1696">
            <v>0</v>
          </cell>
          <cell r="S1696">
            <v>0</v>
          </cell>
          <cell r="T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</row>
        <row r="1697">
          <cell r="K1697">
            <v>0</v>
          </cell>
          <cell r="R1697">
            <v>0</v>
          </cell>
          <cell r="S1697">
            <v>0</v>
          </cell>
          <cell r="T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</row>
        <row r="1698">
          <cell r="K1698">
            <v>0</v>
          </cell>
          <cell r="R1698">
            <v>0</v>
          </cell>
          <cell r="S1698">
            <v>0</v>
          </cell>
          <cell r="T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</row>
        <row r="1699">
          <cell r="K1699">
            <v>0</v>
          </cell>
          <cell r="R1699">
            <v>0</v>
          </cell>
          <cell r="S1699">
            <v>0</v>
          </cell>
          <cell r="T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</row>
        <row r="1700">
          <cell r="K1700">
            <v>0</v>
          </cell>
          <cell r="R1700">
            <v>0</v>
          </cell>
          <cell r="S1700">
            <v>0</v>
          </cell>
          <cell r="T1700">
            <v>0</v>
          </cell>
          <cell r="V1700">
            <v>0</v>
          </cell>
          <cell r="W1700">
            <v>0</v>
          </cell>
          <cell r="X1700">
            <v>0</v>
          </cell>
          <cell r="Y1700">
            <v>0</v>
          </cell>
          <cell r="Z1700">
            <v>0</v>
          </cell>
          <cell r="AA1700">
            <v>0</v>
          </cell>
          <cell r="AB1700">
            <v>0</v>
          </cell>
          <cell r="AC1700">
            <v>0</v>
          </cell>
          <cell r="AD1700">
            <v>0</v>
          </cell>
          <cell r="AE1700">
            <v>0</v>
          </cell>
        </row>
        <row r="1701">
          <cell r="K1701">
            <v>0</v>
          </cell>
          <cell r="R1701">
            <v>0</v>
          </cell>
          <cell r="S1701">
            <v>0</v>
          </cell>
          <cell r="T1701">
            <v>0</v>
          </cell>
          <cell r="V1701">
            <v>0</v>
          </cell>
          <cell r="W1701">
            <v>0</v>
          </cell>
          <cell r="X1701">
            <v>0</v>
          </cell>
          <cell r="Y1701">
            <v>0</v>
          </cell>
          <cell r="Z1701">
            <v>0</v>
          </cell>
          <cell r="AA1701">
            <v>0</v>
          </cell>
          <cell r="AB1701">
            <v>0</v>
          </cell>
          <cell r="AC1701">
            <v>0</v>
          </cell>
          <cell r="AD1701">
            <v>0</v>
          </cell>
          <cell r="AE1701">
            <v>0</v>
          </cell>
        </row>
        <row r="1702">
          <cell r="K1702">
            <v>0</v>
          </cell>
          <cell r="R1702">
            <v>0</v>
          </cell>
          <cell r="S1702">
            <v>0</v>
          </cell>
          <cell r="T1702">
            <v>0</v>
          </cell>
          <cell r="V1702">
            <v>0</v>
          </cell>
          <cell r="W1702">
            <v>0</v>
          </cell>
          <cell r="X1702">
            <v>0</v>
          </cell>
          <cell r="Y1702">
            <v>0</v>
          </cell>
          <cell r="Z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0</v>
          </cell>
          <cell r="AE1702">
            <v>0</v>
          </cell>
        </row>
        <row r="1703">
          <cell r="K1703">
            <v>0</v>
          </cell>
          <cell r="R1703">
            <v>0</v>
          </cell>
          <cell r="S1703">
            <v>0</v>
          </cell>
          <cell r="T1703">
            <v>0</v>
          </cell>
          <cell r="V1703">
            <v>0</v>
          </cell>
          <cell r="W1703">
            <v>0</v>
          </cell>
          <cell r="X1703">
            <v>0</v>
          </cell>
          <cell r="Y1703">
            <v>0</v>
          </cell>
          <cell r="Z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0</v>
          </cell>
          <cell r="AE1703">
            <v>0</v>
          </cell>
        </row>
        <row r="1704">
          <cell r="K1704">
            <v>0</v>
          </cell>
          <cell r="R1704">
            <v>0</v>
          </cell>
          <cell r="S1704">
            <v>0</v>
          </cell>
          <cell r="T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</row>
        <row r="1705">
          <cell r="K1705">
            <v>0</v>
          </cell>
          <cell r="R1705">
            <v>0</v>
          </cell>
          <cell r="S1705">
            <v>0</v>
          </cell>
          <cell r="T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</row>
        <row r="1706">
          <cell r="K1706">
            <v>0</v>
          </cell>
          <cell r="R1706">
            <v>0</v>
          </cell>
          <cell r="S1706">
            <v>0</v>
          </cell>
          <cell r="T1706">
            <v>0</v>
          </cell>
          <cell r="V1706">
            <v>0</v>
          </cell>
          <cell r="W1706">
            <v>0</v>
          </cell>
          <cell r="X1706">
            <v>0</v>
          </cell>
          <cell r="Y1706">
            <v>0</v>
          </cell>
          <cell r="Z1706">
            <v>0</v>
          </cell>
          <cell r="AA1706">
            <v>0</v>
          </cell>
          <cell r="AB1706">
            <v>0</v>
          </cell>
          <cell r="AC1706">
            <v>0</v>
          </cell>
          <cell r="AD1706">
            <v>0</v>
          </cell>
          <cell r="AE1706">
            <v>0</v>
          </cell>
        </row>
        <row r="1707">
          <cell r="K1707">
            <v>0</v>
          </cell>
          <cell r="R1707">
            <v>0</v>
          </cell>
          <cell r="S1707">
            <v>0</v>
          </cell>
          <cell r="T1707">
            <v>0</v>
          </cell>
          <cell r="V1707">
            <v>0</v>
          </cell>
          <cell r="W1707">
            <v>0</v>
          </cell>
          <cell r="X1707">
            <v>0</v>
          </cell>
          <cell r="Y1707">
            <v>0</v>
          </cell>
          <cell r="Z1707">
            <v>0</v>
          </cell>
          <cell r="AA1707">
            <v>0</v>
          </cell>
          <cell r="AB1707">
            <v>0</v>
          </cell>
          <cell r="AC1707">
            <v>0</v>
          </cell>
          <cell r="AD1707">
            <v>0</v>
          </cell>
          <cell r="AE1707">
            <v>0</v>
          </cell>
        </row>
        <row r="1708">
          <cell r="K1708">
            <v>0</v>
          </cell>
          <cell r="R1708">
            <v>0</v>
          </cell>
          <cell r="S1708">
            <v>0</v>
          </cell>
          <cell r="T1708">
            <v>0</v>
          </cell>
          <cell r="V1708">
            <v>0</v>
          </cell>
          <cell r="W1708">
            <v>0</v>
          </cell>
          <cell r="X1708">
            <v>0</v>
          </cell>
          <cell r="Y1708">
            <v>0</v>
          </cell>
          <cell r="Z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0</v>
          </cell>
          <cell r="AE1708">
            <v>0</v>
          </cell>
        </row>
        <row r="1709">
          <cell r="K1709">
            <v>0</v>
          </cell>
          <cell r="R1709">
            <v>0</v>
          </cell>
          <cell r="S1709">
            <v>0</v>
          </cell>
          <cell r="T1709">
            <v>0</v>
          </cell>
          <cell r="V1709">
            <v>0</v>
          </cell>
          <cell r="W1709">
            <v>0</v>
          </cell>
          <cell r="X1709">
            <v>0</v>
          </cell>
          <cell r="Y1709">
            <v>0</v>
          </cell>
          <cell r="Z1709">
            <v>0</v>
          </cell>
          <cell r="AA1709">
            <v>0</v>
          </cell>
          <cell r="AB1709">
            <v>0</v>
          </cell>
          <cell r="AC1709">
            <v>0</v>
          </cell>
          <cell r="AD1709">
            <v>0</v>
          </cell>
          <cell r="AE1709">
            <v>0</v>
          </cell>
        </row>
        <row r="1710">
          <cell r="K1710">
            <v>0</v>
          </cell>
          <cell r="R1710">
            <v>0</v>
          </cell>
          <cell r="S1710">
            <v>0</v>
          </cell>
          <cell r="T1710">
            <v>0</v>
          </cell>
          <cell r="V1710">
            <v>0</v>
          </cell>
          <cell r="W1710">
            <v>0</v>
          </cell>
          <cell r="X1710">
            <v>0</v>
          </cell>
          <cell r="Y1710">
            <v>0</v>
          </cell>
          <cell r="Z1710">
            <v>0</v>
          </cell>
          <cell r="AA1710">
            <v>0</v>
          </cell>
          <cell r="AB1710">
            <v>0</v>
          </cell>
          <cell r="AC1710">
            <v>0</v>
          </cell>
          <cell r="AD1710">
            <v>0</v>
          </cell>
          <cell r="AE1710">
            <v>0</v>
          </cell>
        </row>
        <row r="1711">
          <cell r="K1711">
            <v>0</v>
          </cell>
          <cell r="R1711">
            <v>0</v>
          </cell>
          <cell r="S1711">
            <v>0</v>
          </cell>
          <cell r="T1711">
            <v>0</v>
          </cell>
          <cell r="V1711">
            <v>0</v>
          </cell>
          <cell r="W1711">
            <v>0</v>
          </cell>
          <cell r="X1711">
            <v>0</v>
          </cell>
          <cell r="Y1711">
            <v>0</v>
          </cell>
          <cell r="Z1711">
            <v>0</v>
          </cell>
          <cell r="AA1711">
            <v>0</v>
          </cell>
          <cell r="AB1711">
            <v>0</v>
          </cell>
          <cell r="AC1711">
            <v>0</v>
          </cell>
          <cell r="AD1711">
            <v>0</v>
          </cell>
          <cell r="AE1711">
            <v>0</v>
          </cell>
        </row>
        <row r="1712">
          <cell r="K1712">
            <v>0</v>
          </cell>
          <cell r="R1712">
            <v>0</v>
          </cell>
          <cell r="S1712">
            <v>0</v>
          </cell>
          <cell r="T1712">
            <v>0</v>
          </cell>
          <cell r="V1712">
            <v>0</v>
          </cell>
          <cell r="W1712">
            <v>0</v>
          </cell>
          <cell r="X1712">
            <v>0</v>
          </cell>
          <cell r="Y1712">
            <v>0</v>
          </cell>
          <cell r="Z1712">
            <v>0</v>
          </cell>
          <cell r="AA1712">
            <v>0</v>
          </cell>
          <cell r="AB1712">
            <v>0</v>
          </cell>
          <cell r="AC1712">
            <v>0</v>
          </cell>
          <cell r="AD1712">
            <v>0</v>
          </cell>
          <cell r="AE1712">
            <v>0</v>
          </cell>
        </row>
        <row r="1713">
          <cell r="K1713">
            <v>0</v>
          </cell>
          <cell r="R1713">
            <v>0</v>
          </cell>
          <cell r="S1713">
            <v>0</v>
          </cell>
          <cell r="T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</row>
        <row r="1714">
          <cell r="K1714">
            <v>0</v>
          </cell>
          <cell r="R1714">
            <v>0</v>
          </cell>
          <cell r="S1714">
            <v>0</v>
          </cell>
          <cell r="T1714">
            <v>0</v>
          </cell>
          <cell r="V1714">
            <v>0</v>
          </cell>
          <cell r="W1714">
            <v>0</v>
          </cell>
          <cell r="X1714">
            <v>0</v>
          </cell>
          <cell r="Y1714">
            <v>0</v>
          </cell>
          <cell r="Z1714">
            <v>0</v>
          </cell>
          <cell r="AA1714">
            <v>0</v>
          </cell>
          <cell r="AB1714">
            <v>0</v>
          </cell>
          <cell r="AC1714">
            <v>0</v>
          </cell>
          <cell r="AD1714">
            <v>0</v>
          </cell>
          <cell r="AE1714">
            <v>0</v>
          </cell>
        </row>
        <row r="1715">
          <cell r="K1715">
            <v>0</v>
          </cell>
          <cell r="R1715">
            <v>0</v>
          </cell>
          <cell r="S1715">
            <v>0</v>
          </cell>
          <cell r="T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</row>
        <row r="1716">
          <cell r="K1716">
            <v>0</v>
          </cell>
          <cell r="R1716">
            <v>0</v>
          </cell>
          <cell r="S1716">
            <v>0</v>
          </cell>
          <cell r="T1716">
            <v>0</v>
          </cell>
          <cell r="V1716">
            <v>0</v>
          </cell>
          <cell r="W1716">
            <v>0</v>
          </cell>
          <cell r="X1716">
            <v>0</v>
          </cell>
          <cell r="Y1716">
            <v>0</v>
          </cell>
          <cell r="Z1716">
            <v>0</v>
          </cell>
          <cell r="AA1716">
            <v>0</v>
          </cell>
          <cell r="AB1716">
            <v>0</v>
          </cell>
          <cell r="AC1716">
            <v>0</v>
          </cell>
          <cell r="AD1716">
            <v>0</v>
          </cell>
          <cell r="AE1716">
            <v>0</v>
          </cell>
        </row>
        <row r="1717">
          <cell r="K1717">
            <v>0</v>
          </cell>
          <cell r="R1717">
            <v>0</v>
          </cell>
          <cell r="S1717">
            <v>0</v>
          </cell>
          <cell r="T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</row>
        <row r="1718">
          <cell r="K1718">
            <v>0</v>
          </cell>
          <cell r="R1718">
            <v>0</v>
          </cell>
          <cell r="S1718">
            <v>0</v>
          </cell>
          <cell r="T1718">
            <v>0</v>
          </cell>
          <cell r="V1718">
            <v>0</v>
          </cell>
          <cell r="W1718">
            <v>0</v>
          </cell>
          <cell r="X1718">
            <v>0</v>
          </cell>
          <cell r="Y1718">
            <v>0</v>
          </cell>
          <cell r="Z1718">
            <v>0</v>
          </cell>
          <cell r="AA1718">
            <v>0</v>
          </cell>
          <cell r="AB1718">
            <v>0</v>
          </cell>
          <cell r="AC1718">
            <v>0</v>
          </cell>
          <cell r="AD1718">
            <v>0</v>
          </cell>
          <cell r="AE1718">
            <v>0</v>
          </cell>
        </row>
        <row r="1719">
          <cell r="K1719">
            <v>0</v>
          </cell>
          <cell r="R1719">
            <v>0</v>
          </cell>
          <cell r="S1719">
            <v>0</v>
          </cell>
          <cell r="T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</row>
        <row r="1720">
          <cell r="K1720">
            <v>0</v>
          </cell>
          <cell r="R1720">
            <v>0</v>
          </cell>
          <cell r="S1720">
            <v>0</v>
          </cell>
          <cell r="T1720">
            <v>0</v>
          </cell>
          <cell r="V1720">
            <v>0</v>
          </cell>
          <cell r="W1720">
            <v>0</v>
          </cell>
          <cell r="X1720">
            <v>0</v>
          </cell>
          <cell r="Y1720">
            <v>0</v>
          </cell>
          <cell r="Z1720">
            <v>0</v>
          </cell>
          <cell r="AA1720">
            <v>0</v>
          </cell>
          <cell r="AB1720">
            <v>0</v>
          </cell>
          <cell r="AC1720">
            <v>0</v>
          </cell>
          <cell r="AD1720">
            <v>0</v>
          </cell>
          <cell r="AE1720">
            <v>0</v>
          </cell>
        </row>
        <row r="1721">
          <cell r="K1721">
            <v>0</v>
          </cell>
          <cell r="R1721">
            <v>0</v>
          </cell>
          <cell r="S1721">
            <v>0</v>
          </cell>
          <cell r="T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</row>
        <row r="1722">
          <cell r="K1722">
            <v>0</v>
          </cell>
          <cell r="R1722">
            <v>0</v>
          </cell>
          <cell r="S1722">
            <v>0</v>
          </cell>
          <cell r="T1722">
            <v>0</v>
          </cell>
          <cell r="V1722">
            <v>0</v>
          </cell>
          <cell r="W1722">
            <v>0</v>
          </cell>
          <cell r="X1722">
            <v>0</v>
          </cell>
          <cell r="Y1722">
            <v>0</v>
          </cell>
          <cell r="Z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0</v>
          </cell>
          <cell r="AE1722">
            <v>0</v>
          </cell>
        </row>
        <row r="1723">
          <cell r="K1723">
            <v>0</v>
          </cell>
          <cell r="R1723">
            <v>0</v>
          </cell>
          <cell r="S1723">
            <v>0</v>
          </cell>
          <cell r="T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</row>
        <row r="1724">
          <cell r="K1724">
            <v>0</v>
          </cell>
          <cell r="R1724">
            <v>0</v>
          </cell>
          <cell r="S1724">
            <v>0</v>
          </cell>
          <cell r="T1724">
            <v>0</v>
          </cell>
          <cell r="V1724">
            <v>0</v>
          </cell>
          <cell r="W1724">
            <v>0</v>
          </cell>
          <cell r="X1724">
            <v>0</v>
          </cell>
          <cell r="Y1724">
            <v>0</v>
          </cell>
          <cell r="Z1724">
            <v>0</v>
          </cell>
          <cell r="AA1724">
            <v>0</v>
          </cell>
          <cell r="AB1724">
            <v>0</v>
          </cell>
          <cell r="AC1724">
            <v>0</v>
          </cell>
          <cell r="AD1724">
            <v>0</v>
          </cell>
          <cell r="AE1724">
            <v>0</v>
          </cell>
        </row>
        <row r="1725">
          <cell r="K1725">
            <v>0</v>
          </cell>
          <cell r="R1725">
            <v>0</v>
          </cell>
          <cell r="S1725">
            <v>0</v>
          </cell>
          <cell r="T1725">
            <v>0</v>
          </cell>
          <cell r="V1725">
            <v>0</v>
          </cell>
          <cell r="W1725">
            <v>0</v>
          </cell>
          <cell r="X1725">
            <v>0</v>
          </cell>
          <cell r="Y1725">
            <v>0</v>
          </cell>
          <cell r="Z1725">
            <v>0</v>
          </cell>
          <cell r="AA1725">
            <v>0</v>
          </cell>
          <cell r="AB1725">
            <v>0</v>
          </cell>
          <cell r="AC1725">
            <v>0</v>
          </cell>
          <cell r="AD1725">
            <v>0</v>
          </cell>
          <cell r="AE1725">
            <v>0</v>
          </cell>
        </row>
        <row r="1726">
          <cell r="K1726">
            <v>0</v>
          </cell>
          <cell r="R1726">
            <v>0</v>
          </cell>
          <cell r="S1726">
            <v>0</v>
          </cell>
          <cell r="T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</row>
        <row r="1727">
          <cell r="K1727">
            <v>0</v>
          </cell>
          <cell r="R1727">
            <v>0</v>
          </cell>
          <cell r="S1727">
            <v>0</v>
          </cell>
          <cell r="T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</row>
        <row r="1728">
          <cell r="K1728">
            <v>0</v>
          </cell>
          <cell r="R1728">
            <v>0</v>
          </cell>
          <cell r="S1728">
            <v>0</v>
          </cell>
          <cell r="T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</row>
        <row r="1729">
          <cell r="K1729">
            <v>0</v>
          </cell>
          <cell r="R1729">
            <v>0</v>
          </cell>
          <cell r="S1729">
            <v>0</v>
          </cell>
          <cell r="T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</row>
        <row r="1730">
          <cell r="K1730">
            <v>0</v>
          </cell>
          <cell r="R1730">
            <v>0</v>
          </cell>
          <cell r="S1730">
            <v>0</v>
          </cell>
          <cell r="T1730">
            <v>0</v>
          </cell>
          <cell r="V1730">
            <v>0</v>
          </cell>
          <cell r="W1730">
            <v>0</v>
          </cell>
          <cell r="X1730">
            <v>0</v>
          </cell>
          <cell r="Y1730">
            <v>0</v>
          </cell>
          <cell r="Z1730">
            <v>0</v>
          </cell>
          <cell r="AA1730">
            <v>0</v>
          </cell>
          <cell r="AB1730">
            <v>0</v>
          </cell>
          <cell r="AC1730">
            <v>0</v>
          </cell>
          <cell r="AD1730">
            <v>0</v>
          </cell>
          <cell r="AE1730">
            <v>0</v>
          </cell>
        </row>
        <row r="1731">
          <cell r="K1731">
            <v>0</v>
          </cell>
          <cell r="R1731">
            <v>0</v>
          </cell>
          <cell r="S1731">
            <v>0</v>
          </cell>
          <cell r="T1731">
            <v>0</v>
          </cell>
          <cell r="V1731">
            <v>0</v>
          </cell>
          <cell r="W1731">
            <v>0</v>
          </cell>
          <cell r="X1731">
            <v>0</v>
          </cell>
          <cell r="Y1731">
            <v>0</v>
          </cell>
          <cell r="Z1731">
            <v>0</v>
          </cell>
          <cell r="AA1731">
            <v>0</v>
          </cell>
          <cell r="AB1731">
            <v>0</v>
          </cell>
          <cell r="AC1731">
            <v>0</v>
          </cell>
          <cell r="AD1731">
            <v>0</v>
          </cell>
          <cell r="AE1731">
            <v>0</v>
          </cell>
        </row>
        <row r="1732">
          <cell r="K1732">
            <v>0</v>
          </cell>
          <cell r="R1732">
            <v>0</v>
          </cell>
          <cell r="S1732">
            <v>0</v>
          </cell>
          <cell r="T1732">
            <v>0</v>
          </cell>
          <cell r="V1732">
            <v>0</v>
          </cell>
          <cell r="W1732">
            <v>0</v>
          </cell>
          <cell r="X1732">
            <v>0</v>
          </cell>
          <cell r="Y1732">
            <v>0</v>
          </cell>
          <cell r="Z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0</v>
          </cell>
          <cell r="AE1732">
            <v>0</v>
          </cell>
        </row>
        <row r="1733">
          <cell r="K1733">
            <v>0</v>
          </cell>
          <cell r="R1733">
            <v>0</v>
          </cell>
          <cell r="S1733">
            <v>0</v>
          </cell>
          <cell r="T1733">
            <v>0</v>
          </cell>
          <cell r="V1733">
            <v>0</v>
          </cell>
          <cell r="W1733">
            <v>0</v>
          </cell>
          <cell r="X1733">
            <v>0</v>
          </cell>
          <cell r="Y1733">
            <v>0</v>
          </cell>
          <cell r="Z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0</v>
          </cell>
          <cell r="AE1733">
            <v>0</v>
          </cell>
        </row>
        <row r="1734">
          <cell r="K1734">
            <v>0</v>
          </cell>
          <cell r="R1734">
            <v>0</v>
          </cell>
          <cell r="S1734">
            <v>0</v>
          </cell>
          <cell r="T1734">
            <v>0</v>
          </cell>
          <cell r="V1734">
            <v>0</v>
          </cell>
          <cell r="W1734">
            <v>0</v>
          </cell>
          <cell r="X1734">
            <v>0</v>
          </cell>
          <cell r="Y1734">
            <v>0</v>
          </cell>
          <cell r="Z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0</v>
          </cell>
          <cell r="AE1734">
            <v>0</v>
          </cell>
        </row>
        <row r="1735">
          <cell r="K1735">
            <v>0</v>
          </cell>
          <cell r="R1735">
            <v>0</v>
          </cell>
          <cell r="S1735">
            <v>0</v>
          </cell>
          <cell r="T1735">
            <v>0</v>
          </cell>
          <cell r="V1735">
            <v>0</v>
          </cell>
          <cell r="W1735">
            <v>0</v>
          </cell>
          <cell r="X1735">
            <v>0</v>
          </cell>
          <cell r="Y1735">
            <v>0</v>
          </cell>
          <cell r="Z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0</v>
          </cell>
          <cell r="AE1735">
            <v>0</v>
          </cell>
        </row>
        <row r="1736">
          <cell r="K1736">
            <v>0</v>
          </cell>
          <cell r="R1736">
            <v>0</v>
          </cell>
          <cell r="S1736">
            <v>0</v>
          </cell>
          <cell r="T1736">
            <v>0</v>
          </cell>
          <cell r="V1736">
            <v>0</v>
          </cell>
          <cell r="W1736">
            <v>0</v>
          </cell>
          <cell r="X1736">
            <v>0</v>
          </cell>
          <cell r="Y1736">
            <v>0</v>
          </cell>
          <cell r="Z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0</v>
          </cell>
          <cell r="AE1736">
            <v>0</v>
          </cell>
        </row>
        <row r="1737">
          <cell r="K1737">
            <v>0</v>
          </cell>
          <cell r="R1737">
            <v>0</v>
          </cell>
          <cell r="S1737">
            <v>0</v>
          </cell>
          <cell r="T1737">
            <v>0</v>
          </cell>
          <cell r="V1737">
            <v>0</v>
          </cell>
          <cell r="W1737">
            <v>0</v>
          </cell>
          <cell r="X1737">
            <v>0</v>
          </cell>
          <cell r="Y1737">
            <v>0</v>
          </cell>
          <cell r="Z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0</v>
          </cell>
          <cell r="AE1737">
            <v>0</v>
          </cell>
        </row>
        <row r="1738">
          <cell r="K1738">
            <v>0</v>
          </cell>
          <cell r="R1738">
            <v>0</v>
          </cell>
          <cell r="S1738">
            <v>0</v>
          </cell>
          <cell r="T1738">
            <v>0</v>
          </cell>
          <cell r="V1738">
            <v>0</v>
          </cell>
          <cell r="W1738">
            <v>0</v>
          </cell>
          <cell r="X1738">
            <v>0</v>
          </cell>
          <cell r="Y1738">
            <v>0</v>
          </cell>
          <cell r="Z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0</v>
          </cell>
          <cell r="AE1738">
            <v>0</v>
          </cell>
        </row>
        <row r="1739">
          <cell r="K1739">
            <v>0</v>
          </cell>
          <cell r="R1739">
            <v>0</v>
          </cell>
          <cell r="S1739">
            <v>0</v>
          </cell>
          <cell r="T1739">
            <v>0</v>
          </cell>
          <cell r="V1739">
            <v>0</v>
          </cell>
          <cell r="W1739">
            <v>0</v>
          </cell>
          <cell r="X1739">
            <v>0</v>
          </cell>
          <cell r="Y1739">
            <v>0</v>
          </cell>
          <cell r="Z1739">
            <v>0</v>
          </cell>
          <cell r="AA1739">
            <v>0</v>
          </cell>
          <cell r="AB1739">
            <v>0</v>
          </cell>
          <cell r="AC1739">
            <v>0</v>
          </cell>
          <cell r="AD1739">
            <v>0</v>
          </cell>
          <cell r="AE1739">
            <v>0</v>
          </cell>
        </row>
        <row r="1740">
          <cell r="K1740">
            <v>0</v>
          </cell>
          <cell r="R1740">
            <v>0</v>
          </cell>
          <cell r="S1740">
            <v>0</v>
          </cell>
          <cell r="T1740">
            <v>0</v>
          </cell>
          <cell r="V1740">
            <v>0</v>
          </cell>
          <cell r="W1740">
            <v>0</v>
          </cell>
          <cell r="X1740">
            <v>0</v>
          </cell>
          <cell r="Y1740">
            <v>0</v>
          </cell>
          <cell r="Z1740">
            <v>0</v>
          </cell>
          <cell r="AA1740">
            <v>0</v>
          </cell>
          <cell r="AB1740">
            <v>0</v>
          </cell>
          <cell r="AC1740">
            <v>0</v>
          </cell>
          <cell r="AD1740">
            <v>0</v>
          </cell>
          <cell r="AE1740">
            <v>0</v>
          </cell>
        </row>
        <row r="1741">
          <cell r="K1741">
            <v>0</v>
          </cell>
          <cell r="R1741">
            <v>0</v>
          </cell>
          <cell r="S1741">
            <v>0</v>
          </cell>
          <cell r="T1741">
            <v>0</v>
          </cell>
          <cell r="V1741">
            <v>0</v>
          </cell>
          <cell r="W1741">
            <v>0</v>
          </cell>
          <cell r="X1741">
            <v>0</v>
          </cell>
          <cell r="Y1741">
            <v>0</v>
          </cell>
          <cell r="Z1741">
            <v>0</v>
          </cell>
          <cell r="AA1741">
            <v>0</v>
          </cell>
          <cell r="AB1741">
            <v>0</v>
          </cell>
          <cell r="AC1741">
            <v>0</v>
          </cell>
          <cell r="AD1741">
            <v>0</v>
          </cell>
          <cell r="AE1741">
            <v>0</v>
          </cell>
        </row>
        <row r="1742">
          <cell r="K1742">
            <v>0</v>
          </cell>
          <cell r="R1742">
            <v>0</v>
          </cell>
          <cell r="S1742">
            <v>0</v>
          </cell>
          <cell r="T1742">
            <v>0</v>
          </cell>
          <cell r="V1742">
            <v>0</v>
          </cell>
          <cell r="W1742">
            <v>0</v>
          </cell>
          <cell r="X1742">
            <v>0</v>
          </cell>
          <cell r="Y1742">
            <v>0</v>
          </cell>
          <cell r="Z1742">
            <v>0</v>
          </cell>
          <cell r="AA1742">
            <v>0</v>
          </cell>
          <cell r="AB1742">
            <v>0</v>
          </cell>
          <cell r="AC1742">
            <v>0</v>
          </cell>
          <cell r="AD1742">
            <v>0</v>
          </cell>
          <cell r="AE1742">
            <v>0</v>
          </cell>
        </row>
        <row r="1743">
          <cell r="K1743">
            <v>0</v>
          </cell>
          <cell r="R1743">
            <v>0</v>
          </cell>
          <cell r="S1743">
            <v>0</v>
          </cell>
          <cell r="T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</row>
        <row r="1744">
          <cell r="K1744">
            <v>0</v>
          </cell>
          <cell r="R1744">
            <v>0</v>
          </cell>
          <cell r="S1744">
            <v>0</v>
          </cell>
          <cell r="T1744">
            <v>0</v>
          </cell>
          <cell r="V1744">
            <v>0</v>
          </cell>
          <cell r="W1744">
            <v>0</v>
          </cell>
          <cell r="X1744">
            <v>0</v>
          </cell>
          <cell r="Y1744">
            <v>0</v>
          </cell>
          <cell r="Z1744">
            <v>0</v>
          </cell>
          <cell r="AA1744">
            <v>0</v>
          </cell>
          <cell r="AB1744">
            <v>0</v>
          </cell>
          <cell r="AC1744">
            <v>0</v>
          </cell>
          <cell r="AD1744">
            <v>0</v>
          </cell>
          <cell r="AE1744">
            <v>0</v>
          </cell>
        </row>
        <row r="1745">
          <cell r="K1745">
            <v>0</v>
          </cell>
          <cell r="R1745">
            <v>0</v>
          </cell>
          <cell r="S1745">
            <v>0</v>
          </cell>
          <cell r="T1745">
            <v>0</v>
          </cell>
          <cell r="V1745">
            <v>0</v>
          </cell>
          <cell r="W1745">
            <v>0</v>
          </cell>
          <cell r="X1745">
            <v>0</v>
          </cell>
          <cell r="Y1745">
            <v>0</v>
          </cell>
          <cell r="Z1745">
            <v>0</v>
          </cell>
          <cell r="AA1745">
            <v>0</v>
          </cell>
          <cell r="AB1745">
            <v>0</v>
          </cell>
          <cell r="AC1745">
            <v>0</v>
          </cell>
          <cell r="AD1745">
            <v>0</v>
          </cell>
          <cell r="AE1745">
            <v>0</v>
          </cell>
        </row>
        <row r="1746">
          <cell r="K1746">
            <v>0</v>
          </cell>
          <cell r="R1746">
            <v>0</v>
          </cell>
          <cell r="S1746">
            <v>0</v>
          </cell>
          <cell r="T1746">
            <v>0</v>
          </cell>
          <cell r="V1746">
            <v>0</v>
          </cell>
          <cell r="W1746">
            <v>0</v>
          </cell>
          <cell r="X1746">
            <v>0</v>
          </cell>
          <cell r="Y1746">
            <v>0</v>
          </cell>
          <cell r="Z1746">
            <v>0</v>
          </cell>
          <cell r="AA1746">
            <v>0</v>
          </cell>
          <cell r="AB1746">
            <v>0</v>
          </cell>
          <cell r="AC1746">
            <v>0</v>
          </cell>
          <cell r="AD1746">
            <v>0</v>
          </cell>
          <cell r="AE1746">
            <v>0</v>
          </cell>
        </row>
        <row r="1747">
          <cell r="K1747">
            <v>0</v>
          </cell>
          <cell r="R1747">
            <v>0</v>
          </cell>
          <cell r="S1747">
            <v>0</v>
          </cell>
          <cell r="T1747">
            <v>0</v>
          </cell>
          <cell r="V1747">
            <v>0</v>
          </cell>
          <cell r="W1747">
            <v>0</v>
          </cell>
          <cell r="X1747">
            <v>0</v>
          </cell>
          <cell r="Y1747">
            <v>0</v>
          </cell>
          <cell r="Z1747">
            <v>0</v>
          </cell>
          <cell r="AA1747">
            <v>0</v>
          </cell>
          <cell r="AB1747">
            <v>0</v>
          </cell>
          <cell r="AC1747">
            <v>0</v>
          </cell>
          <cell r="AD1747">
            <v>0</v>
          </cell>
          <cell r="AE1747">
            <v>0</v>
          </cell>
        </row>
        <row r="1748">
          <cell r="K1748">
            <v>0</v>
          </cell>
          <cell r="R1748">
            <v>0</v>
          </cell>
          <cell r="S1748">
            <v>0</v>
          </cell>
          <cell r="T1748">
            <v>0</v>
          </cell>
          <cell r="V1748">
            <v>0</v>
          </cell>
          <cell r="W1748">
            <v>0</v>
          </cell>
          <cell r="X1748">
            <v>0</v>
          </cell>
          <cell r="Y1748">
            <v>0</v>
          </cell>
          <cell r="Z1748">
            <v>0</v>
          </cell>
          <cell r="AA1748">
            <v>0</v>
          </cell>
          <cell r="AB1748">
            <v>0</v>
          </cell>
          <cell r="AC1748">
            <v>0</v>
          </cell>
          <cell r="AD1748">
            <v>0</v>
          </cell>
          <cell r="AE1748">
            <v>0</v>
          </cell>
        </row>
        <row r="1749">
          <cell r="K1749">
            <v>0</v>
          </cell>
          <cell r="R1749">
            <v>0</v>
          </cell>
          <cell r="S1749">
            <v>0</v>
          </cell>
          <cell r="T1749">
            <v>0</v>
          </cell>
          <cell r="V1749">
            <v>0</v>
          </cell>
          <cell r="W1749">
            <v>0</v>
          </cell>
          <cell r="X1749">
            <v>0</v>
          </cell>
          <cell r="Y1749">
            <v>0</v>
          </cell>
          <cell r="Z1749">
            <v>0</v>
          </cell>
          <cell r="AA1749">
            <v>0</v>
          </cell>
          <cell r="AB1749">
            <v>0</v>
          </cell>
          <cell r="AC1749">
            <v>0</v>
          </cell>
          <cell r="AD1749">
            <v>0</v>
          </cell>
          <cell r="AE1749">
            <v>0</v>
          </cell>
        </row>
        <row r="1750">
          <cell r="K1750">
            <v>0</v>
          </cell>
          <cell r="R1750">
            <v>0</v>
          </cell>
          <cell r="S1750">
            <v>0</v>
          </cell>
          <cell r="T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</row>
        <row r="1751">
          <cell r="K1751">
            <v>0</v>
          </cell>
          <cell r="R1751">
            <v>0</v>
          </cell>
          <cell r="S1751">
            <v>0</v>
          </cell>
          <cell r="T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</row>
        <row r="1752">
          <cell r="K1752">
            <v>0</v>
          </cell>
          <cell r="R1752">
            <v>0</v>
          </cell>
          <cell r="S1752">
            <v>0</v>
          </cell>
          <cell r="T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</row>
        <row r="1753">
          <cell r="K1753">
            <v>0</v>
          </cell>
          <cell r="R1753">
            <v>0</v>
          </cell>
          <cell r="S1753">
            <v>0</v>
          </cell>
          <cell r="T1753">
            <v>0</v>
          </cell>
          <cell r="V1753">
            <v>0</v>
          </cell>
          <cell r="W1753">
            <v>0</v>
          </cell>
          <cell r="X1753">
            <v>0</v>
          </cell>
          <cell r="Y1753">
            <v>0</v>
          </cell>
          <cell r="Z1753">
            <v>0</v>
          </cell>
          <cell r="AA1753">
            <v>0</v>
          </cell>
          <cell r="AB1753">
            <v>0</v>
          </cell>
          <cell r="AC1753">
            <v>0</v>
          </cell>
          <cell r="AD1753">
            <v>0</v>
          </cell>
          <cell r="AE1753">
            <v>0</v>
          </cell>
        </row>
        <row r="1754">
          <cell r="K1754">
            <v>0</v>
          </cell>
          <cell r="R1754">
            <v>0</v>
          </cell>
          <cell r="S1754">
            <v>0</v>
          </cell>
          <cell r="T1754">
            <v>0</v>
          </cell>
          <cell r="V1754">
            <v>0</v>
          </cell>
          <cell r="W1754">
            <v>0</v>
          </cell>
          <cell r="X1754">
            <v>0</v>
          </cell>
          <cell r="Y1754">
            <v>0</v>
          </cell>
          <cell r="Z1754">
            <v>0</v>
          </cell>
          <cell r="AA1754">
            <v>0</v>
          </cell>
          <cell r="AB1754">
            <v>0</v>
          </cell>
          <cell r="AC1754">
            <v>0</v>
          </cell>
          <cell r="AD1754">
            <v>0</v>
          </cell>
          <cell r="AE1754">
            <v>0</v>
          </cell>
        </row>
        <row r="1755">
          <cell r="K1755">
            <v>0</v>
          </cell>
          <cell r="R1755">
            <v>0</v>
          </cell>
          <cell r="S1755">
            <v>0</v>
          </cell>
          <cell r="T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</row>
        <row r="1756">
          <cell r="K1756">
            <v>0</v>
          </cell>
          <cell r="R1756">
            <v>0</v>
          </cell>
          <cell r="S1756">
            <v>0</v>
          </cell>
          <cell r="T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</row>
        <row r="1757">
          <cell r="K1757">
            <v>0</v>
          </cell>
          <cell r="R1757">
            <v>0</v>
          </cell>
          <cell r="S1757">
            <v>0</v>
          </cell>
          <cell r="T1757">
            <v>0</v>
          </cell>
          <cell r="V1757">
            <v>0</v>
          </cell>
          <cell r="W1757">
            <v>0</v>
          </cell>
          <cell r="X1757">
            <v>0</v>
          </cell>
          <cell r="Y1757">
            <v>0</v>
          </cell>
          <cell r="Z1757">
            <v>0</v>
          </cell>
          <cell r="AA1757">
            <v>0</v>
          </cell>
          <cell r="AB1757">
            <v>0</v>
          </cell>
          <cell r="AC1757">
            <v>0</v>
          </cell>
          <cell r="AD1757">
            <v>0</v>
          </cell>
          <cell r="AE1757">
            <v>0</v>
          </cell>
        </row>
        <row r="1758">
          <cell r="K1758">
            <v>0</v>
          </cell>
          <cell r="R1758">
            <v>0</v>
          </cell>
          <cell r="S1758">
            <v>0</v>
          </cell>
          <cell r="T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</row>
        <row r="1759">
          <cell r="K1759">
            <v>0</v>
          </cell>
          <cell r="R1759">
            <v>0</v>
          </cell>
          <cell r="S1759">
            <v>0</v>
          </cell>
          <cell r="T1759">
            <v>0</v>
          </cell>
          <cell r="V1759">
            <v>0</v>
          </cell>
          <cell r="W1759">
            <v>0</v>
          </cell>
          <cell r="X1759">
            <v>0</v>
          </cell>
          <cell r="Y1759">
            <v>0</v>
          </cell>
          <cell r="Z1759">
            <v>0</v>
          </cell>
          <cell r="AA1759">
            <v>0</v>
          </cell>
          <cell r="AB1759">
            <v>0</v>
          </cell>
          <cell r="AC1759">
            <v>0</v>
          </cell>
          <cell r="AD1759">
            <v>0</v>
          </cell>
          <cell r="AE1759">
            <v>0</v>
          </cell>
        </row>
        <row r="1760">
          <cell r="K1760">
            <v>0</v>
          </cell>
          <cell r="R1760">
            <v>0</v>
          </cell>
          <cell r="S1760">
            <v>0</v>
          </cell>
          <cell r="T1760">
            <v>0</v>
          </cell>
          <cell r="V1760">
            <v>0</v>
          </cell>
          <cell r="W1760">
            <v>0</v>
          </cell>
          <cell r="X1760">
            <v>0</v>
          </cell>
          <cell r="Y1760">
            <v>0</v>
          </cell>
          <cell r="Z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0</v>
          </cell>
          <cell r="AE1760">
            <v>0</v>
          </cell>
        </row>
        <row r="1761">
          <cell r="K1761">
            <v>0</v>
          </cell>
          <cell r="R1761">
            <v>0</v>
          </cell>
          <cell r="S1761">
            <v>0</v>
          </cell>
          <cell r="T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</row>
        <row r="1762">
          <cell r="K1762">
            <v>0</v>
          </cell>
          <cell r="R1762">
            <v>0</v>
          </cell>
          <cell r="S1762">
            <v>0</v>
          </cell>
          <cell r="T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</row>
        <row r="1763">
          <cell r="K1763">
            <v>0</v>
          </cell>
          <cell r="R1763">
            <v>0</v>
          </cell>
          <cell r="S1763">
            <v>0</v>
          </cell>
          <cell r="T1763">
            <v>0</v>
          </cell>
          <cell r="V1763">
            <v>0</v>
          </cell>
          <cell r="W1763">
            <v>0</v>
          </cell>
          <cell r="X1763">
            <v>0</v>
          </cell>
          <cell r="Y1763">
            <v>0</v>
          </cell>
          <cell r="Z1763">
            <v>0</v>
          </cell>
          <cell r="AA1763">
            <v>0</v>
          </cell>
          <cell r="AB1763">
            <v>0</v>
          </cell>
          <cell r="AC1763">
            <v>0</v>
          </cell>
          <cell r="AD1763">
            <v>0</v>
          </cell>
          <cell r="AE1763">
            <v>0</v>
          </cell>
        </row>
        <row r="1764">
          <cell r="K1764">
            <v>0</v>
          </cell>
          <cell r="R1764">
            <v>0</v>
          </cell>
          <cell r="S1764">
            <v>0</v>
          </cell>
          <cell r="T1764">
            <v>0</v>
          </cell>
          <cell r="V1764">
            <v>0</v>
          </cell>
          <cell r="W1764">
            <v>0</v>
          </cell>
          <cell r="X1764">
            <v>0</v>
          </cell>
          <cell r="Y1764">
            <v>0</v>
          </cell>
          <cell r="Z1764">
            <v>0</v>
          </cell>
          <cell r="AA1764">
            <v>0</v>
          </cell>
          <cell r="AB1764">
            <v>0</v>
          </cell>
          <cell r="AC1764">
            <v>0</v>
          </cell>
          <cell r="AD1764">
            <v>0</v>
          </cell>
          <cell r="AE1764">
            <v>0</v>
          </cell>
        </row>
        <row r="1765">
          <cell r="K1765">
            <v>0</v>
          </cell>
          <cell r="R1765">
            <v>0</v>
          </cell>
          <cell r="S1765">
            <v>0</v>
          </cell>
          <cell r="T1765">
            <v>0</v>
          </cell>
          <cell r="V1765">
            <v>0</v>
          </cell>
          <cell r="W1765">
            <v>0</v>
          </cell>
          <cell r="X1765">
            <v>0</v>
          </cell>
          <cell r="Y1765">
            <v>0</v>
          </cell>
          <cell r="Z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0</v>
          </cell>
          <cell r="AE1765">
            <v>0</v>
          </cell>
        </row>
        <row r="1766">
          <cell r="K1766">
            <v>0</v>
          </cell>
          <cell r="R1766">
            <v>0</v>
          </cell>
          <cell r="S1766">
            <v>0</v>
          </cell>
          <cell r="T1766">
            <v>0</v>
          </cell>
          <cell r="V1766">
            <v>0</v>
          </cell>
          <cell r="W1766">
            <v>0</v>
          </cell>
          <cell r="X1766">
            <v>0</v>
          </cell>
          <cell r="Y1766">
            <v>0</v>
          </cell>
          <cell r="Z1766">
            <v>0</v>
          </cell>
          <cell r="AA1766">
            <v>0</v>
          </cell>
          <cell r="AB1766">
            <v>0</v>
          </cell>
          <cell r="AC1766">
            <v>0</v>
          </cell>
          <cell r="AD1766">
            <v>0</v>
          </cell>
          <cell r="AE1766">
            <v>0</v>
          </cell>
        </row>
        <row r="1767">
          <cell r="K1767">
            <v>0</v>
          </cell>
          <cell r="R1767">
            <v>0</v>
          </cell>
          <cell r="S1767">
            <v>0</v>
          </cell>
          <cell r="T1767">
            <v>0</v>
          </cell>
          <cell r="V1767">
            <v>0</v>
          </cell>
          <cell r="W1767">
            <v>0</v>
          </cell>
          <cell r="X1767">
            <v>0</v>
          </cell>
          <cell r="Y1767">
            <v>0</v>
          </cell>
          <cell r="Z1767">
            <v>0</v>
          </cell>
          <cell r="AA1767">
            <v>0</v>
          </cell>
          <cell r="AB1767">
            <v>0</v>
          </cell>
          <cell r="AC1767">
            <v>0</v>
          </cell>
          <cell r="AD1767">
            <v>0</v>
          </cell>
          <cell r="AE1767">
            <v>0</v>
          </cell>
        </row>
        <row r="1768">
          <cell r="K1768">
            <v>0</v>
          </cell>
          <cell r="R1768">
            <v>0</v>
          </cell>
          <cell r="S1768">
            <v>0</v>
          </cell>
          <cell r="T1768">
            <v>0</v>
          </cell>
          <cell r="V1768">
            <v>0</v>
          </cell>
          <cell r="W1768">
            <v>0</v>
          </cell>
          <cell r="X1768">
            <v>0</v>
          </cell>
          <cell r="Y1768">
            <v>0</v>
          </cell>
          <cell r="Z1768">
            <v>0</v>
          </cell>
          <cell r="AA1768">
            <v>0</v>
          </cell>
          <cell r="AB1768">
            <v>0</v>
          </cell>
          <cell r="AC1768">
            <v>0</v>
          </cell>
          <cell r="AD1768">
            <v>0</v>
          </cell>
          <cell r="AE1768">
            <v>0</v>
          </cell>
        </row>
        <row r="1769">
          <cell r="K1769">
            <v>0</v>
          </cell>
          <cell r="R1769">
            <v>0</v>
          </cell>
          <cell r="S1769">
            <v>0</v>
          </cell>
          <cell r="T1769">
            <v>0</v>
          </cell>
          <cell r="V1769">
            <v>0</v>
          </cell>
          <cell r="W1769">
            <v>0</v>
          </cell>
          <cell r="X1769">
            <v>0</v>
          </cell>
          <cell r="Y1769">
            <v>0</v>
          </cell>
          <cell r="Z1769">
            <v>0</v>
          </cell>
          <cell r="AA1769">
            <v>0</v>
          </cell>
          <cell r="AB1769">
            <v>0</v>
          </cell>
          <cell r="AC1769">
            <v>0</v>
          </cell>
          <cell r="AD1769">
            <v>0</v>
          </cell>
          <cell r="AE1769">
            <v>0</v>
          </cell>
        </row>
        <row r="1770">
          <cell r="K1770">
            <v>0</v>
          </cell>
          <cell r="R1770">
            <v>0</v>
          </cell>
          <cell r="S1770">
            <v>0</v>
          </cell>
          <cell r="T1770">
            <v>0</v>
          </cell>
          <cell r="V1770">
            <v>0</v>
          </cell>
          <cell r="W1770">
            <v>0</v>
          </cell>
          <cell r="X1770">
            <v>0</v>
          </cell>
          <cell r="Y1770">
            <v>0</v>
          </cell>
          <cell r="Z1770">
            <v>0</v>
          </cell>
          <cell r="AA1770">
            <v>0</v>
          </cell>
          <cell r="AB1770">
            <v>0</v>
          </cell>
          <cell r="AC1770">
            <v>0</v>
          </cell>
          <cell r="AD1770">
            <v>0</v>
          </cell>
          <cell r="AE1770">
            <v>0</v>
          </cell>
        </row>
        <row r="1771">
          <cell r="K1771">
            <v>0</v>
          </cell>
          <cell r="R1771">
            <v>0</v>
          </cell>
          <cell r="S1771">
            <v>0</v>
          </cell>
          <cell r="T1771">
            <v>0</v>
          </cell>
          <cell r="V1771">
            <v>0</v>
          </cell>
          <cell r="W1771">
            <v>0</v>
          </cell>
          <cell r="X1771">
            <v>0</v>
          </cell>
          <cell r="Y1771">
            <v>0</v>
          </cell>
          <cell r="Z1771">
            <v>0</v>
          </cell>
          <cell r="AA1771">
            <v>0</v>
          </cell>
          <cell r="AB1771">
            <v>0</v>
          </cell>
          <cell r="AC1771">
            <v>0</v>
          </cell>
          <cell r="AD1771">
            <v>0</v>
          </cell>
          <cell r="AE1771">
            <v>0</v>
          </cell>
        </row>
        <row r="1772">
          <cell r="K1772">
            <v>0</v>
          </cell>
          <cell r="R1772">
            <v>0</v>
          </cell>
          <cell r="S1772">
            <v>0</v>
          </cell>
          <cell r="T1772">
            <v>0</v>
          </cell>
          <cell r="V1772">
            <v>0</v>
          </cell>
          <cell r="W1772">
            <v>0</v>
          </cell>
          <cell r="X1772">
            <v>0</v>
          </cell>
          <cell r="Y1772">
            <v>0</v>
          </cell>
          <cell r="Z1772">
            <v>0</v>
          </cell>
          <cell r="AA1772">
            <v>0</v>
          </cell>
          <cell r="AB1772">
            <v>0</v>
          </cell>
          <cell r="AC1772">
            <v>0</v>
          </cell>
          <cell r="AD1772">
            <v>0</v>
          </cell>
          <cell r="AE1772">
            <v>0</v>
          </cell>
        </row>
        <row r="1773">
          <cell r="K1773">
            <v>0</v>
          </cell>
          <cell r="R1773">
            <v>0</v>
          </cell>
          <cell r="S1773">
            <v>0</v>
          </cell>
          <cell r="T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</row>
        <row r="1774">
          <cell r="K1774">
            <v>0</v>
          </cell>
          <cell r="R1774">
            <v>0</v>
          </cell>
          <cell r="S1774">
            <v>0</v>
          </cell>
          <cell r="T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</row>
        <row r="1775">
          <cell r="K1775">
            <v>0</v>
          </cell>
          <cell r="R1775">
            <v>0</v>
          </cell>
          <cell r="S1775">
            <v>0</v>
          </cell>
          <cell r="T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</row>
        <row r="1776">
          <cell r="K1776">
            <v>0</v>
          </cell>
          <cell r="R1776">
            <v>0</v>
          </cell>
          <cell r="S1776">
            <v>0</v>
          </cell>
          <cell r="T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</row>
        <row r="1777">
          <cell r="K1777">
            <v>0</v>
          </cell>
          <cell r="R1777">
            <v>0</v>
          </cell>
          <cell r="S1777">
            <v>0</v>
          </cell>
          <cell r="T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</row>
        <row r="1778">
          <cell r="K1778">
            <v>0</v>
          </cell>
          <cell r="R1778">
            <v>0</v>
          </cell>
          <cell r="S1778">
            <v>0</v>
          </cell>
          <cell r="T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</row>
        <row r="1779">
          <cell r="K1779">
            <v>0</v>
          </cell>
          <cell r="R1779">
            <v>0</v>
          </cell>
          <cell r="S1779">
            <v>0</v>
          </cell>
          <cell r="T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</row>
        <row r="1780">
          <cell r="K1780">
            <v>0</v>
          </cell>
          <cell r="R1780">
            <v>0</v>
          </cell>
          <cell r="S1780">
            <v>0</v>
          </cell>
          <cell r="T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</row>
        <row r="1781">
          <cell r="K1781">
            <v>0</v>
          </cell>
          <cell r="R1781">
            <v>0</v>
          </cell>
          <cell r="S1781">
            <v>0</v>
          </cell>
          <cell r="T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</row>
        <row r="1782">
          <cell r="K1782">
            <v>0</v>
          </cell>
          <cell r="R1782">
            <v>0</v>
          </cell>
          <cell r="S1782">
            <v>0</v>
          </cell>
          <cell r="T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</row>
        <row r="1783">
          <cell r="K1783">
            <v>0</v>
          </cell>
          <cell r="R1783">
            <v>0</v>
          </cell>
          <cell r="S1783">
            <v>0</v>
          </cell>
          <cell r="T1783">
            <v>0</v>
          </cell>
          <cell r="V1783">
            <v>0</v>
          </cell>
          <cell r="W1783">
            <v>0</v>
          </cell>
          <cell r="X1783">
            <v>0</v>
          </cell>
          <cell r="Y1783">
            <v>0</v>
          </cell>
          <cell r="Z1783">
            <v>0</v>
          </cell>
          <cell r="AA1783">
            <v>0</v>
          </cell>
          <cell r="AB1783">
            <v>0</v>
          </cell>
          <cell r="AC1783">
            <v>0</v>
          </cell>
          <cell r="AD1783">
            <v>0</v>
          </cell>
          <cell r="AE1783">
            <v>0</v>
          </cell>
        </row>
        <row r="1784">
          <cell r="K1784">
            <v>0</v>
          </cell>
          <cell r="R1784">
            <v>0</v>
          </cell>
          <cell r="S1784">
            <v>0</v>
          </cell>
          <cell r="T1784">
            <v>0</v>
          </cell>
          <cell r="V1784">
            <v>0</v>
          </cell>
          <cell r="W1784">
            <v>0</v>
          </cell>
          <cell r="X1784">
            <v>0</v>
          </cell>
          <cell r="Y1784">
            <v>0</v>
          </cell>
          <cell r="Z1784">
            <v>0</v>
          </cell>
          <cell r="AA1784">
            <v>0</v>
          </cell>
          <cell r="AB1784">
            <v>0</v>
          </cell>
          <cell r="AC1784">
            <v>0</v>
          </cell>
          <cell r="AD1784">
            <v>0</v>
          </cell>
          <cell r="AE1784">
            <v>0</v>
          </cell>
        </row>
        <row r="1785">
          <cell r="K1785">
            <v>0</v>
          </cell>
          <cell r="R1785">
            <v>0</v>
          </cell>
          <cell r="S1785">
            <v>0</v>
          </cell>
          <cell r="T1785">
            <v>0</v>
          </cell>
          <cell r="V1785">
            <v>0</v>
          </cell>
          <cell r="W1785">
            <v>0</v>
          </cell>
          <cell r="X1785">
            <v>0</v>
          </cell>
          <cell r="Y1785">
            <v>0</v>
          </cell>
          <cell r="Z1785">
            <v>0</v>
          </cell>
          <cell r="AA1785">
            <v>0</v>
          </cell>
          <cell r="AB1785">
            <v>0</v>
          </cell>
          <cell r="AC1785">
            <v>0</v>
          </cell>
          <cell r="AD1785">
            <v>0</v>
          </cell>
          <cell r="AE1785">
            <v>0</v>
          </cell>
        </row>
        <row r="1786">
          <cell r="K1786">
            <v>0</v>
          </cell>
          <cell r="R1786">
            <v>0</v>
          </cell>
          <cell r="S1786">
            <v>0</v>
          </cell>
          <cell r="T1786">
            <v>0</v>
          </cell>
          <cell r="V1786">
            <v>0</v>
          </cell>
          <cell r="W1786">
            <v>0</v>
          </cell>
          <cell r="X1786">
            <v>0</v>
          </cell>
          <cell r="Y1786">
            <v>0</v>
          </cell>
          <cell r="Z1786">
            <v>0</v>
          </cell>
          <cell r="AA1786">
            <v>0</v>
          </cell>
          <cell r="AB1786">
            <v>0</v>
          </cell>
          <cell r="AC1786">
            <v>0</v>
          </cell>
          <cell r="AD1786">
            <v>0</v>
          </cell>
          <cell r="AE1786">
            <v>0</v>
          </cell>
        </row>
        <row r="1787">
          <cell r="K1787">
            <v>0</v>
          </cell>
          <cell r="R1787">
            <v>0</v>
          </cell>
          <cell r="S1787">
            <v>0</v>
          </cell>
          <cell r="T1787">
            <v>0</v>
          </cell>
          <cell r="V1787">
            <v>0</v>
          </cell>
          <cell r="W1787">
            <v>0</v>
          </cell>
          <cell r="X1787">
            <v>0</v>
          </cell>
          <cell r="Y1787">
            <v>0</v>
          </cell>
          <cell r="Z1787">
            <v>0</v>
          </cell>
          <cell r="AA1787">
            <v>0</v>
          </cell>
          <cell r="AB1787">
            <v>0</v>
          </cell>
          <cell r="AC1787">
            <v>0</v>
          </cell>
          <cell r="AD1787">
            <v>0</v>
          </cell>
          <cell r="AE1787">
            <v>0</v>
          </cell>
        </row>
        <row r="1788">
          <cell r="K1788">
            <v>0</v>
          </cell>
          <cell r="R1788">
            <v>0</v>
          </cell>
          <cell r="S1788">
            <v>0</v>
          </cell>
          <cell r="T1788">
            <v>0</v>
          </cell>
          <cell r="V1788">
            <v>0</v>
          </cell>
          <cell r="W1788">
            <v>0</v>
          </cell>
          <cell r="X1788">
            <v>0</v>
          </cell>
          <cell r="Y1788">
            <v>0</v>
          </cell>
          <cell r="Z1788">
            <v>0</v>
          </cell>
          <cell r="AA1788">
            <v>0</v>
          </cell>
          <cell r="AB1788">
            <v>0</v>
          </cell>
          <cell r="AC1788">
            <v>0</v>
          </cell>
          <cell r="AD1788">
            <v>0</v>
          </cell>
          <cell r="AE1788">
            <v>0</v>
          </cell>
        </row>
        <row r="1789">
          <cell r="K1789">
            <v>0</v>
          </cell>
          <cell r="R1789">
            <v>0</v>
          </cell>
          <cell r="S1789">
            <v>0</v>
          </cell>
          <cell r="T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</row>
        <row r="1790">
          <cell r="K1790">
            <v>0</v>
          </cell>
          <cell r="R1790">
            <v>0</v>
          </cell>
          <cell r="S1790">
            <v>0</v>
          </cell>
          <cell r="T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</row>
        <row r="1791">
          <cell r="K1791">
            <v>0</v>
          </cell>
          <cell r="R1791">
            <v>0</v>
          </cell>
          <cell r="S1791">
            <v>0</v>
          </cell>
          <cell r="T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</row>
        <row r="1792">
          <cell r="K1792">
            <v>0</v>
          </cell>
          <cell r="R1792">
            <v>0</v>
          </cell>
          <cell r="S1792">
            <v>0</v>
          </cell>
          <cell r="T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</row>
        <row r="1793">
          <cell r="K1793">
            <v>0</v>
          </cell>
          <cell r="R1793">
            <v>0</v>
          </cell>
          <cell r="S1793">
            <v>0</v>
          </cell>
          <cell r="T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</row>
        <row r="1794">
          <cell r="K1794">
            <v>0</v>
          </cell>
          <cell r="R1794">
            <v>0</v>
          </cell>
          <cell r="S1794">
            <v>0</v>
          </cell>
          <cell r="T1794">
            <v>0</v>
          </cell>
          <cell r="V1794">
            <v>0</v>
          </cell>
          <cell r="W1794">
            <v>0</v>
          </cell>
          <cell r="X1794">
            <v>0</v>
          </cell>
          <cell r="Y1794">
            <v>0</v>
          </cell>
          <cell r="Z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0</v>
          </cell>
          <cell r="AE1794">
            <v>0</v>
          </cell>
        </row>
        <row r="1795">
          <cell r="K1795">
            <v>0</v>
          </cell>
          <cell r="R1795">
            <v>0</v>
          </cell>
          <cell r="S1795">
            <v>0</v>
          </cell>
          <cell r="T1795">
            <v>0</v>
          </cell>
          <cell r="V1795">
            <v>0</v>
          </cell>
          <cell r="W1795">
            <v>0</v>
          </cell>
          <cell r="X1795">
            <v>0</v>
          </cell>
          <cell r="Y1795">
            <v>0</v>
          </cell>
          <cell r="Z1795">
            <v>0</v>
          </cell>
          <cell r="AA1795">
            <v>0</v>
          </cell>
          <cell r="AB1795">
            <v>0</v>
          </cell>
          <cell r="AC1795">
            <v>0</v>
          </cell>
          <cell r="AD1795">
            <v>0</v>
          </cell>
          <cell r="AE1795">
            <v>0</v>
          </cell>
        </row>
        <row r="1796">
          <cell r="K1796">
            <v>0</v>
          </cell>
          <cell r="R1796">
            <v>0</v>
          </cell>
          <cell r="S1796">
            <v>0</v>
          </cell>
          <cell r="T1796">
            <v>0</v>
          </cell>
          <cell r="V1796">
            <v>0</v>
          </cell>
          <cell r="W1796">
            <v>0</v>
          </cell>
          <cell r="X1796">
            <v>0</v>
          </cell>
          <cell r="Y1796">
            <v>0</v>
          </cell>
          <cell r="Z1796">
            <v>0</v>
          </cell>
          <cell r="AA1796">
            <v>0</v>
          </cell>
          <cell r="AB1796">
            <v>0</v>
          </cell>
          <cell r="AC1796">
            <v>0</v>
          </cell>
          <cell r="AD1796">
            <v>0</v>
          </cell>
          <cell r="AE1796">
            <v>0</v>
          </cell>
        </row>
        <row r="1797">
          <cell r="K1797">
            <v>0</v>
          </cell>
          <cell r="R1797">
            <v>0</v>
          </cell>
          <cell r="S1797">
            <v>0</v>
          </cell>
          <cell r="T1797">
            <v>0</v>
          </cell>
          <cell r="V1797">
            <v>0</v>
          </cell>
          <cell r="W1797">
            <v>0</v>
          </cell>
          <cell r="X1797">
            <v>0</v>
          </cell>
          <cell r="Y1797">
            <v>0</v>
          </cell>
          <cell r="Z1797">
            <v>0</v>
          </cell>
          <cell r="AA1797">
            <v>0</v>
          </cell>
          <cell r="AB1797">
            <v>0</v>
          </cell>
          <cell r="AC1797">
            <v>0</v>
          </cell>
          <cell r="AD1797">
            <v>0</v>
          </cell>
          <cell r="AE1797">
            <v>0</v>
          </cell>
        </row>
        <row r="1798">
          <cell r="K1798">
            <v>0</v>
          </cell>
          <cell r="R1798">
            <v>0</v>
          </cell>
          <cell r="S1798">
            <v>0</v>
          </cell>
          <cell r="T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</row>
        <row r="1799">
          <cell r="K1799">
            <v>0</v>
          </cell>
          <cell r="R1799">
            <v>0</v>
          </cell>
          <cell r="S1799">
            <v>0</v>
          </cell>
          <cell r="T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  <cell r="AE1799">
            <v>0</v>
          </cell>
        </row>
        <row r="1800">
          <cell r="K1800">
            <v>0</v>
          </cell>
          <cell r="R1800">
            <v>0</v>
          </cell>
          <cell r="S1800">
            <v>0</v>
          </cell>
          <cell r="T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</row>
        <row r="1801">
          <cell r="K1801">
            <v>0</v>
          </cell>
          <cell r="R1801">
            <v>0</v>
          </cell>
          <cell r="S1801">
            <v>0</v>
          </cell>
          <cell r="T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</row>
        <row r="1802">
          <cell r="K1802">
            <v>0</v>
          </cell>
          <cell r="R1802">
            <v>0</v>
          </cell>
          <cell r="S1802">
            <v>0</v>
          </cell>
          <cell r="T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</row>
        <row r="1803">
          <cell r="K1803">
            <v>0</v>
          </cell>
          <cell r="R1803">
            <v>0</v>
          </cell>
          <cell r="S1803">
            <v>0</v>
          </cell>
          <cell r="T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</row>
        <row r="1804">
          <cell r="K1804">
            <v>0</v>
          </cell>
          <cell r="R1804">
            <v>0</v>
          </cell>
          <cell r="S1804">
            <v>0</v>
          </cell>
          <cell r="T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</row>
        <row r="1805">
          <cell r="K1805">
            <v>0</v>
          </cell>
          <cell r="R1805">
            <v>0</v>
          </cell>
          <cell r="S1805">
            <v>0</v>
          </cell>
          <cell r="T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</row>
        <row r="1806">
          <cell r="K1806">
            <v>0</v>
          </cell>
          <cell r="R1806">
            <v>0</v>
          </cell>
          <cell r="S1806">
            <v>0</v>
          </cell>
          <cell r="T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</row>
        <row r="1807">
          <cell r="K1807">
            <v>0</v>
          </cell>
          <cell r="R1807">
            <v>0</v>
          </cell>
          <cell r="S1807">
            <v>0</v>
          </cell>
          <cell r="T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</row>
        <row r="1808">
          <cell r="K1808">
            <v>0</v>
          </cell>
          <cell r="R1808">
            <v>0</v>
          </cell>
          <cell r="S1808">
            <v>0</v>
          </cell>
          <cell r="T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</row>
        <row r="1809">
          <cell r="K1809">
            <v>0</v>
          </cell>
          <cell r="R1809">
            <v>0</v>
          </cell>
          <cell r="S1809">
            <v>0</v>
          </cell>
          <cell r="T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</row>
        <row r="1810">
          <cell r="K1810">
            <v>0</v>
          </cell>
          <cell r="R1810">
            <v>0</v>
          </cell>
          <cell r="S1810">
            <v>0</v>
          </cell>
          <cell r="T1810">
            <v>0</v>
          </cell>
          <cell r="V1810">
            <v>0</v>
          </cell>
          <cell r="W1810">
            <v>0</v>
          </cell>
          <cell r="X1810">
            <v>0</v>
          </cell>
          <cell r="Y1810">
            <v>0</v>
          </cell>
          <cell r="Z1810">
            <v>0</v>
          </cell>
          <cell r="AA1810">
            <v>0</v>
          </cell>
          <cell r="AB1810">
            <v>0</v>
          </cell>
          <cell r="AC1810">
            <v>0</v>
          </cell>
          <cell r="AD1810">
            <v>0</v>
          </cell>
          <cell r="AE1810">
            <v>0</v>
          </cell>
        </row>
        <row r="1811">
          <cell r="K1811">
            <v>0</v>
          </cell>
          <cell r="R1811">
            <v>0</v>
          </cell>
          <cell r="S1811">
            <v>0</v>
          </cell>
          <cell r="T1811">
            <v>0</v>
          </cell>
          <cell r="V1811">
            <v>0</v>
          </cell>
          <cell r="W1811">
            <v>0</v>
          </cell>
          <cell r="X1811">
            <v>0</v>
          </cell>
          <cell r="Y1811">
            <v>0</v>
          </cell>
          <cell r="Z1811">
            <v>0</v>
          </cell>
          <cell r="AA1811">
            <v>0</v>
          </cell>
          <cell r="AB1811">
            <v>0</v>
          </cell>
          <cell r="AC1811">
            <v>0</v>
          </cell>
          <cell r="AD1811">
            <v>0</v>
          </cell>
          <cell r="AE1811">
            <v>0</v>
          </cell>
        </row>
        <row r="1812">
          <cell r="K1812">
            <v>0</v>
          </cell>
          <cell r="R1812">
            <v>0</v>
          </cell>
          <cell r="S1812">
            <v>0</v>
          </cell>
          <cell r="T1812">
            <v>0</v>
          </cell>
          <cell r="V1812">
            <v>0</v>
          </cell>
          <cell r="W1812">
            <v>0</v>
          </cell>
          <cell r="X1812">
            <v>0</v>
          </cell>
          <cell r="Y1812">
            <v>0</v>
          </cell>
          <cell r="Z1812">
            <v>0</v>
          </cell>
          <cell r="AA1812">
            <v>0</v>
          </cell>
          <cell r="AB1812">
            <v>0</v>
          </cell>
          <cell r="AC1812">
            <v>0</v>
          </cell>
          <cell r="AD1812">
            <v>0</v>
          </cell>
          <cell r="AE1812">
            <v>0</v>
          </cell>
        </row>
        <row r="1813">
          <cell r="K1813">
            <v>0</v>
          </cell>
          <cell r="R1813">
            <v>0</v>
          </cell>
          <cell r="S1813">
            <v>0</v>
          </cell>
          <cell r="T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  <cell r="AE1813">
            <v>0</v>
          </cell>
        </row>
        <row r="1814">
          <cell r="K1814">
            <v>0</v>
          </cell>
          <cell r="R1814">
            <v>0</v>
          </cell>
          <cell r="S1814">
            <v>0</v>
          </cell>
          <cell r="T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  <cell r="AE1814">
            <v>0</v>
          </cell>
        </row>
        <row r="1815">
          <cell r="K1815">
            <v>0</v>
          </cell>
          <cell r="R1815">
            <v>0</v>
          </cell>
          <cell r="S1815">
            <v>0</v>
          </cell>
          <cell r="T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</row>
        <row r="1816">
          <cell r="K1816">
            <v>0</v>
          </cell>
          <cell r="R1816">
            <v>0</v>
          </cell>
          <cell r="S1816">
            <v>0</v>
          </cell>
          <cell r="T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</row>
        <row r="1817">
          <cell r="K1817">
            <v>0</v>
          </cell>
          <cell r="R1817">
            <v>0</v>
          </cell>
          <cell r="S1817">
            <v>0</v>
          </cell>
          <cell r="T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</row>
        <row r="1818">
          <cell r="K1818">
            <v>0</v>
          </cell>
          <cell r="R1818">
            <v>0</v>
          </cell>
          <cell r="S1818">
            <v>0</v>
          </cell>
          <cell r="T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  <cell r="AE1818">
            <v>0</v>
          </cell>
        </row>
        <row r="1819">
          <cell r="K1819">
            <v>0</v>
          </cell>
          <cell r="R1819">
            <v>0</v>
          </cell>
          <cell r="S1819">
            <v>0</v>
          </cell>
          <cell r="T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</row>
        <row r="1820">
          <cell r="K1820">
            <v>0</v>
          </cell>
          <cell r="R1820">
            <v>0</v>
          </cell>
          <cell r="S1820">
            <v>0</v>
          </cell>
          <cell r="T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</row>
        <row r="1821">
          <cell r="K1821">
            <v>0</v>
          </cell>
          <cell r="R1821">
            <v>0</v>
          </cell>
          <cell r="S1821">
            <v>0</v>
          </cell>
          <cell r="T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</row>
        <row r="1822">
          <cell r="K1822">
            <v>0</v>
          </cell>
          <cell r="R1822">
            <v>0</v>
          </cell>
          <cell r="S1822">
            <v>0</v>
          </cell>
          <cell r="T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>
            <v>0</v>
          </cell>
        </row>
        <row r="1823">
          <cell r="K1823">
            <v>0</v>
          </cell>
          <cell r="R1823">
            <v>0</v>
          </cell>
          <cell r="S1823">
            <v>0</v>
          </cell>
          <cell r="T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</row>
        <row r="1824">
          <cell r="K1824">
            <v>0</v>
          </cell>
          <cell r="R1824">
            <v>0</v>
          </cell>
          <cell r="S1824">
            <v>0</v>
          </cell>
          <cell r="T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</row>
        <row r="1825">
          <cell r="K1825">
            <v>0</v>
          </cell>
          <cell r="R1825">
            <v>0</v>
          </cell>
          <cell r="S1825">
            <v>0</v>
          </cell>
          <cell r="T1825">
            <v>0</v>
          </cell>
          <cell r="V1825">
            <v>0</v>
          </cell>
          <cell r="W1825">
            <v>0</v>
          </cell>
          <cell r="X1825">
            <v>0</v>
          </cell>
          <cell r="Y1825">
            <v>0</v>
          </cell>
          <cell r="Z1825">
            <v>0</v>
          </cell>
          <cell r="AA1825">
            <v>0</v>
          </cell>
          <cell r="AB1825">
            <v>0</v>
          </cell>
          <cell r="AC1825">
            <v>0</v>
          </cell>
          <cell r="AD1825">
            <v>0</v>
          </cell>
          <cell r="AE1825">
            <v>0</v>
          </cell>
        </row>
        <row r="1826">
          <cell r="K1826">
            <v>0</v>
          </cell>
          <cell r="R1826">
            <v>0</v>
          </cell>
          <cell r="S1826">
            <v>0</v>
          </cell>
          <cell r="T1826">
            <v>0</v>
          </cell>
          <cell r="V1826">
            <v>0</v>
          </cell>
          <cell r="W1826">
            <v>0</v>
          </cell>
          <cell r="X1826">
            <v>0</v>
          </cell>
          <cell r="Y1826">
            <v>0</v>
          </cell>
          <cell r="Z1826">
            <v>0</v>
          </cell>
          <cell r="AA1826">
            <v>0</v>
          </cell>
          <cell r="AB1826">
            <v>0</v>
          </cell>
          <cell r="AC1826">
            <v>0</v>
          </cell>
          <cell r="AD1826">
            <v>0</v>
          </cell>
          <cell r="AE1826">
            <v>0</v>
          </cell>
        </row>
        <row r="1827">
          <cell r="K1827">
            <v>0</v>
          </cell>
          <cell r="R1827">
            <v>0</v>
          </cell>
          <cell r="S1827">
            <v>0</v>
          </cell>
          <cell r="T1827">
            <v>0</v>
          </cell>
          <cell r="V1827">
            <v>0</v>
          </cell>
          <cell r="W1827">
            <v>0</v>
          </cell>
          <cell r="X1827">
            <v>0</v>
          </cell>
          <cell r="Y1827">
            <v>0</v>
          </cell>
          <cell r="Z1827">
            <v>0</v>
          </cell>
          <cell r="AA1827">
            <v>0</v>
          </cell>
          <cell r="AB1827">
            <v>0</v>
          </cell>
          <cell r="AC1827">
            <v>0</v>
          </cell>
          <cell r="AD1827">
            <v>0</v>
          </cell>
          <cell r="AE1827">
            <v>0</v>
          </cell>
        </row>
        <row r="1828">
          <cell r="K1828">
            <v>0</v>
          </cell>
          <cell r="R1828">
            <v>0</v>
          </cell>
          <cell r="S1828">
            <v>0</v>
          </cell>
          <cell r="T1828">
            <v>0</v>
          </cell>
          <cell r="V1828">
            <v>0</v>
          </cell>
          <cell r="W1828">
            <v>0</v>
          </cell>
          <cell r="X1828">
            <v>0</v>
          </cell>
          <cell r="Y1828">
            <v>0</v>
          </cell>
          <cell r="Z1828">
            <v>0</v>
          </cell>
          <cell r="AA1828">
            <v>0</v>
          </cell>
          <cell r="AB1828">
            <v>0</v>
          </cell>
          <cell r="AC1828">
            <v>0</v>
          </cell>
          <cell r="AD1828">
            <v>0</v>
          </cell>
          <cell r="AE1828">
            <v>0</v>
          </cell>
        </row>
        <row r="1829">
          <cell r="K1829">
            <v>0</v>
          </cell>
          <cell r="R1829">
            <v>0</v>
          </cell>
          <cell r="S1829">
            <v>0</v>
          </cell>
          <cell r="T1829">
            <v>0</v>
          </cell>
          <cell r="V1829">
            <v>0</v>
          </cell>
          <cell r="W1829">
            <v>0</v>
          </cell>
          <cell r="X1829">
            <v>0</v>
          </cell>
          <cell r="Y1829">
            <v>0</v>
          </cell>
          <cell r="Z1829">
            <v>0</v>
          </cell>
          <cell r="AA1829">
            <v>0</v>
          </cell>
          <cell r="AB1829">
            <v>0</v>
          </cell>
          <cell r="AC1829">
            <v>0</v>
          </cell>
          <cell r="AD1829">
            <v>0</v>
          </cell>
          <cell r="AE1829">
            <v>0</v>
          </cell>
        </row>
        <row r="1830">
          <cell r="K1830">
            <v>0</v>
          </cell>
          <cell r="R1830">
            <v>0</v>
          </cell>
          <cell r="S1830">
            <v>0</v>
          </cell>
          <cell r="T1830">
            <v>0</v>
          </cell>
          <cell r="V1830">
            <v>0</v>
          </cell>
          <cell r="W1830">
            <v>0</v>
          </cell>
          <cell r="X1830">
            <v>0</v>
          </cell>
          <cell r="Y1830">
            <v>0</v>
          </cell>
          <cell r="Z1830">
            <v>0</v>
          </cell>
          <cell r="AA1830">
            <v>0</v>
          </cell>
          <cell r="AB1830">
            <v>0</v>
          </cell>
          <cell r="AC1830">
            <v>0</v>
          </cell>
          <cell r="AD1830">
            <v>0</v>
          </cell>
          <cell r="AE1830">
            <v>0</v>
          </cell>
        </row>
        <row r="1831">
          <cell r="K1831">
            <v>0</v>
          </cell>
          <cell r="R1831">
            <v>0</v>
          </cell>
          <cell r="S1831">
            <v>0</v>
          </cell>
          <cell r="T1831">
            <v>0</v>
          </cell>
          <cell r="V1831">
            <v>0</v>
          </cell>
          <cell r="W1831">
            <v>0</v>
          </cell>
          <cell r="X1831">
            <v>0</v>
          </cell>
          <cell r="Y1831">
            <v>0</v>
          </cell>
          <cell r="Z1831">
            <v>0</v>
          </cell>
          <cell r="AA1831">
            <v>0</v>
          </cell>
          <cell r="AB1831">
            <v>0</v>
          </cell>
          <cell r="AC1831">
            <v>0</v>
          </cell>
          <cell r="AD1831">
            <v>0</v>
          </cell>
          <cell r="AE1831">
            <v>0</v>
          </cell>
        </row>
        <row r="1832">
          <cell r="K1832">
            <v>0</v>
          </cell>
          <cell r="R1832">
            <v>0</v>
          </cell>
          <cell r="S1832">
            <v>0</v>
          </cell>
          <cell r="T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</row>
        <row r="1833">
          <cell r="K1833">
            <v>0</v>
          </cell>
          <cell r="R1833">
            <v>0</v>
          </cell>
          <cell r="S1833">
            <v>0</v>
          </cell>
          <cell r="T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</row>
        <row r="1834">
          <cell r="K1834">
            <v>0</v>
          </cell>
          <cell r="R1834">
            <v>0</v>
          </cell>
          <cell r="S1834">
            <v>0</v>
          </cell>
          <cell r="T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>
            <v>0</v>
          </cell>
        </row>
        <row r="1835">
          <cell r="K1835">
            <v>0</v>
          </cell>
          <cell r="R1835">
            <v>0</v>
          </cell>
          <cell r="S1835">
            <v>0</v>
          </cell>
          <cell r="T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</row>
        <row r="1836">
          <cell r="K1836">
            <v>0</v>
          </cell>
          <cell r="R1836">
            <v>0</v>
          </cell>
          <cell r="S1836">
            <v>0</v>
          </cell>
          <cell r="T1836">
            <v>0</v>
          </cell>
          <cell r="V1836">
            <v>0</v>
          </cell>
          <cell r="W1836">
            <v>0</v>
          </cell>
          <cell r="X1836">
            <v>0</v>
          </cell>
          <cell r="Y1836">
            <v>0</v>
          </cell>
          <cell r="Z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0</v>
          </cell>
          <cell r="AE1836">
            <v>0</v>
          </cell>
        </row>
        <row r="1837">
          <cell r="K1837">
            <v>0</v>
          </cell>
          <cell r="R1837">
            <v>0</v>
          </cell>
          <cell r="S1837">
            <v>0</v>
          </cell>
          <cell r="T1837">
            <v>0</v>
          </cell>
          <cell r="V1837">
            <v>0</v>
          </cell>
          <cell r="W1837">
            <v>0</v>
          </cell>
          <cell r="X1837">
            <v>0</v>
          </cell>
          <cell r="Y1837">
            <v>0</v>
          </cell>
          <cell r="Z1837">
            <v>0</v>
          </cell>
          <cell r="AA1837">
            <v>0</v>
          </cell>
          <cell r="AB1837">
            <v>0</v>
          </cell>
          <cell r="AC1837">
            <v>0</v>
          </cell>
          <cell r="AD1837">
            <v>0</v>
          </cell>
          <cell r="AE1837">
            <v>0</v>
          </cell>
        </row>
        <row r="1838">
          <cell r="K1838">
            <v>0</v>
          </cell>
          <cell r="R1838">
            <v>0</v>
          </cell>
          <cell r="S1838">
            <v>0</v>
          </cell>
          <cell r="T1838">
            <v>0</v>
          </cell>
          <cell r="V1838">
            <v>0</v>
          </cell>
          <cell r="W1838">
            <v>0</v>
          </cell>
          <cell r="X1838">
            <v>0</v>
          </cell>
          <cell r="Y1838">
            <v>0</v>
          </cell>
          <cell r="Z1838">
            <v>0</v>
          </cell>
          <cell r="AA1838">
            <v>0</v>
          </cell>
          <cell r="AB1838">
            <v>0</v>
          </cell>
          <cell r="AC1838">
            <v>0</v>
          </cell>
          <cell r="AD1838">
            <v>0</v>
          </cell>
          <cell r="AE1838">
            <v>0</v>
          </cell>
        </row>
        <row r="1839">
          <cell r="K1839">
            <v>0</v>
          </cell>
          <cell r="R1839">
            <v>0</v>
          </cell>
          <cell r="S1839">
            <v>0</v>
          </cell>
          <cell r="T1839">
            <v>0</v>
          </cell>
          <cell r="V1839">
            <v>0</v>
          </cell>
          <cell r="W1839">
            <v>0</v>
          </cell>
          <cell r="X1839">
            <v>0</v>
          </cell>
          <cell r="Y1839">
            <v>0</v>
          </cell>
          <cell r="Z1839">
            <v>0</v>
          </cell>
          <cell r="AA1839">
            <v>0</v>
          </cell>
          <cell r="AB1839">
            <v>0</v>
          </cell>
          <cell r="AC1839">
            <v>0</v>
          </cell>
          <cell r="AD1839">
            <v>0</v>
          </cell>
          <cell r="AE1839">
            <v>0</v>
          </cell>
        </row>
        <row r="1840">
          <cell r="K1840">
            <v>0</v>
          </cell>
          <cell r="R1840">
            <v>0</v>
          </cell>
          <cell r="S1840">
            <v>0</v>
          </cell>
          <cell r="T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</row>
        <row r="1841">
          <cell r="K1841">
            <v>0</v>
          </cell>
          <cell r="R1841">
            <v>0</v>
          </cell>
          <cell r="S1841">
            <v>0</v>
          </cell>
          <cell r="T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</row>
        <row r="1842">
          <cell r="K1842">
            <v>0</v>
          </cell>
          <cell r="R1842">
            <v>0</v>
          </cell>
          <cell r="S1842">
            <v>0</v>
          </cell>
          <cell r="T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</row>
        <row r="1843">
          <cell r="K1843">
            <v>0</v>
          </cell>
          <cell r="R1843">
            <v>0</v>
          </cell>
          <cell r="S1843">
            <v>0</v>
          </cell>
          <cell r="T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</row>
        <row r="1844">
          <cell r="K1844">
            <v>0</v>
          </cell>
          <cell r="R1844">
            <v>0</v>
          </cell>
          <cell r="S1844">
            <v>0</v>
          </cell>
          <cell r="T1844">
            <v>0</v>
          </cell>
          <cell r="V1844">
            <v>0</v>
          </cell>
          <cell r="W1844">
            <v>0</v>
          </cell>
          <cell r="X1844">
            <v>0</v>
          </cell>
          <cell r="Y1844">
            <v>0</v>
          </cell>
          <cell r="Z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0</v>
          </cell>
          <cell r="AE1844">
            <v>0</v>
          </cell>
        </row>
        <row r="1845">
          <cell r="K1845">
            <v>0</v>
          </cell>
          <cell r="R1845">
            <v>0</v>
          </cell>
          <cell r="S1845">
            <v>0</v>
          </cell>
          <cell r="T1845">
            <v>0</v>
          </cell>
          <cell r="V1845">
            <v>0</v>
          </cell>
          <cell r="W1845">
            <v>0</v>
          </cell>
          <cell r="X1845">
            <v>0</v>
          </cell>
          <cell r="Y1845">
            <v>0</v>
          </cell>
          <cell r="Z1845">
            <v>0</v>
          </cell>
          <cell r="AA1845">
            <v>0</v>
          </cell>
          <cell r="AB1845">
            <v>0</v>
          </cell>
          <cell r="AC1845">
            <v>0</v>
          </cell>
          <cell r="AD1845">
            <v>0</v>
          </cell>
          <cell r="AE1845">
            <v>0</v>
          </cell>
        </row>
        <row r="1846">
          <cell r="K1846">
            <v>0</v>
          </cell>
          <cell r="R1846">
            <v>0</v>
          </cell>
          <cell r="S1846">
            <v>0</v>
          </cell>
          <cell r="T1846">
            <v>0</v>
          </cell>
          <cell r="V1846">
            <v>0</v>
          </cell>
          <cell r="W1846">
            <v>0</v>
          </cell>
          <cell r="X1846">
            <v>0</v>
          </cell>
          <cell r="Y1846">
            <v>0</v>
          </cell>
          <cell r="Z1846">
            <v>0</v>
          </cell>
          <cell r="AA1846">
            <v>0</v>
          </cell>
          <cell r="AB1846">
            <v>0</v>
          </cell>
          <cell r="AC1846">
            <v>0</v>
          </cell>
          <cell r="AD1846">
            <v>0</v>
          </cell>
          <cell r="AE1846">
            <v>0</v>
          </cell>
        </row>
        <row r="1847">
          <cell r="K1847">
            <v>0</v>
          </cell>
          <cell r="R1847">
            <v>0</v>
          </cell>
          <cell r="S1847">
            <v>0</v>
          </cell>
          <cell r="T1847">
            <v>0</v>
          </cell>
          <cell r="V1847">
            <v>0</v>
          </cell>
          <cell r="W1847">
            <v>0</v>
          </cell>
          <cell r="X1847">
            <v>0</v>
          </cell>
          <cell r="Y1847">
            <v>0</v>
          </cell>
          <cell r="Z1847">
            <v>0</v>
          </cell>
          <cell r="AA1847">
            <v>0</v>
          </cell>
          <cell r="AB1847">
            <v>0</v>
          </cell>
          <cell r="AC1847">
            <v>0</v>
          </cell>
          <cell r="AD1847">
            <v>0</v>
          </cell>
          <cell r="AE1847">
            <v>0</v>
          </cell>
        </row>
        <row r="1848">
          <cell r="K1848">
            <v>0</v>
          </cell>
          <cell r="R1848">
            <v>0</v>
          </cell>
          <cell r="S1848">
            <v>0</v>
          </cell>
          <cell r="T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</row>
        <row r="1849">
          <cell r="K1849">
            <v>0</v>
          </cell>
          <cell r="R1849">
            <v>0</v>
          </cell>
          <cell r="S1849">
            <v>0</v>
          </cell>
          <cell r="T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</row>
        <row r="1850">
          <cell r="K1850">
            <v>0</v>
          </cell>
          <cell r="R1850">
            <v>0</v>
          </cell>
          <cell r="S1850">
            <v>0</v>
          </cell>
          <cell r="T1850">
            <v>0</v>
          </cell>
          <cell r="V1850">
            <v>0</v>
          </cell>
          <cell r="W1850">
            <v>0</v>
          </cell>
          <cell r="X1850">
            <v>0</v>
          </cell>
          <cell r="Y1850">
            <v>0</v>
          </cell>
          <cell r="Z1850">
            <v>0</v>
          </cell>
          <cell r="AA1850">
            <v>0</v>
          </cell>
          <cell r="AB1850">
            <v>0</v>
          </cell>
          <cell r="AC1850">
            <v>0</v>
          </cell>
          <cell r="AD1850">
            <v>0</v>
          </cell>
          <cell r="AE1850">
            <v>0</v>
          </cell>
        </row>
        <row r="1851">
          <cell r="K1851">
            <v>0</v>
          </cell>
          <cell r="R1851">
            <v>0</v>
          </cell>
          <cell r="S1851">
            <v>0</v>
          </cell>
          <cell r="T1851">
            <v>0</v>
          </cell>
          <cell r="V1851">
            <v>0</v>
          </cell>
          <cell r="W1851">
            <v>0</v>
          </cell>
          <cell r="X1851">
            <v>0</v>
          </cell>
          <cell r="Y1851">
            <v>0</v>
          </cell>
          <cell r="Z1851">
            <v>0</v>
          </cell>
          <cell r="AA1851">
            <v>0</v>
          </cell>
          <cell r="AB1851">
            <v>0</v>
          </cell>
          <cell r="AC1851">
            <v>0</v>
          </cell>
          <cell r="AD1851">
            <v>0</v>
          </cell>
          <cell r="AE1851">
            <v>0</v>
          </cell>
        </row>
        <row r="1852">
          <cell r="K1852">
            <v>0</v>
          </cell>
          <cell r="R1852">
            <v>0</v>
          </cell>
          <cell r="S1852">
            <v>0</v>
          </cell>
          <cell r="T1852">
            <v>0</v>
          </cell>
          <cell r="V1852">
            <v>0</v>
          </cell>
          <cell r="W1852">
            <v>0</v>
          </cell>
          <cell r="X1852">
            <v>0</v>
          </cell>
          <cell r="Y1852">
            <v>0</v>
          </cell>
          <cell r="Z1852">
            <v>0</v>
          </cell>
          <cell r="AA1852">
            <v>0</v>
          </cell>
          <cell r="AB1852">
            <v>0</v>
          </cell>
          <cell r="AC1852">
            <v>0</v>
          </cell>
          <cell r="AD1852">
            <v>0</v>
          </cell>
          <cell r="AE1852">
            <v>0</v>
          </cell>
        </row>
        <row r="1853">
          <cell r="K1853">
            <v>0</v>
          </cell>
          <cell r="R1853">
            <v>0</v>
          </cell>
          <cell r="S1853">
            <v>0</v>
          </cell>
          <cell r="T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</row>
        <row r="1854">
          <cell r="K1854">
            <v>0</v>
          </cell>
          <cell r="R1854">
            <v>0</v>
          </cell>
          <cell r="S1854">
            <v>0</v>
          </cell>
          <cell r="T1854">
            <v>0</v>
          </cell>
          <cell r="V1854">
            <v>0</v>
          </cell>
          <cell r="W1854">
            <v>0</v>
          </cell>
          <cell r="X1854">
            <v>0</v>
          </cell>
          <cell r="Y1854">
            <v>0</v>
          </cell>
          <cell r="Z1854">
            <v>0</v>
          </cell>
          <cell r="AA1854">
            <v>0</v>
          </cell>
          <cell r="AB1854">
            <v>0</v>
          </cell>
          <cell r="AC1854">
            <v>0</v>
          </cell>
          <cell r="AD1854">
            <v>0</v>
          </cell>
          <cell r="AE1854">
            <v>0</v>
          </cell>
        </row>
        <row r="1855">
          <cell r="K1855">
            <v>0</v>
          </cell>
          <cell r="R1855">
            <v>0</v>
          </cell>
          <cell r="S1855">
            <v>0</v>
          </cell>
          <cell r="T1855">
            <v>0</v>
          </cell>
          <cell r="V1855">
            <v>0</v>
          </cell>
          <cell r="W1855">
            <v>0</v>
          </cell>
          <cell r="X1855">
            <v>0</v>
          </cell>
          <cell r="Y1855">
            <v>0</v>
          </cell>
          <cell r="Z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0</v>
          </cell>
          <cell r="AE1855">
            <v>0</v>
          </cell>
        </row>
        <row r="1856">
          <cell r="K1856">
            <v>0</v>
          </cell>
          <cell r="R1856">
            <v>0</v>
          </cell>
          <cell r="S1856">
            <v>0</v>
          </cell>
          <cell r="T1856">
            <v>0</v>
          </cell>
          <cell r="V1856">
            <v>0</v>
          </cell>
          <cell r="W1856">
            <v>0</v>
          </cell>
          <cell r="X1856">
            <v>0</v>
          </cell>
          <cell r="Y1856">
            <v>0</v>
          </cell>
          <cell r="Z1856">
            <v>0</v>
          </cell>
          <cell r="AA1856">
            <v>0</v>
          </cell>
          <cell r="AB1856">
            <v>0</v>
          </cell>
          <cell r="AC1856">
            <v>0</v>
          </cell>
          <cell r="AD1856">
            <v>0</v>
          </cell>
          <cell r="AE1856">
            <v>0</v>
          </cell>
        </row>
        <row r="1857">
          <cell r="K1857">
            <v>0</v>
          </cell>
          <cell r="R1857">
            <v>0</v>
          </cell>
          <cell r="S1857">
            <v>0</v>
          </cell>
          <cell r="T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</row>
        <row r="1858">
          <cell r="K1858">
            <v>0</v>
          </cell>
          <cell r="R1858">
            <v>0</v>
          </cell>
          <cell r="S1858">
            <v>0</v>
          </cell>
          <cell r="T1858">
            <v>0</v>
          </cell>
          <cell r="V1858">
            <v>0</v>
          </cell>
          <cell r="W1858">
            <v>0</v>
          </cell>
          <cell r="X1858">
            <v>0</v>
          </cell>
          <cell r="Y1858">
            <v>0</v>
          </cell>
          <cell r="Z1858">
            <v>0</v>
          </cell>
          <cell r="AA1858">
            <v>0</v>
          </cell>
          <cell r="AB1858">
            <v>0</v>
          </cell>
          <cell r="AC1858">
            <v>0</v>
          </cell>
          <cell r="AD1858">
            <v>0</v>
          </cell>
          <cell r="AE1858">
            <v>0</v>
          </cell>
        </row>
        <row r="1859">
          <cell r="K1859">
            <v>0</v>
          </cell>
          <cell r="R1859">
            <v>0</v>
          </cell>
          <cell r="S1859">
            <v>0</v>
          </cell>
          <cell r="T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</row>
        <row r="1860">
          <cell r="K1860">
            <v>0</v>
          </cell>
          <cell r="R1860">
            <v>0</v>
          </cell>
          <cell r="S1860">
            <v>0</v>
          </cell>
          <cell r="T1860">
            <v>0</v>
          </cell>
          <cell r="V1860">
            <v>0</v>
          </cell>
          <cell r="W1860">
            <v>0</v>
          </cell>
          <cell r="X1860">
            <v>0</v>
          </cell>
          <cell r="Y1860">
            <v>0</v>
          </cell>
          <cell r="Z1860">
            <v>0</v>
          </cell>
          <cell r="AA1860">
            <v>0</v>
          </cell>
          <cell r="AB1860">
            <v>0</v>
          </cell>
          <cell r="AC1860">
            <v>0</v>
          </cell>
          <cell r="AD1860">
            <v>0</v>
          </cell>
          <cell r="AE1860">
            <v>0</v>
          </cell>
        </row>
        <row r="1861">
          <cell r="K1861">
            <v>0</v>
          </cell>
          <cell r="R1861">
            <v>0</v>
          </cell>
          <cell r="S1861">
            <v>0</v>
          </cell>
          <cell r="T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</row>
        <row r="1862">
          <cell r="K1862">
            <v>0</v>
          </cell>
          <cell r="R1862">
            <v>0</v>
          </cell>
          <cell r="S1862">
            <v>0</v>
          </cell>
          <cell r="T1862">
            <v>0</v>
          </cell>
          <cell r="V1862">
            <v>0</v>
          </cell>
          <cell r="W1862">
            <v>0</v>
          </cell>
          <cell r="X1862">
            <v>0</v>
          </cell>
          <cell r="Y1862">
            <v>0</v>
          </cell>
          <cell r="Z1862">
            <v>0</v>
          </cell>
          <cell r="AA1862">
            <v>0</v>
          </cell>
          <cell r="AB1862">
            <v>0</v>
          </cell>
          <cell r="AC1862">
            <v>0</v>
          </cell>
          <cell r="AD1862">
            <v>0</v>
          </cell>
          <cell r="AE1862">
            <v>0</v>
          </cell>
        </row>
        <row r="1863">
          <cell r="K1863">
            <v>0</v>
          </cell>
          <cell r="R1863">
            <v>0</v>
          </cell>
          <cell r="S1863">
            <v>0</v>
          </cell>
          <cell r="T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</row>
        <row r="1864">
          <cell r="K1864">
            <v>0</v>
          </cell>
          <cell r="R1864">
            <v>0</v>
          </cell>
          <cell r="S1864">
            <v>0</v>
          </cell>
          <cell r="T1864">
            <v>0</v>
          </cell>
          <cell r="V1864">
            <v>0</v>
          </cell>
          <cell r="W1864">
            <v>0</v>
          </cell>
          <cell r="X1864">
            <v>0</v>
          </cell>
          <cell r="Y1864">
            <v>0</v>
          </cell>
          <cell r="Z1864">
            <v>0</v>
          </cell>
          <cell r="AA1864">
            <v>0</v>
          </cell>
          <cell r="AB1864">
            <v>0</v>
          </cell>
          <cell r="AC1864">
            <v>0</v>
          </cell>
          <cell r="AD1864">
            <v>0</v>
          </cell>
          <cell r="AE1864">
            <v>0</v>
          </cell>
        </row>
        <row r="1865">
          <cell r="K1865">
            <v>0</v>
          </cell>
          <cell r="R1865">
            <v>0</v>
          </cell>
          <cell r="S1865">
            <v>0</v>
          </cell>
          <cell r="T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</row>
        <row r="1866">
          <cell r="K1866">
            <v>0</v>
          </cell>
          <cell r="R1866">
            <v>0</v>
          </cell>
          <cell r="S1866">
            <v>0</v>
          </cell>
          <cell r="T1866">
            <v>0</v>
          </cell>
          <cell r="V1866">
            <v>0</v>
          </cell>
          <cell r="W1866">
            <v>0</v>
          </cell>
          <cell r="X1866">
            <v>0</v>
          </cell>
          <cell r="Y1866">
            <v>0</v>
          </cell>
          <cell r="Z1866">
            <v>0</v>
          </cell>
          <cell r="AA1866">
            <v>0</v>
          </cell>
          <cell r="AB1866">
            <v>0</v>
          </cell>
          <cell r="AC1866">
            <v>0</v>
          </cell>
          <cell r="AD1866">
            <v>0</v>
          </cell>
          <cell r="AE1866">
            <v>0</v>
          </cell>
        </row>
        <row r="1867">
          <cell r="K1867">
            <v>0</v>
          </cell>
          <cell r="R1867">
            <v>0</v>
          </cell>
          <cell r="S1867">
            <v>0</v>
          </cell>
          <cell r="T1867">
            <v>0</v>
          </cell>
          <cell r="V1867">
            <v>0</v>
          </cell>
          <cell r="W1867">
            <v>0</v>
          </cell>
          <cell r="X1867">
            <v>0</v>
          </cell>
          <cell r="Y1867">
            <v>0</v>
          </cell>
          <cell r="Z1867">
            <v>0</v>
          </cell>
          <cell r="AA1867">
            <v>0</v>
          </cell>
          <cell r="AB1867">
            <v>0</v>
          </cell>
          <cell r="AC1867">
            <v>0</v>
          </cell>
          <cell r="AD1867">
            <v>0</v>
          </cell>
          <cell r="AE1867">
            <v>0</v>
          </cell>
        </row>
        <row r="1868">
          <cell r="K1868">
            <v>0</v>
          </cell>
          <cell r="R1868">
            <v>0</v>
          </cell>
          <cell r="S1868">
            <v>0</v>
          </cell>
          <cell r="T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>
            <v>0</v>
          </cell>
        </row>
        <row r="1869">
          <cell r="K1869">
            <v>0</v>
          </cell>
          <cell r="R1869">
            <v>0</v>
          </cell>
          <cell r="S1869">
            <v>0</v>
          </cell>
          <cell r="T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>
            <v>0</v>
          </cell>
        </row>
        <row r="1870">
          <cell r="K1870">
            <v>0</v>
          </cell>
          <cell r="R1870">
            <v>0</v>
          </cell>
          <cell r="S1870">
            <v>0</v>
          </cell>
          <cell r="T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>
            <v>0</v>
          </cell>
        </row>
        <row r="1871">
          <cell r="K1871">
            <v>0</v>
          </cell>
          <cell r="R1871">
            <v>0</v>
          </cell>
          <cell r="S1871">
            <v>0</v>
          </cell>
          <cell r="T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</row>
        <row r="1872">
          <cell r="K1872">
            <v>0</v>
          </cell>
          <cell r="R1872">
            <v>0</v>
          </cell>
          <cell r="S1872">
            <v>0</v>
          </cell>
          <cell r="T1872">
            <v>0</v>
          </cell>
          <cell r="V1872">
            <v>0</v>
          </cell>
          <cell r="W1872">
            <v>0</v>
          </cell>
          <cell r="X1872">
            <v>0</v>
          </cell>
          <cell r="Y1872">
            <v>0</v>
          </cell>
          <cell r="Z1872">
            <v>0</v>
          </cell>
          <cell r="AA1872">
            <v>0</v>
          </cell>
          <cell r="AB1872">
            <v>0</v>
          </cell>
          <cell r="AC1872">
            <v>0</v>
          </cell>
          <cell r="AD1872">
            <v>0</v>
          </cell>
          <cell r="AE1872">
            <v>0</v>
          </cell>
        </row>
        <row r="1873">
          <cell r="K1873">
            <v>0</v>
          </cell>
          <cell r="R1873">
            <v>0</v>
          </cell>
          <cell r="S1873">
            <v>0</v>
          </cell>
          <cell r="T1873">
            <v>0</v>
          </cell>
          <cell r="V1873">
            <v>0</v>
          </cell>
          <cell r="W1873">
            <v>0</v>
          </cell>
          <cell r="X1873">
            <v>0</v>
          </cell>
          <cell r="Y1873">
            <v>0</v>
          </cell>
          <cell r="Z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0</v>
          </cell>
          <cell r="AE1873">
            <v>0</v>
          </cell>
        </row>
        <row r="1874">
          <cell r="K1874">
            <v>0</v>
          </cell>
          <cell r="R1874">
            <v>0</v>
          </cell>
          <cell r="S1874">
            <v>0</v>
          </cell>
          <cell r="T1874">
            <v>0</v>
          </cell>
          <cell r="V1874">
            <v>0</v>
          </cell>
          <cell r="W1874">
            <v>0</v>
          </cell>
          <cell r="X1874">
            <v>0</v>
          </cell>
          <cell r="Y1874">
            <v>0</v>
          </cell>
          <cell r="Z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0</v>
          </cell>
          <cell r="AE1874">
            <v>0</v>
          </cell>
        </row>
        <row r="1875">
          <cell r="K1875">
            <v>0</v>
          </cell>
          <cell r="R1875">
            <v>0</v>
          </cell>
          <cell r="S1875">
            <v>0</v>
          </cell>
          <cell r="T1875">
            <v>0</v>
          </cell>
          <cell r="V1875">
            <v>0</v>
          </cell>
          <cell r="W1875">
            <v>0</v>
          </cell>
          <cell r="X1875">
            <v>0</v>
          </cell>
          <cell r="Y1875">
            <v>0</v>
          </cell>
          <cell r="Z1875">
            <v>0</v>
          </cell>
          <cell r="AA1875">
            <v>0</v>
          </cell>
          <cell r="AB1875">
            <v>0</v>
          </cell>
          <cell r="AC1875">
            <v>0</v>
          </cell>
          <cell r="AD1875">
            <v>0</v>
          </cell>
          <cell r="AE1875">
            <v>0</v>
          </cell>
        </row>
        <row r="1876">
          <cell r="K1876">
            <v>0</v>
          </cell>
          <cell r="R1876">
            <v>0</v>
          </cell>
          <cell r="S1876">
            <v>0</v>
          </cell>
          <cell r="T1876">
            <v>0</v>
          </cell>
          <cell r="V1876">
            <v>0</v>
          </cell>
          <cell r="W1876">
            <v>0</v>
          </cell>
          <cell r="X1876">
            <v>0</v>
          </cell>
          <cell r="Y1876">
            <v>0</v>
          </cell>
          <cell r="Z1876">
            <v>0</v>
          </cell>
          <cell r="AA1876">
            <v>0</v>
          </cell>
          <cell r="AB1876">
            <v>0</v>
          </cell>
          <cell r="AC1876">
            <v>0</v>
          </cell>
          <cell r="AD1876">
            <v>0</v>
          </cell>
          <cell r="AE1876">
            <v>0</v>
          </cell>
        </row>
        <row r="1877">
          <cell r="K1877">
            <v>0</v>
          </cell>
          <cell r="R1877">
            <v>0</v>
          </cell>
          <cell r="S1877">
            <v>0</v>
          </cell>
          <cell r="T1877">
            <v>0</v>
          </cell>
          <cell r="V1877">
            <v>0</v>
          </cell>
          <cell r="W1877">
            <v>0</v>
          </cell>
          <cell r="X1877">
            <v>0</v>
          </cell>
          <cell r="Y1877">
            <v>0</v>
          </cell>
          <cell r="Z1877">
            <v>0</v>
          </cell>
          <cell r="AA1877">
            <v>0</v>
          </cell>
          <cell r="AB1877">
            <v>0</v>
          </cell>
          <cell r="AC1877">
            <v>0</v>
          </cell>
          <cell r="AD1877">
            <v>0</v>
          </cell>
          <cell r="AE1877">
            <v>0</v>
          </cell>
        </row>
        <row r="1878">
          <cell r="K1878">
            <v>0</v>
          </cell>
          <cell r="R1878">
            <v>0</v>
          </cell>
          <cell r="S1878">
            <v>0</v>
          </cell>
          <cell r="T1878">
            <v>0</v>
          </cell>
          <cell r="V1878">
            <v>0</v>
          </cell>
          <cell r="W1878">
            <v>0</v>
          </cell>
          <cell r="X1878">
            <v>0</v>
          </cell>
          <cell r="Y1878">
            <v>0</v>
          </cell>
          <cell r="Z1878">
            <v>0</v>
          </cell>
          <cell r="AA1878">
            <v>0</v>
          </cell>
          <cell r="AB1878">
            <v>0</v>
          </cell>
          <cell r="AC1878">
            <v>0</v>
          </cell>
          <cell r="AD1878">
            <v>0</v>
          </cell>
          <cell r="AE1878">
            <v>0</v>
          </cell>
        </row>
        <row r="1879">
          <cell r="K1879">
            <v>0</v>
          </cell>
          <cell r="R1879">
            <v>0</v>
          </cell>
          <cell r="S1879">
            <v>0</v>
          </cell>
          <cell r="T1879">
            <v>0</v>
          </cell>
          <cell r="V1879">
            <v>0</v>
          </cell>
          <cell r="W1879">
            <v>0</v>
          </cell>
          <cell r="X1879">
            <v>0</v>
          </cell>
          <cell r="Y1879">
            <v>0</v>
          </cell>
          <cell r="Z1879">
            <v>0</v>
          </cell>
          <cell r="AA1879">
            <v>0</v>
          </cell>
          <cell r="AB1879">
            <v>0</v>
          </cell>
          <cell r="AC1879">
            <v>0</v>
          </cell>
          <cell r="AD1879">
            <v>0</v>
          </cell>
          <cell r="AE1879">
            <v>0</v>
          </cell>
        </row>
        <row r="1880">
          <cell r="K1880">
            <v>0</v>
          </cell>
          <cell r="R1880">
            <v>0</v>
          </cell>
          <cell r="S1880">
            <v>0</v>
          </cell>
          <cell r="T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</row>
        <row r="1881">
          <cell r="K1881">
            <v>0</v>
          </cell>
          <cell r="R1881">
            <v>0</v>
          </cell>
          <cell r="S1881">
            <v>0</v>
          </cell>
          <cell r="T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</row>
        <row r="1882">
          <cell r="K1882">
            <v>0</v>
          </cell>
          <cell r="R1882">
            <v>0</v>
          </cell>
          <cell r="S1882">
            <v>0</v>
          </cell>
          <cell r="T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</row>
        <row r="1883">
          <cell r="K1883">
            <v>0</v>
          </cell>
          <cell r="R1883">
            <v>0</v>
          </cell>
          <cell r="S1883">
            <v>0</v>
          </cell>
          <cell r="T1883">
            <v>0</v>
          </cell>
          <cell r="V1883">
            <v>0</v>
          </cell>
          <cell r="W1883">
            <v>0</v>
          </cell>
          <cell r="X1883">
            <v>0</v>
          </cell>
          <cell r="Y1883">
            <v>0</v>
          </cell>
          <cell r="Z1883">
            <v>0</v>
          </cell>
          <cell r="AA1883">
            <v>0</v>
          </cell>
          <cell r="AB1883">
            <v>0</v>
          </cell>
          <cell r="AC1883">
            <v>0</v>
          </cell>
          <cell r="AD1883">
            <v>0</v>
          </cell>
          <cell r="AE1883">
            <v>0</v>
          </cell>
        </row>
        <row r="1884">
          <cell r="K1884">
            <v>0</v>
          </cell>
          <cell r="R1884">
            <v>0</v>
          </cell>
          <cell r="S1884">
            <v>0</v>
          </cell>
          <cell r="T1884">
            <v>0</v>
          </cell>
          <cell r="V1884">
            <v>0</v>
          </cell>
          <cell r="W1884">
            <v>0</v>
          </cell>
          <cell r="X1884">
            <v>0</v>
          </cell>
          <cell r="Y1884">
            <v>0</v>
          </cell>
          <cell r="Z1884">
            <v>0</v>
          </cell>
          <cell r="AA1884">
            <v>0</v>
          </cell>
          <cell r="AB1884">
            <v>0</v>
          </cell>
          <cell r="AC1884">
            <v>0</v>
          </cell>
          <cell r="AD1884">
            <v>0</v>
          </cell>
          <cell r="AE1884">
            <v>0</v>
          </cell>
        </row>
        <row r="1885">
          <cell r="K1885">
            <v>0</v>
          </cell>
          <cell r="R1885">
            <v>0</v>
          </cell>
          <cell r="S1885">
            <v>0</v>
          </cell>
          <cell r="T1885">
            <v>0</v>
          </cell>
          <cell r="V1885">
            <v>0</v>
          </cell>
          <cell r="W1885">
            <v>0</v>
          </cell>
          <cell r="X1885">
            <v>0</v>
          </cell>
          <cell r="Y1885">
            <v>0</v>
          </cell>
          <cell r="Z1885">
            <v>0</v>
          </cell>
          <cell r="AA1885">
            <v>0</v>
          </cell>
          <cell r="AB1885">
            <v>0</v>
          </cell>
          <cell r="AC1885">
            <v>0</v>
          </cell>
          <cell r="AD1885">
            <v>0</v>
          </cell>
          <cell r="AE1885">
            <v>0</v>
          </cell>
        </row>
        <row r="1886">
          <cell r="K1886">
            <v>0</v>
          </cell>
          <cell r="R1886">
            <v>0</v>
          </cell>
          <cell r="S1886">
            <v>0</v>
          </cell>
          <cell r="T1886">
            <v>0</v>
          </cell>
          <cell r="V1886">
            <v>0</v>
          </cell>
          <cell r="W1886">
            <v>0</v>
          </cell>
          <cell r="X1886">
            <v>0</v>
          </cell>
          <cell r="Y1886">
            <v>0</v>
          </cell>
          <cell r="Z1886">
            <v>0</v>
          </cell>
          <cell r="AA1886">
            <v>0</v>
          </cell>
          <cell r="AB1886">
            <v>0</v>
          </cell>
          <cell r="AC1886">
            <v>0</v>
          </cell>
          <cell r="AD1886">
            <v>0</v>
          </cell>
          <cell r="AE1886">
            <v>0</v>
          </cell>
        </row>
        <row r="1887">
          <cell r="K1887">
            <v>0</v>
          </cell>
          <cell r="R1887">
            <v>0</v>
          </cell>
          <cell r="S1887">
            <v>0</v>
          </cell>
          <cell r="T1887">
            <v>0</v>
          </cell>
          <cell r="V1887">
            <v>0</v>
          </cell>
          <cell r="W1887">
            <v>0</v>
          </cell>
          <cell r="X1887">
            <v>0</v>
          </cell>
          <cell r="Y1887">
            <v>0</v>
          </cell>
          <cell r="Z1887">
            <v>0</v>
          </cell>
          <cell r="AA1887">
            <v>0</v>
          </cell>
          <cell r="AB1887">
            <v>0</v>
          </cell>
          <cell r="AC1887">
            <v>0</v>
          </cell>
          <cell r="AD1887">
            <v>0</v>
          </cell>
          <cell r="AE1887">
            <v>0</v>
          </cell>
        </row>
        <row r="1888">
          <cell r="K1888">
            <v>0</v>
          </cell>
          <cell r="R1888">
            <v>0</v>
          </cell>
          <cell r="S1888">
            <v>0</v>
          </cell>
          <cell r="T1888">
            <v>0</v>
          </cell>
          <cell r="V1888">
            <v>0</v>
          </cell>
          <cell r="W1888">
            <v>0</v>
          </cell>
          <cell r="X1888">
            <v>0</v>
          </cell>
          <cell r="Y1888">
            <v>0</v>
          </cell>
          <cell r="Z1888">
            <v>0</v>
          </cell>
          <cell r="AA1888">
            <v>0</v>
          </cell>
          <cell r="AB1888">
            <v>0</v>
          </cell>
          <cell r="AC1888">
            <v>0</v>
          </cell>
          <cell r="AD1888">
            <v>0</v>
          </cell>
          <cell r="AE1888">
            <v>0</v>
          </cell>
        </row>
        <row r="1889">
          <cell r="K1889">
            <v>0</v>
          </cell>
          <cell r="R1889">
            <v>0</v>
          </cell>
          <cell r="S1889">
            <v>0</v>
          </cell>
          <cell r="T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</row>
        <row r="1890">
          <cell r="K1890">
            <v>0</v>
          </cell>
          <cell r="R1890">
            <v>0</v>
          </cell>
          <cell r="S1890">
            <v>0</v>
          </cell>
          <cell r="T1890">
            <v>0</v>
          </cell>
          <cell r="V1890">
            <v>0</v>
          </cell>
          <cell r="W1890">
            <v>0</v>
          </cell>
          <cell r="X1890">
            <v>0</v>
          </cell>
          <cell r="Y1890">
            <v>0</v>
          </cell>
          <cell r="Z1890">
            <v>0</v>
          </cell>
          <cell r="AA1890">
            <v>0</v>
          </cell>
          <cell r="AB1890">
            <v>0</v>
          </cell>
          <cell r="AC1890">
            <v>0</v>
          </cell>
          <cell r="AD1890">
            <v>0</v>
          </cell>
          <cell r="AE1890">
            <v>0</v>
          </cell>
        </row>
        <row r="1891">
          <cell r="K1891">
            <v>0</v>
          </cell>
          <cell r="R1891">
            <v>0</v>
          </cell>
          <cell r="S1891">
            <v>0</v>
          </cell>
          <cell r="T1891">
            <v>0</v>
          </cell>
          <cell r="V1891">
            <v>0</v>
          </cell>
          <cell r="W1891">
            <v>0</v>
          </cell>
          <cell r="X1891">
            <v>0</v>
          </cell>
          <cell r="Y1891">
            <v>0</v>
          </cell>
          <cell r="Z1891">
            <v>0</v>
          </cell>
          <cell r="AA1891">
            <v>0</v>
          </cell>
          <cell r="AB1891">
            <v>0</v>
          </cell>
          <cell r="AC1891">
            <v>0</v>
          </cell>
          <cell r="AD1891">
            <v>0</v>
          </cell>
          <cell r="AE1891">
            <v>0</v>
          </cell>
        </row>
        <row r="1892">
          <cell r="K1892">
            <v>0</v>
          </cell>
          <cell r="R1892">
            <v>0</v>
          </cell>
          <cell r="S1892">
            <v>0</v>
          </cell>
          <cell r="T1892">
            <v>0</v>
          </cell>
          <cell r="V1892">
            <v>0</v>
          </cell>
          <cell r="W1892">
            <v>0</v>
          </cell>
          <cell r="X1892">
            <v>0</v>
          </cell>
          <cell r="Y1892">
            <v>0</v>
          </cell>
          <cell r="Z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0</v>
          </cell>
          <cell r="AE1892">
            <v>0</v>
          </cell>
        </row>
        <row r="1893">
          <cell r="K1893">
            <v>0</v>
          </cell>
          <cell r="R1893">
            <v>0</v>
          </cell>
          <cell r="S1893">
            <v>0</v>
          </cell>
          <cell r="T1893">
            <v>0</v>
          </cell>
          <cell r="V1893">
            <v>0</v>
          </cell>
          <cell r="W1893">
            <v>0</v>
          </cell>
          <cell r="X1893">
            <v>0</v>
          </cell>
          <cell r="Y1893">
            <v>0</v>
          </cell>
          <cell r="Z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0</v>
          </cell>
          <cell r="AE1893">
            <v>0</v>
          </cell>
        </row>
        <row r="1894">
          <cell r="K1894">
            <v>0</v>
          </cell>
          <cell r="R1894">
            <v>0</v>
          </cell>
          <cell r="S1894">
            <v>0</v>
          </cell>
          <cell r="T1894">
            <v>0</v>
          </cell>
          <cell r="V1894">
            <v>0</v>
          </cell>
          <cell r="W1894">
            <v>0</v>
          </cell>
          <cell r="X1894">
            <v>0</v>
          </cell>
          <cell r="Y1894">
            <v>0</v>
          </cell>
          <cell r="Z1894">
            <v>0</v>
          </cell>
          <cell r="AA1894">
            <v>0</v>
          </cell>
          <cell r="AB1894">
            <v>0</v>
          </cell>
          <cell r="AC1894">
            <v>0</v>
          </cell>
          <cell r="AD1894">
            <v>0</v>
          </cell>
          <cell r="AE1894">
            <v>0</v>
          </cell>
        </row>
        <row r="1895">
          <cell r="K1895">
            <v>0</v>
          </cell>
          <cell r="R1895">
            <v>0</v>
          </cell>
          <cell r="S1895">
            <v>0</v>
          </cell>
          <cell r="T1895">
            <v>0</v>
          </cell>
          <cell r="V1895">
            <v>0</v>
          </cell>
          <cell r="W1895">
            <v>0</v>
          </cell>
          <cell r="X1895">
            <v>0</v>
          </cell>
          <cell r="Y1895">
            <v>0</v>
          </cell>
          <cell r="Z1895">
            <v>0</v>
          </cell>
          <cell r="AA1895">
            <v>0</v>
          </cell>
          <cell r="AB1895">
            <v>0</v>
          </cell>
          <cell r="AC1895">
            <v>0</v>
          </cell>
          <cell r="AD1895">
            <v>0</v>
          </cell>
          <cell r="AE1895">
            <v>0</v>
          </cell>
        </row>
        <row r="1896">
          <cell r="K1896">
            <v>0</v>
          </cell>
          <cell r="R1896">
            <v>0</v>
          </cell>
          <cell r="S1896">
            <v>0</v>
          </cell>
          <cell r="T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</row>
        <row r="1897">
          <cell r="K1897">
            <v>0</v>
          </cell>
          <cell r="R1897">
            <v>0</v>
          </cell>
          <cell r="S1897">
            <v>0</v>
          </cell>
          <cell r="T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</row>
        <row r="1898">
          <cell r="K1898">
            <v>0</v>
          </cell>
          <cell r="R1898">
            <v>0</v>
          </cell>
          <cell r="S1898">
            <v>0</v>
          </cell>
          <cell r="T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</row>
        <row r="1899">
          <cell r="K1899">
            <v>0</v>
          </cell>
          <cell r="R1899">
            <v>0</v>
          </cell>
          <cell r="S1899">
            <v>0</v>
          </cell>
          <cell r="T1899">
            <v>0</v>
          </cell>
          <cell r="V1899">
            <v>0</v>
          </cell>
          <cell r="W1899">
            <v>0</v>
          </cell>
          <cell r="X1899">
            <v>0</v>
          </cell>
          <cell r="Y1899">
            <v>0</v>
          </cell>
          <cell r="Z1899">
            <v>0</v>
          </cell>
          <cell r="AA1899">
            <v>0</v>
          </cell>
          <cell r="AB1899">
            <v>0</v>
          </cell>
          <cell r="AC1899">
            <v>0</v>
          </cell>
          <cell r="AD1899">
            <v>0</v>
          </cell>
          <cell r="AE1899">
            <v>0</v>
          </cell>
        </row>
        <row r="1900">
          <cell r="K1900">
            <v>0</v>
          </cell>
          <cell r="R1900">
            <v>0</v>
          </cell>
          <cell r="S1900">
            <v>0</v>
          </cell>
          <cell r="T1900">
            <v>0</v>
          </cell>
          <cell r="V1900">
            <v>0</v>
          </cell>
          <cell r="W1900">
            <v>0</v>
          </cell>
          <cell r="X1900">
            <v>0</v>
          </cell>
          <cell r="Y1900">
            <v>0</v>
          </cell>
          <cell r="Z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0</v>
          </cell>
          <cell r="AE1900">
            <v>0</v>
          </cell>
        </row>
        <row r="1901">
          <cell r="K1901">
            <v>0</v>
          </cell>
          <cell r="R1901">
            <v>0</v>
          </cell>
          <cell r="S1901">
            <v>0</v>
          </cell>
          <cell r="T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</row>
        <row r="1902">
          <cell r="K1902">
            <v>0</v>
          </cell>
          <cell r="R1902">
            <v>0</v>
          </cell>
          <cell r="S1902">
            <v>0</v>
          </cell>
          <cell r="T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</row>
        <row r="1903">
          <cell r="K1903">
            <v>0</v>
          </cell>
          <cell r="R1903">
            <v>0</v>
          </cell>
          <cell r="S1903">
            <v>0</v>
          </cell>
          <cell r="T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</row>
        <row r="1904">
          <cell r="K1904">
            <v>0</v>
          </cell>
          <cell r="R1904">
            <v>0</v>
          </cell>
          <cell r="S1904">
            <v>0</v>
          </cell>
          <cell r="T1904">
            <v>0</v>
          </cell>
          <cell r="V1904">
            <v>0</v>
          </cell>
          <cell r="W1904">
            <v>0</v>
          </cell>
          <cell r="X1904">
            <v>0</v>
          </cell>
          <cell r="Y1904">
            <v>0</v>
          </cell>
          <cell r="Z1904">
            <v>0</v>
          </cell>
          <cell r="AA1904">
            <v>0</v>
          </cell>
          <cell r="AB1904">
            <v>0</v>
          </cell>
          <cell r="AC1904">
            <v>0</v>
          </cell>
          <cell r="AD1904">
            <v>0</v>
          </cell>
          <cell r="AE1904">
            <v>0</v>
          </cell>
        </row>
        <row r="1905">
          <cell r="K1905">
            <v>0</v>
          </cell>
          <cell r="R1905">
            <v>0</v>
          </cell>
          <cell r="S1905">
            <v>0</v>
          </cell>
          <cell r="T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</row>
        <row r="1906">
          <cell r="K1906">
            <v>0</v>
          </cell>
          <cell r="R1906">
            <v>0</v>
          </cell>
          <cell r="S1906">
            <v>0</v>
          </cell>
          <cell r="T1906">
            <v>0</v>
          </cell>
          <cell r="V1906">
            <v>0</v>
          </cell>
          <cell r="W1906">
            <v>0</v>
          </cell>
          <cell r="X1906">
            <v>0</v>
          </cell>
          <cell r="Y1906">
            <v>0</v>
          </cell>
          <cell r="Z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0</v>
          </cell>
          <cell r="AE1906">
            <v>0</v>
          </cell>
        </row>
        <row r="1907">
          <cell r="K1907">
            <v>0</v>
          </cell>
          <cell r="R1907">
            <v>0</v>
          </cell>
          <cell r="S1907">
            <v>0</v>
          </cell>
          <cell r="T1907">
            <v>0</v>
          </cell>
          <cell r="V1907">
            <v>0</v>
          </cell>
          <cell r="W1907">
            <v>0</v>
          </cell>
          <cell r="X1907">
            <v>0</v>
          </cell>
          <cell r="Y1907">
            <v>0</v>
          </cell>
          <cell r="Z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0</v>
          </cell>
          <cell r="AE1907">
            <v>0</v>
          </cell>
        </row>
        <row r="1908">
          <cell r="K1908">
            <v>0</v>
          </cell>
          <cell r="R1908">
            <v>0</v>
          </cell>
          <cell r="S1908">
            <v>0</v>
          </cell>
          <cell r="T1908">
            <v>0</v>
          </cell>
          <cell r="V1908">
            <v>0</v>
          </cell>
          <cell r="W1908">
            <v>0</v>
          </cell>
          <cell r="X1908">
            <v>0</v>
          </cell>
          <cell r="Y1908">
            <v>0</v>
          </cell>
          <cell r="Z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0</v>
          </cell>
          <cell r="AE1908">
            <v>0</v>
          </cell>
        </row>
        <row r="1909">
          <cell r="K1909">
            <v>0</v>
          </cell>
          <cell r="R1909">
            <v>0</v>
          </cell>
          <cell r="S1909">
            <v>0</v>
          </cell>
          <cell r="T1909">
            <v>0</v>
          </cell>
          <cell r="V1909">
            <v>0</v>
          </cell>
          <cell r="W1909">
            <v>0</v>
          </cell>
          <cell r="X1909">
            <v>0</v>
          </cell>
          <cell r="Y1909">
            <v>0</v>
          </cell>
          <cell r="Z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0</v>
          </cell>
          <cell r="AE1909">
            <v>0</v>
          </cell>
        </row>
        <row r="1910">
          <cell r="K1910">
            <v>0</v>
          </cell>
          <cell r="R1910">
            <v>0</v>
          </cell>
          <cell r="S1910">
            <v>0</v>
          </cell>
          <cell r="T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</row>
        <row r="1911">
          <cell r="K1911">
            <v>0</v>
          </cell>
          <cell r="R1911">
            <v>0</v>
          </cell>
          <cell r="S1911">
            <v>0</v>
          </cell>
          <cell r="T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</row>
        <row r="1912">
          <cell r="K1912">
            <v>0</v>
          </cell>
          <cell r="R1912">
            <v>0</v>
          </cell>
          <cell r="S1912">
            <v>0</v>
          </cell>
          <cell r="T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</row>
        <row r="1913">
          <cell r="K1913">
            <v>0</v>
          </cell>
          <cell r="R1913">
            <v>0</v>
          </cell>
          <cell r="S1913">
            <v>0</v>
          </cell>
          <cell r="T1913">
            <v>0</v>
          </cell>
          <cell r="V1913">
            <v>0</v>
          </cell>
          <cell r="W1913">
            <v>0</v>
          </cell>
          <cell r="X1913">
            <v>0</v>
          </cell>
          <cell r="Y1913">
            <v>0</v>
          </cell>
          <cell r="Z1913">
            <v>0</v>
          </cell>
          <cell r="AA1913">
            <v>0</v>
          </cell>
          <cell r="AB1913">
            <v>0</v>
          </cell>
          <cell r="AC1913">
            <v>0</v>
          </cell>
          <cell r="AD1913">
            <v>0</v>
          </cell>
          <cell r="AE1913">
            <v>0</v>
          </cell>
        </row>
        <row r="1914">
          <cell r="K1914">
            <v>0</v>
          </cell>
          <cell r="R1914">
            <v>0</v>
          </cell>
          <cell r="S1914">
            <v>0</v>
          </cell>
          <cell r="T1914">
            <v>0</v>
          </cell>
          <cell r="V1914">
            <v>0</v>
          </cell>
          <cell r="W1914">
            <v>0</v>
          </cell>
          <cell r="X1914">
            <v>0</v>
          </cell>
          <cell r="Y1914">
            <v>0</v>
          </cell>
          <cell r="Z1914">
            <v>0</v>
          </cell>
          <cell r="AA1914">
            <v>0</v>
          </cell>
          <cell r="AB1914">
            <v>0</v>
          </cell>
          <cell r="AC1914">
            <v>0</v>
          </cell>
          <cell r="AD1914">
            <v>0</v>
          </cell>
          <cell r="AE1914">
            <v>0</v>
          </cell>
        </row>
        <row r="1915">
          <cell r="K1915">
            <v>0</v>
          </cell>
          <cell r="R1915">
            <v>0</v>
          </cell>
          <cell r="S1915">
            <v>0</v>
          </cell>
          <cell r="T1915">
            <v>0</v>
          </cell>
          <cell r="V1915">
            <v>0</v>
          </cell>
          <cell r="W1915">
            <v>0</v>
          </cell>
          <cell r="X1915">
            <v>0</v>
          </cell>
          <cell r="Y1915">
            <v>0</v>
          </cell>
          <cell r="Z1915">
            <v>0</v>
          </cell>
          <cell r="AA1915">
            <v>0</v>
          </cell>
          <cell r="AB1915">
            <v>0</v>
          </cell>
          <cell r="AC1915">
            <v>0</v>
          </cell>
          <cell r="AD1915">
            <v>0</v>
          </cell>
          <cell r="AE1915">
            <v>0</v>
          </cell>
        </row>
        <row r="1916">
          <cell r="K1916">
            <v>0</v>
          </cell>
          <cell r="R1916">
            <v>0</v>
          </cell>
          <cell r="S1916">
            <v>0</v>
          </cell>
          <cell r="T1916">
            <v>0</v>
          </cell>
          <cell r="V1916">
            <v>0</v>
          </cell>
          <cell r="W1916">
            <v>0</v>
          </cell>
          <cell r="X1916">
            <v>0</v>
          </cell>
          <cell r="Y1916">
            <v>0</v>
          </cell>
          <cell r="Z1916">
            <v>0</v>
          </cell>
          <cell r="AA1916">
            <v>0</v>
          </cell>
          <cell r="AB1916">
            <v>0</v>
          </cell>
          <cell r="AC1916">
            <v>0</v>
          </cell>
          <cell r="AD1916">
            <v>0</v>
          </cell>
          <cell r="AE1916">
            <v>0</v>
          </cell>
        </row>
        <row r="1917">
          <cell r="K1917">
            <v>0</v>
          </cell>
          <cell r="R1917">
            <v>0</v>
          </cell>
          <cell r="S1917">
            <v>0</v>
          </cell>
          <cell r="T1917">
            <v>0</v>
          </cell>
          <cell r="V1917">
            <v>0</v>
          </cell>
          <cell r="W1917">
            <v>0</v>
          </cell>
          <cell r="X1917">
            <v>0</v>
          </cell>
          <cell r="Y1917">
            <v>0</v>
          </cell>
          <cell r="Z1917">
            <v>0</v>
          </cell>
          <cell r="AA1917">
            <v>0</v>
          </cell>
          <cell r="AB1917">
            <v>0</v>
          </cell>
          <cell r="AC1917">
            <v>0</v>
          </cell>
          <cell r="AD1917">
            <v>0</v>
          </cell>
          <cell r="AE1917">
            <v>0</v>
          </cell>
        </row>
        <row r="1918">
          <cell r="K1918">
            <v>0</v>
          </cell>
          <cell r="R1918">
            <v>0</v>
          </cell>
          <cell r="S1918">
            <v>0</v>
          </cell>
          <cell r="T1918">
            <v>0</v>
          </cell>
          <cell r="V1918">
            <v>0</v>
          </cell>
          <cell r="W1918">
            <v>0</v>
          </cell>
          <cell r="X1918">
            <v>0</v>
          </cell>
          <cell r="Y1918">
            <v>0</v>
          </cell>
          <cell r="Z1918">
            <v>0</v>
          </cell>
          <cell r="AA1918">
            <v>0</v>
          </cell>
          <cell r="AB1918">
            <v>0</v>
          </cell>
          <cell r="AC1918">
            <v>0</v>
          </cell>
          <cell r="AD1918">
            <v>0</v>
          </cell>
          <cell r="AE1918">
            <v>0</v>
          </cell>
        </row>
        <row r="1919">
          <cell r="K1919">
            <v>0</v>
          </cell>
          <cell r="R1919">
            <v>0</v>
          </cell>
          <cell r="S1919">
            <v>0</v>
          </cell>
          <cell r="T1919">
            <v>0</v>
          </cell>
          <cell r="V1919">
            <v>0</v>
          </cell>
          <cell r="W1919">
            <v>0</v>
          </cell>
          <cell r="X1919">
            <v>0</v>
          </cell>
          <cell r="Y1919">
            <v>0</v>
          </cell>
          <cell r="Z1919">
            <v>0</v>
          </cell>
          <cell r="AA1919">
            <v>0</v>
          </cell>
          <cell r="AB1919">
            <v>0</v>
          </cell>
          <cell r="AC1919">
            <v>0</v>
          </cell>
          <cell r="AD1919">
            <v>0</v>
          </cell>
          <cell r="AE1919">
            <v>0</v>
          </cell>
        </row>
        <row r="1920">
          <cell r="K1920">
            <v>0</v>
          </cell>
          <cell r="R1920">
            <v>0</v>
          </cell>
          <cell r="S1920">
            <v>0</v>
          </cell>
          <cell r="T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>
            <v>0</v>
          </cell>
        </row>
        <row r="1921">
          <cell r="K1921">
            <v>0</v>
          </cell>
          <cell r="R1921">
            <v>0</v>
          </cell>
          <cell r="S1921">
            <v>0</v>
          </cell>
          <cell r="T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>
            <v>0</v>
          </cell>
        </row>
        <row r="1922">
          <cell r="K1922">
            <v>0</v>
          </cell>
          <cell r="R1922">
            <v>0</v>
          </cell>
          <cell r="S1922">
            <v>0</v>
          </cell>
          <cell r="T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</row>
        <row r="1923">
          <cell r="K1923">
            <v>0</v>
          </cell>
          <cell r="R1923">
            <v>0</v>
          </cell>
          <cell r="S1923">
            <v>0</v>
          </cell>
          <cell r="T1923">
            <v>0</v>
          </cell>
          <cell r="V1923">
            <v>0</v>
          </cell>
          <cell r="W1923">
            <v>0</v>
          </cell>
          <cell r="X1923">
            <v>0</v>
          </cell>
          <cell r="Y1923">
            <v>0</v>
          </cell>
          <cell r="Z1923">
            <v>0</v>
          </cell>
          <cell r="AA1923">
            <v>0</v>
          </cell>
          <cell r="AB1923">
            <v>0</v>
          </cell>
          <cell r="AC1923">
            <v>0</v>
          </cell>
          <cell r="AD1923">
            <v>0</v>
          </cell>
          <cell r="AE1923">
            <v>0</v>
          </cell>
        </row>
        <row r="1924">
          <cell r="K1924">
            <v>0</v>
          </cell>
          <cell r="R1924">
            <v>0</v>
          </cell>
          <cell r="S1924">
            <v>0</v>
          </cell>
          <cell r="T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>
            <v>0</v>
          </cell>
        </row>
        <row r="1925">
          <cell r="K1925">
            <v>0</v>
          </cell>
          <cell r="R1925">
            <v>0</v>
          </cell>
          <cell r="S1925">
            <v>0</v>
          </cell>
          <cell r="T1925">
            <v>0</v>
          </cell>
          <cell r="V1925">
            <v>0</v>
          </cell>
          <cell r="W1925">
            <v>0</v>
          </cell>
          <cell r="X1925">
            <v>0</v>
          </cell>
          <cell r="Y1925">
            <v>0</v>
          </cell>
          <cell r="Z1925">
            <v>0</v>
          </cell>
          <cell r="AA1925">
            <v>0</v>
          </cell>
          <cell r="AB1925">
            <v>0</v>
          </cell>
          <cell r="AC1925">
            <v>0</v>
          </cell>
          <cell r="AD1925">
            <v>0</v>
          </cell>
          <cell r="AE1925">
            <v>0</v>
          </cell>
        </row>
        <row r="1926">
          <cell r="K1926">
            <v>0</v>
          </cell>
          <cell r="R1926">
            <v>0</v>
          </cell>
          <cell r="S1926">
            <v>0</v>
          </cell>
          <cell r="T1926">
            <v>0</v>
          </cell>
          <cell r="V1926">
            <v>0</v>
          </cell>
          <cell r="W1926">
            <v>0</v>
          </cell>
          <cell r="X1926">
            <v>0</v>
          </cell>
          <cell r="Y1926">
            <v>0</v>
          </cell>
          <cell r="Z1926">
            <v>0</v>
          </cell>
          <cell r="AA1926">
            <v>0</v>
          </cell>
          <cell r="AB1926">
            <v>0</v>
          </cell>
          <cell r="AC1926">
            <v>0</v>
          </cell>
          <cell r="AD1926">
            <v>0</v>
          </cell>
          <cell r="AE1926">
            <v>0</v>
          </cell>
        </row>
        <row r="1927">
          <cell r="K1927">
            <v>0</v>
          </cell>
          <cell r="R1927">
            <v>0</v>
          </cell>
          <cell r="S1927">
            <v>0</v>
          </cell>
          <cell r="T1927">
            <v>0</v>
          </cell>
          <cell r="V1927">
            <v>0</v>
          </cell>
          <cell r="W1927">
            <v>0</v>
          </cell>
          <cell r="X1927">
            <v>0</v>
          </cell>
          <cell r="Y1927">
            <v>0</v>
          </cell>
          <cell r="Z1927">
            <v>0</v>
          </cell>
          <cell r="AA1927">
            <v>0</v>
          </cell>
          <cell r="AB1927">
            <v>0</v>
          </cell>
          <cell r="AC1927">
            <v>0</v>
          </cell>
          <cell r="AD1927">
            <v>0</v>
          </cell>
          <cell r="AE1927">
            <v>0</v>
          </cell>
        </row>
        <row r="1928">
          <cell r="K1928">
            <v>0</v>
          </cell>
          <cell r="R1928">
            <v>0</v>
          </cell>
          <cell r="S1928">
            <v>0</v>
          </cell>
          <cell r="T1928">
            <v>0</v>
          </cell>
          <cell r="V1928">
            <v>0</v>
          </cell>
          <cell r="W1928">
            <v>0</v>
          </cell>
          <cell r="X1928">
            <v>0</v>
          </cell>
          <cell r="Y1928">
            <v>0</v>
          </cell>
          <cell r="Z1928">
            <v>0</v>
          </cell>
          <cell r="AA1928">
            <v>0</v>
          </cell>
          <cell r="AB1928">
            <v>0</v>
          </cell>
          <cell r="AC1928">
            <v>0</v>
          </cell>
          <cell r="AD1928">
            <v>0</v>
          </cell>
          <cell r="AE1928">
            <v>0</v>
          </cell>
        </row>
        <row r="1929">
          <cell r="K1929">
            <v>0</v>
          </cell>
          <cell r="R1929">
            <v>0</v>
          </cell>
          <cell r="S1929">
            <v>0</v>
          </cell>
          <cell r="T1929">
            <v>0</v>
          </cell>
          <cell r="V1929">
            <v>0</v>
          </cell>
          <cell r="W1929">
            <v>0</v>
          </cell>
          <cell r="X1929">
            <v>0</v>
          </cell>
          <cell r="Y1929">
            <v>0</v>
          </cell>
          <cell r="Z1929">
            <v>0</v>
          </cell>
          <cell r="AA1929">
            <v>0</v>
          </cell>
          <cell r="AB1929">
            <v>0</v>
          </cell>
          <cell r="AC1929">
            <v>0</v>
          </cell>
          <cell r="AD1929">
            <v>0</v>
          </cell>
          <cell r="AE1929">
            <v>0</v>
          </cell>
        </row>
        <row r="1930">
          <cell r="K1930">
            <v>0</v>
          </cell>
          <cell r="R1930">
            <v>0</v>
          </cell>
          <cell r="S1930">
            <v>0</v>
          </cell>
          <cell r="T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</row>
        <row r="1931">
          <cell r="K1931">
            <v>0</v>
          </cell>
          <cell r="R1931">
            <v>0</v>
          </cell>
          <cell r="S1931">
            <v>0</v>
          </cell>
          <cell r="T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</row>
        <row r="1932">
          <cell r="K1932">
            <v>0</v>
          </cell>
          <cell r="R1932">
            <v>0</v>
          </cell>
          <cell r="S1932">
            <v>0</v>
          </cell>
          <cell r="T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</row>
        <row r="1933">
          <cell r="K1933">
            <v>0</v>
          </cell>
          <cell r="R1933">
            <v>0</v>
          </cell>
          <cell r="S1933">
            <v>0</v>
          </cell>
          <cell r="T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</row>
        <row r="1934">
          <cell r="K1934">
            <v>0</v>
          </cell>
          <cell r="R1934">
            <v>0</v>
          </cell>
          <cell r="S1934">
            <v>0</v>
          </cell>
          <cell r="T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</row>
        <row r="1935">
          <cell r="K1935">
            <v>0</v>
          </cell>
          <cell r="R1935">
            <v>0</v>
          </cell>
          <cell r="S1935">
            <v>0</v>
          </cell>
          <cell r="T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</row>
        <row r="1936">
          <cell r="K1936">
            <v>0</v>
          </cell>
          <cell r="R1936">
            <v>0</v>
          </cell>
          <cell r="S1936">
            <v>0</v>
          </cell>
          <cell r="T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</row>
        <row r="1937">
          <cell r="K1937">
            <v>0</v>
          </cell>
          <cell r="R1937">
            <v>0</v>
          </cell>
          <cell r="S1937">
            <v>0</v>
          </cell>
          <cell r="T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</row>
        <row r="1938">
          <cell r="K1938">
            <v>0</v>
          </cell>
          <cell r="R1938">
            <v>0</v>
          </cell>
          <cell r="S1938">
            <v>0</v>
          </cell>
          <cell r="T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</row>
        <row r="1939">
          <cell r="K1939">
            <v>0</v>
          </cell>
          <cell r="R1939">
            <v>0</v>
          </cell>
          <cell r="S1939">
            <v>0</v>
          </cell>
          <cell r="T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</row>
        <row r="1940">
          <cell r="K1940">
            <v>0</v>
          </cell>
          <cell r="R1940">
            <v>0</v>
          </cell>
          <cell r="S1940">
            <v>0</v>
          </cell>
          <cell r="T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</row>
        <row r="1941">
          <cell r="K1941">
            <v>0</v>
          </cell>
          <cell r="R1941">
            <v>0</v>
          </cell>
          <cell r="S1941">
            <v>0</v>
          </cell>
          <cell r="T1941">
            <v>0</v>
          </cell>
          <cell r="V1941">
            <v>0</v>
          </cell>
          <cell r="W1941">
            <v>0</v>
          </cell>
          <cell r="X1941">
            <v>0</v>
          </cell>
          <cell r="Y1941">
            <v>0</v>
          </cell>
          <cell r="Z1941">
            <v>0</v>
          </cell>
          <cell r="AA1941">
            <v>0</v>
          </cell>
          <cell r="AB1941">
            <v>0</v>
          </cell>
          <cell r="AC1941">
            <v>0</v>
          </cell>
          <cell r="AD1941">
            <v>0</v>
          </cell>
          <cell r="AE1941">
            <v>0</v>
          </cell>
        </row>
        <row r="1942">
          <cell r="K1942">
            <v>0</v>
          </cell>
          <cell r="R1942">
            <v>0</v>
          </cell>
          <cell r="S1942">
            <v>0</v>
          </cell>
          <cell r="T1942">
            <v>0</v>
          </cell>
          <cell r="V1942">
            <v>0</v>
          </cell>
          <cell r="W1942">
            <v>0</v>
          </cell>
          <cell r="X1942">
            <v>0</v>
          </cell>
          <cell r="Y1942">
            <v>0</v>
          </cell>
          <cell r="Z1942">
            <v>0</v>
          </cell>
          <cell r="AA1942">
            <v>0</v>
          </cell>
          <cell r="AB1942">
            <v>0</v>
          </cell>
          <cell r="AC1942">
            <v>0</v>
          </cell>
          <cell r="AD1942">
            <v>0</v>
          </cell>
          <cell r="AE1942">
            <v>0</v>
          </cell>
        </row>
        <row r="1943">
          <cell r="K1943">
            <v>0</v>
          </cell>
          <cell r="R1943">
            <v>0</v>
          </cell>
          <cell r="S1943">
            <v>0</v>
          </cell>
          <cell r="T1943">
            <v>0</v>
          </cell>
          <cell r="V1943">
            <v>0</v>
          </cell>
          <cell r="W1943">
            <v>0</v>
          </cell>
          <cell r="X1943">
            <v>0</v>
          </cell>
          <cell r="Y1943">
            <v>0</v>
          </cell>
          <cell r="Z1943">
            <v>0</v>
          </cell>
          <cell r="AA1943">
            <v>0</v>
          </cell>
          <cell r="AB1943">
            <v>0</v>
          </cell>
          <cell r="AC1943">
            <v>0</v>
          </cell>
          <cell r="AD1943">
            <v>0</v>
          </cell>
          <cell r="AE1943">
            <v>0</v>
          </cell>
        </row>
        <row r="1944">
          <cell r="K1944">
            <v>0</v>
          </cell>
          <cell r="R1944">
            <v>0</v>
          </cell>
          <cell r="S1944">
            <v>0</v>
          </cell>
          <cell r="T1944">
            <v>0</v>
          </cell>
          <cell r="V1944">
            <v>0</v>
          </cell>
          <cell r="W1944">
            <v>0</v>
          </cell>
          <cell r="X1944">
            <v>0</v>
          </cell>
          <cell r="Y1944">
            <v>0</v>
          </cell>
          <cell r="Z1944">
            <v>0</v>
          </cell>
          <cell r="AA1944">
            <v>0</v>
          </cell>
          <cell r="AB1944">
            <v>0</v>
          </cell>
          <cell r="AC1944">
            <v>0</v>
          </cell>
          <cell r="AD1944">
            <v>0</v>
          </cell>
          <cell r="AE1944">
            <v>0</v>
          </cell>
        </row>
        <row r="1945">
          <cell r="K1945">
            <v>0</v>
          </cell>
          <cell r="R1945">
            <v>0</v>
          </cell>
          <cell r="S1945">
            <v>0</v>
          </cell>
          <cell r="T1945">
            <v>0</v>
          </cell>
          <cell r="V1945">
            <v>0</v>
          </cell>
          <cell r="W1945">
            <v>0</v>
          </cell>
          <cell r="X1945">
            <v>0</v>
          </cell>
          <cell r="Y1945">
            <v>0</v>
          </cell>
          <cell r="Z1945">
            <v>0</v>
          </cell>
          <cell r="AA1945">
            <v>0</v>
          </cell>
          <cell r="AB1945">
            <v>0</v>
          </cell>
          <cell r="AC1945">
            <v>0</v>
          </cell>
          <cell r="AD1945">
            <v>0</v>
          </cell>
          <cell r="AE1945">
            <v>0</v>
          </cell>
        </row>
        <row r="1946">
          <cell r="K1946">
            <v>0</v>
          </cell>
          <cell r="R1946">
            <v>0</v>
          </cell>
          <cell r="S1946">
            <v>0</v>
          </cell>
          <cell r="T1946">
            <v>0</v>
          </cell>
          <cell r="V1946">
            <v>0</v>
          </cell>
          <cell r="W1946">
            <v>0</v>
          </cell>
          <cell r="X1946">
            <v>0</v>
          </cell>
          <cell r="Y1946">
            <v>0</v>
          </cell>
          <cell r="Z1946">
            <v>0</v>
          </cell>
          <cell r="AA1946">
            <v>0</v>
          </cell>
          <cell r="AB1946">
            <v>0</v>
          </cell>
          <cell r="AC1946">
            <v>0</v>
          </cell>
          <cell r="AD1946">
            <v>0</v>
          </cell>
          <cell r="AE1946">
            <v>0</v>
          </cell>
        </row>
        <row r="1947">
          <cell r="K1947">
            <v>0</v>
          </cell>
          <cell r="R1947">
            <v>0</v>
          </cell>
          <cell r="S1947">
            <v>0</v>
          </cell>
          <cell r="T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</row>
        <row r="1948">
          <cell r="K1948">
            <v>0</v>
          </cell>
          <cell r="R1948">
            <v>0</v>
          </cell>
          <cell r="S1948">
            <v>0</v>
          </cell>
          <cell r="T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</row>
        <row r="1949">
          <cell r="K1949">
            <v>0</v>
          </cell>
          <cell r="R1949">
            <v>0</v>
          </cell>
          <cell r="S1949">
            <v>0</v>
          </cell>
          <cell r="T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</row>
        <row r="1950">
          <cell r="K1950">
            <v>0</v>
          </cell>
          <cell r="R1950">
            <v>0</v>
          </cell>
          <cell r="S1950">
            <v>0</v>
          </cell>
          <cell r="T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</row>
        <row r="1951">
          <cell r="K1951">
            <v>0</v>
          </cell>
          <cell r="R1951">
            <v>0</v>
          </cell>
          <cell r="S1951">
            <v>0</v>
          </cell>
          <cell r="T1951">
            <v>0</v>
          </cell>
          <cell r="V1951">
            <v>0</v>
          </cell>
          <cell r="W1951">
            <v>0</v>
          </cell>
          <cell r="X1951">
            <v>0</v>
          </cell>
          <cell r="Y1951">
            <v>0</v>
          </cell>
          <cell r="Z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0</v>
          </cell>
          <cell r="AE1951">
            <v>0</v>
          </cell>
        </row>
        <row r="1952">
          <cell r="K1952">
            <v>0</v>
          </cell>
          <cell r="R1952">
            <v>0</v>
          </cell>
          <cell r="S1952">
            <v>0</v>
          </cell>
          <cell r="T1952">
            <v>0</v>
          </cell>
          <cell r="V1952">
            <v>0</v>
          </cell>
          <cell r="W1952">
            <v>0</v>
          </cell>
          <cell r="X1952">
            <v>0</v>
          </cell>
          <cell r="Y1952">
            <v>0</v>
          </cell>
          <cell r="Z1952">
            <v>0</v>
          </cell>
          <cell r="AA1952">
            <v>0</v>
          </cell>
          <cell r="AB1952">
            <v>0</v>
          </cell>
          <cell r="AC1952">
            <v>0</v>
          </cell>
          <cell r="AD1952">
            <v>0</v>
          </cell>
          <cell r="AE1952">
            <v>0</v>
          </cell>
        </row>
        <row r="1953">
          <cell r="K1953">
            <v>0</v>
          </cell>
          <cell r="R1953">
            <v>0</v>
          </cell>
          <cell r="S1953">
            <v>0</v>
          </cell>
          <cell r="T1953">
            <v>0</v>
          </cell>
          <cell r="V1953">
            <v>0</v>
          </cell>
          <cell r="W1953">
            <v>0</v>
          </cell>
          <cell r="X1953">
            <v>0</v>
          </cell>
          <cell r="Y1953">
            <v>0</v>
          </cell>
          <cell r="Z1953">
            <v>0</v>
          </cell>
          <cell r="AA1953">
            <v>0</v>
          </cell>
          <cell r="AB1953">
            <v>0</v>
          </cell>
          <cell r="AC1953">
            <v>0</v>
          </cell>
          <cell r="AD1953">
            <v>0</v>
          </cell>
          <cell r="AE1953">
            <v>0</v>
          </cell>
        </row>
        <row r="1954">
          <cell r="K1954">
            <v>0</v>
          </cell>
          <cell r="R1954">
            <v>0</v>
          </cell>
          <cell r="S1954">
            <v>0</v>
          </cell>
          <cell r="T1954">
            <v>0</v>
          </cell>
          <cell r="V1954">
            <v>0</v>
          </cell>
          <cell r="W1954">
            <v>0</v>
          </cell>
          <cell r="X1954">
            <v>0</v>
          </cell>
          <cell r="Y1954">
            <v>0</v>
          </cell>
          <cell r="Z1954">
            <v>0</v>
          </cell>
          <cell r="AA1954">
            <v>0</v>
          </cell>
          <cell r="AB1954">
            <v>0</v>
          </cell>
          <cell r="AC1954">
            <v>0</v>
          </cell>
          <cell r="AD1954">
            <v>0</v>
          </cell>
          <cell r="AE1954">
            <v>0</v>
          </cell>
        </row>
        <row r="1955">
          <cell r="K1955">
            <v>0</v>
          </cell>
          <cell r="R1955">
            <v>0</v>
          </cell>
          <cell r="S1955">
            <v>0</v>
          </cell>
          <cell r="T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</row>
        <row r="1956">
          <cell r="K1956">
            <v>0</v>
          </cell>
          <cell r="R1956">
            <v>0</v>
          </cell>
          <cell r="S1956">
            <v>0</v>
          </cell>
          <cell r="T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</row>
        <row r="1957">
          <cell r="K1957">
            <v>0</v>
          </cell>
          <cell r="R1957">
            <v>0</v>
          </cell>
          <cell r="S1957">
            <v>0</v>
          </cell>
          <cell r="T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</row>
        <row r="1958">
          <cell r="K1958">
            <v>0</v>
          </cell>
          <cell r="R1958">
            <v>0</v>
          </cell>
          <cell r="S1958">
            <v>0</v>
          </cell>
          <cell r="T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</row>
        <row r="1959">
          <cell r="K1959">
            <v>0</v>
          </cell>
          <cell r="R1959">
            <v>0</v>
          </cell>
          <cell r="S1959">
            <v>0</v>
          </cell>
          <cell r="T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</row>
        <row r="1960">
          <cell r="K1960">
            <v>0</v>
          </cell>
          <cell r="R1960">
            <v>0</v>
          </cell>
          <cell r="S1960">
            <v>0</v>
          </cell>
          <cell r="T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</row>
        <row r="1961">
          <cell r="K1961">
            <v>0</v>
          </cell>
          <cell r="R1961">
            <v>0</v>
          </cell>
          <cell r="S1961">
            <v>0</v>
          </cell>
          <cell r="T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</row>
        <row r="1962">
          <cell r="K1962">
            <v>0</v>
          </cell>
          <cell r="R1962">
            <v>0</v>
          </cell>
          <cell r="S1962">
            <v>0</v>
          </cell>
          <cell r="T1962">
            <v>0</v>
          </cell>
          <cell r="V1962">
            <v>0</v>
          </cell>
          <cell r="W1962">
            <v>0</v>
          </cell>
          <cell r="X1962">
            <v>0</v>
          </cell>
          <cell r="Y1962">
            <v>0</v>
          </cell>
          <cell r="Z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0</v>
          </cell>
          <cell r="AE1962">
            <v>0</v>
          </cell>
        </row>
        <row r="1963">
          <cell r="K1963">
            <v>0</v>
          </cell>
          <cell r="R1963">
            <v>0</v>
          </cell>
          <cell r="S1963">
            <v>0</v>
          </cell>
          <cell r="T1963">
            <v>0</v>
          </cell>
          <cell r="V1963">
            <v>0</v>
          </cell>
          <cell r="W1963">
            <v>0</v>
          </cell>
          <cell r="X1963">
            <v>0</v>
          </cell>
          <cell r="Y1963">
            <v>0</v>
          </cell>
          <cell r="Z1963">
            <v>0</v>
          </cell>
          <cell r="AA1963">
            <v>0</v>
          </cell>
          <cell r="AB1963">
            <v>0</v>
          </cell>
          <cell r="AC1963">
            <v>0</v>
          </cell>
          <cell r="AD1963">
            <v>0</v>
          </cell>
          <cell r="AE1963">
            <v>0</v>
          </cell>
        </row>
        <row r="1964">
          <cell r="K1964">
            <v>0</v>
          </cell>
          <cell r="R1964">
            <v>0</v>
          </cell>
          <cell r="S1964">
            <v>0</v>
          </cell>
          <cell r="T1964">
            <v>0</v>
          </cell>
          <cell r="V1964">
            <v>0</v>
          </cell>
          <cell r="W1964">
            <v>0</v>
          </cell>
          <cell r="X1964">
            <v>0</v>
          </cell>
          <cell r="Y1964">
            <v>0</v>
          </cell>
          <cell r="Z1964">
            <v>0</v>
          </cell>
          <cell r="AA1964">
            <v>0</v>
          </cell>
          <cell r="AB1964">
            <v>0</v>
          </cell>
          <cell r="AC1964">
            <v>0</v>
          </cell>
          <cell r="AD1964">
            <v>0</v>
          </cell>
          <cell r="AE1964">
            <v>0</v>
          </cell>
        </row>
        <row r="1965">
          <cell r="K1965">
            <v>0</v>
          </cell>
          <cell r="R1965">
            <v>0</v>
          </cell>
          <cell r="S1965">
            <v>0</v>
          </cell>
          <cell r="T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</row>
        <row r="1966">
          <cell r="K1966">
            <v>0</v>
          </cell>
          <cell r="R1966">
            <v>0</v>
          </cell>
          <cell r="S1966">
            <v>0</v>
          </cell>
          <cell r="T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</row>
        <row r="1967">
          <cell r="K1967">
            <v>0</v>
          </cell>
          <cell r="R1967">
            <v>0</v>
          </cell>
          <cell r="S1967">
            <v>0</v>
          </cell>
          <cell r="T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</row>
        <row r="1968">
          <cell r="K1968">
            <v>0</v>
          </cell>
          <cell r="R1968">
            <v>0</v>
          </cell>
          <cell r="S1968">
            <v>0</v>
          </cell>
          <cell r="T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</row>
        <row r="1969">
          <cell r="K1969">
            <v>0</v>
          </cell>
          <cell r="R1969">
            <v>0</v>
          </cell>
          <cell r="S1969">
            <v>0</v>
          </cell>
          <cell r="T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</row>
        <row r="1970">
          <cell r="K1970">
            <v>0</v>
          </cell>
          <cell r="R1970">
            <v>0</v>
          </cell>
          <cell r="S1970">
            <v>0</v>
          </cell>
          <cell r="T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</row>
        <row r="1971">
          <cell r="K1971">
            <v>0</v>
          </cell>
          <cell r="R1971">
            <v>0</v>
          </cell>
          <cell r="S1971">
            <v>0</v>
          </cell>
          <cell r="T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</row>
        <row r="1972">
          <cell r="K1972">
            <v>0</v>
          </cell>
          <cell r="R1972">
            <v>0</v>
          </cell>
          <cell r="S1972">
            <v>0</v>
          </cell>
          <cell r="T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</row>
        <row r="1973">
          <cell r="K1973">
            <v>0</v>
          </cell>
          <cell r="R1973">
            <v>0</v>
          </cell>
          <cell r="S1973">
            <v>0</v>
          </cell>
          <cell r="T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</row>
        <row r="1974">
          <cell r="K1974">
            <v>0</v>
          </cell>
          <cell r="R1974">
            <v>0</v>
          </cell>
          <cell r="S1974">
            <v>0</v>
          </cell>
          <cell r="T1974">
            <v>0</v>
          </cell>
          <cell r="V1974">
            <v>0</v>
          </cell>
          <cell r="W1974">
            <v>0</v>
          </cell>
          <cell r="X1974">
            <v>0</v>
          </cell>
          <cell r="Y1974">
            <v>0</v>
          </cell>
          <cell r="Z1974">
            <v>0</v>
          </cell>
          <cell r="AA1974">
            <v>0</v>
          </cell>
          <cell r="AB1974">
            <v>0</v>
          </cell>
          <cell r="AC1974">
            <v>0</v>
          </cell>
          <cell r="AD1974">
            <v>0</v>
          </cell>
          <cell r="AE1974">
            <v>0</v>
          </cell>
        </row>
        <row r="1975">
          <cell r="K1975">
            <v>0</v>
          </cell>
          <cell r="R1975">
            <v>0</v>
          </cell>
          <cell r="S1975">
            <v>0</v>
          </cell>
          <cell r="T1975">
            <v>0</v>
          </cell>
          <cell r="V1975">
            <v>0</v>
          </cell>
          <cell r="W1975">
            <v>0</v>
          </cell>
          <cell r="X1975">
            <v>0</v>
          </cell>
          <cell r="Y1975">
            <v>0</v>
          </cell>
          <cell r="Z1975">
            <v>0</v>
          </cell>
          <cell r="AA1975">
            <v>0</v>
          </cell>
          <cell r="AB1975">
            <v>0</v>
          </cell>
          <cell r="AC1975">
            <v>0</v>
          </cell>
          <cell r="AD1975">
            <v>0</v>
          </cell>
          <cell r="AE1975">
            <v>0</v>
          </cell>
        </row>
        <row r="1976">
          <cell r="K1976">
            <v>0</v>
          </cell>
          <cell r="R1976">
            <v>0</v>
          </cell>
          <cell r="S1976">
            <v>0</v>
          </cell>
          <cell r="T1976">
            <v>0</v>
          </cell>
          <cell r="V1976">
            <v>0</v>
          </cell>
          <cell r="W1976">
            <v>0</v>
          </cell>
          <cell r="X1976">
            <v>0</v>
          </cell>
          <cell r="Y1976">
            <v>0</v>
          </cell>
          <cell r="Z1976">
            <v>0</v>
          </cell>
          <cell r="AA1976">
            <v>0</v>
          </cell>
          <cell r="AB1976">
            <v>0</v>
          </cell>
          <cell r="AC1976">
            <v>0</v>
          </cell>
          <cell r="AD1976">
            <v>0</v>
          </cell>
          <cell r="AE1976">
            <v>0</v>
          </cell>
        </row>
        <row r="1977">
          <cell r="K1977">
            <v>0</v>
          </cell>
          <cell r="R1977">
            <v>0</v>
          </cell>
          <cell r="S1977">
            <v>0</v>
          </cell>
          <cell r="T1977">
            <v>0</v>
          </cell>
          <cell r="V1977">
            <v>0</v>
          </cell>
          <cell r="W1977">
            <v>0</v>
          </cell>
          <cell r="X1977">
            <v>0</v>
          </cell>
          <cell r="Y1977">
            <v>0</v>
          </cell>
          <cell r="Z1977">
            <v>0</v>
          </cell>
          <cell r="AA1977">
            <v>0</v>
          </cell>
          <cell r="AB1977">
            <v>0</v>
          </cell>
          <cell r="AC1977">
            <v>0</v>
          </cell>
          <cell r="AD1977">
            <v>0</v>
          </cell>
          <cell r="AE1977">
            <v>0</v>
          </cell>
        </row>
        <row r="1978">
          <cell r="K1978">
            <v>0</v>
          </cell>
          <cell r="R1978">
            <v>0</v>
          </cell>
          <cell r="S1978">
            <v>0</v>
          </cell>
          <cell r="T1978">
            <v>0</v>
          </cell>
          <cell r="V1978">
            <v>0</v>
          </cell>
          <cell r="W1978">
            <v>0</v>
          </cell>
          <cell r="X1978">
            <v>0</v>
          </cell>
          <cell r="Y1978">
            <v>0</v>
          </cell>
          <cell r="Z1978">
            <v>0</v>
          </cell>
          <cell r="AA1978">
            <v>0</v>
          </cell>
          <cell r="AB1978">
            <v>0</v>
          </cell>
          <cell r="AC1978">
            <v>0</v>
          </cell>
          <cell r="AD1978">
            <v>0</v>
          </cell>
          <cell r="AE1978">
            <v>0</v>
          </cell>
        </row>
        <row r="1979">
          <cell r="K1979">
            <v>0</v>
          </cell>
          <cell r="R1979">
            <v>0</v>
          </cell>
          <cell r="S1979">
            <v>0</v>
          </cell>
          <cell r="T1979">
            <v>0</v>
          </cell>
          <cell r="V1979">
            <v>0</v>
          </cell>
          <cell r="W1979">
            <v>0</v>
          </cell>
          <cell r="X1979">
            <v>0</v>
          </cell>
          <cell r="Y1979">
            <v>0</v>
          </cell>
          <cell r="Z1979">
            <v>0</v>
          </cell>
          <cell r="AA1979">
            <v>0</v>
          </cell>
          <cell r="AB1979">
            <v>0</v>
          </cell>
          <cell r="AC1979">
            <v>0</v>
          </cell>
          <cell r="AD1979">
            <v>0</v>
          </cell>
          <cell r="AE1979">
            <v>0</v>
          </cell>
        </row>
        <row r="1980">
          <cell r="K1980">
            <v>0</v>
          </cell>
          <cell r="R1980">
            <v>0</v>
          </cell>
          <cell r="S1980">
            <v>0</v>
          </cell>
          <cell r="T1980">
            <v>0</v>
          </cell>
          <cell r="V1980">
            <v>0</v>
          </cell>
          <cell r="W1980">
            <v>0</v>
          </cell>
          <cell r="X1980">
            <v>0</v>
          </cell>
          <cell r="Y1980">
            <v>0</v>
          </cell>
          <cell r="Z1980">
            <v>0</v>
          </cell>
          <cell r="AA1980">
            <v>0</v>
          </cell>
          <cell r="AB1980">
            <v>0</v>
          </cell>
          <cell r="AC1980">
            <v>0</v>
          </cell>
          <cell r="AD1980">
            <v>0</v>
          </cell>
          <cell r="AE1980">
            <v>0</v>
          </cell>
        </row>
        <row r="1981">
          <cell r="K1981">
            <v>0</v>
          </cell>
          <cell r="R1981">
            <v>0</v>
          </cell>
          <cell r="S1981">
            <v>0</v>
          </cell>
          <cell r="T1981">
            <v>0</v>
          </cell>
          <cell r="V1981">
            <v>0</v>
          </cell>
          <cell r="W1981">
            <v>0</v>
          </cell>
          <cell r="X1981">
            <v>0</v>
          </cell>
          <cell r="Y1981">
            <v>0</v>
          </cell>
          <cell r="Z1981">
            <v>0</v>
          </cell>
          <cell r="AA1981">
            <v>0</v>
          </cell>
          <cell r="AB1981">
            <v>0</v>
          </cell>
          <cell r="AC1981">
            <v>0</v>
          </cell>
          <cell r="AD1981">
            <v>0</v>
          </cell>
          <cell r="AE1981">
            <v>0</v>
          </cell>
        </row>
        <row r="1982">
          <cell r="K1982">
            <v>0</v>
          </cell>
          <cell r="R1982">
            <v>0</v>
          </cell>
          <cell r="S1982">
            <v>0</v>
          </cell>
          <cell r="T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</row>
        <row r="1983">
          <cell r="K1983">
            <v>0</v>
          </cell>
          <cell r="R1983">
            <v>0</v>
          </cell>
          <cell r="S1983">
            <v>0</v>
          </cell>
          <cell r="T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</row>
        <row r="1984">
          <cell r="K1984">
            <v>0</v>
          </cell>
          <cell r="R1984">
            <v>0</v>
          </cell>
          <cell r="S1984">
            <v>0</v>
          </cell>
          <cell r="T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</row>
        <row r="1985">
          <cell r="K1985">
            <v>0</v>
          </cell>
          <cell r="R1985">
            <v>0</v>
          </cell>
          <cell r="S1985">
            <v>0</v>
          </cell>
          <cell r="T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</row>
        <row r="1986">
          <cell r="K1986">
            <v>0</v>
          </cell>
          <cell r="R1986">
            <v>0</v>
          </cell>
          <cell r="S1986">
            <v>0</v>
          </cell>
          <cell r="T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</row>
        <row r="1987">
          <cell r="K1987">
            <v>0</v>
          </cell>
          <cell r="R1987">
            <v>0</v>
          </cell>
          <cell r="S1987">
            <v>0</v>
          </cell>
          <cell r="T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</row>
        <row r="1988">
          <cell r="K1988">
            <v>0</v>
          </cell>
          <cell r="R1988">
            <v>0</v>
          </cell>
          <cell r="S1988">
            <v>0</v>
          </cell>
          <cell r="T1988">
            <v>0</v>
          </cell>
          <cell r="V1988">
            <v>0</v>
          </cell>
          <cell r="W1988">
            <v>0</v>
          </cell>
          <cell r="X1988">
            <v>0</v>
          </cell>
          <cell r="Y1988">
            <v>0</v>
          </cell>
          <cell r="Z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0</v>
          </cell>
          <cell r="AE1988">
            <v>0</v>
          </cell>
        </row>
        <row r="1989">
          <cell r="K1989">
            <v>0</v>
          </cell>
          <cell r="R1989">
            <v>0</v>
          </cell>
          <cell r="S1989">
            <v>0</v>
          </cell>
          <cell r="T1989">
            <v>0</v>
          </cell>
          <cell r="V1989">
            <v>0</v>
          </cell>
          <cell r="W1989">
            <v>0</v>
          </cell>
          <cell r="X1989">
            <v>0</v>
          </cell>
          <cell r="Y1989">
            <v>0</v>
          </cell>
          <cell r="Z1989">
            <v>0</v>
          </cell>
          <cell r="AA1989">
            <v>0</v>
          </cell>
          <cell r="AB1989">
            <v>0</v>
          </cell>
          <cell r="AC1989">
            <v>0</v>
          </cell>
          <cell r="AD1989">
            <v>0</v>
          </cell>
          <cell r="AE1989">
            <v>0</v>
          </cell>
        </row>
        <row r="1990">
          <cell r="K1990">
            <v>0</v>
          </cell>
          <cell r="R1990">
            <v>0</v>
          </cell>
          <cell r="S1990">
            <v>0</v>
          </cell>
          <cell r="T1990">
            <v>0</v>
          </cell>
          <cell r="V1990">
            <v>0</v>
          </cell>
          <cell r="W1990">
            <v>0</v>
          </cell>
          <cell r="X1990">
            <v>0</v>
          </cell>
          <cell r="Y1990">
            <v>0</v>
          </cell>
          <cell r="Z1990">
            <v>0</v>
          </cell>
          <cell r="AA1990">
            <v>0</v>
          </cell>
          <cell r="AB1990">
            <v>0</v>
          </cell>
          <cell r="AC1990">
            <v>0</v>
          </cell>
          <cell r="AD1990">
            <v>0</v>
          </cell>
          <cell r="AE1990">
            <v>0</v>
          </cell>
        </row>
        <row r="1991">
          <cell r="K1991">
            <v>0</v>
          </cell>
          <cell r="R1991">
            <v>0</v>
          </cell>
          <cell r="S1991">
            <v>0</v>
          </cell>
          <cell r="T1991">
            <v>0</v>
          </cell>
          <cell r="V1991">
            <v>0</v>
          </cell>
          <cell r="W1991">
            <v>0</v>
          </cell>
          <cell r="X1991">
            <v>0</v>
          </cell>
          <cell r="Y1991">
            <v>0</v>
          </cell>
          <cell r="Z1991">
            <v>0</v>
          </cell>
          <cell r="AA1991">
            <v>0</v>
          </cell>
          <cell r="AB1991">
            <v>0</v>
          </cell>
          <cell r="AC1991">
            <v>0</v>
          </cell>
          <cell r="AD1991">
            <v>0</v>
          </cell>
          <cell r="AE1991">
            <v>0</v>
          </cell>
        </row>
        <row r="1992">
          <cell r="K1992">
            <v>0</v>
          </cell>
          <cell r="R1992">
            <v>0</v>
          </cell>
          <cell r="S1992">
            <v>0</v>
          </cell>
          <cell r="T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  <cell r="AE1992">
            <v>0</v>
          </cell>
        </row>
        <row r="1993">
          <cell r="K1993">
            <v>0</v>
          </cell>
          <cell r="R1993">
            <v>0</v>
          </cell>
          <cell r="S1993">
            <v>0</v>
          </cell>
          <cell r="T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</row>
        <row r="1994">
          <cell r="K1994">
            <v>0</v>
          </cell>
          <cell r="R1994">
            <v>0</v>
          </cell>
          <cell r="S1994">
            <v>0</v>
          </cell>
          <cell r="T1994">
            <v>0</v>
          </cell>
          <cell r="V1994">
            <v>0</v>
          </cell>
          <cell r="W1994">
            <v>0</v>
          </cell>
          <cell r="X1994">
            <v>0</v>
          </cell>
          <cell r="Y1994">
            <v>0</v>
          </cell>
          <cell r="Z1994">
            <v>0</v>
          </cell>
          <cell r="AA1994">
            <v>0</v>
          </cell>
          <cell r="AB1994">
            <v>0</v>
          </cell>
          <cell r="AC1994">
            <v>0</v>
          </cell>
          <cell r="AD1994">
            <v>0</v>
          </cell>
          <cell r="AE1994">
            <v>0</v>
          </cell>
        </row>
        <row r="1995">
          <cell r="K1995">
            <v>0</v>
          </cell>
          <cell r="R1995">
            <v>0</v>
          </cell>
          <cell r="S1995">
            <v>0</v>
          </cell>
          <cell r="T1995">
            <v>0</v>
          </cell>
          <cell r="V1995">
            <v>0</v>
          </cell>
          <cell r="W1995">
            <v>0</v>
          </cell>
          <cell r="X1995">
            <v>0</v>
          </cell>
          <cell r="Y1995">
            <v>0</v>
          </cell>
          <cell r="Z1995">
            <v>0</v>
          </cell>
          <cell r="AA1995">
            <v>0</v>
          </cell>
          <cell r="AB1995">
            <v>0</v>
          </cell>
          <cell r="AC1995">
            <v>0</v>
          </cell>
          <cell r="AD1995">
            <v>0</v>
          </cell>
          <cell r="AE1995">
            <v>0</v>
          </cell>
        </row>
        <row r="1996">
          <cell r="K1996">
            <v>0</v>
          </cell>
          <cell r="R1996">
            <v>0</v>
          </cell>
          <cell r="S1996">
            <v>0</v>
          </cell>
          <cell r="T1996">
            <v>0</v>
          </cell>
          <cell r="V1996">
            <v>0</v>
          </cell>
          <cell r="W1996">
            <v>0</v>
          </cell>
          <cell r="X1996">
            <v>0</v>
          </cell>
          <cell r="Y1996">
            <v>0</v>
          </cell>
          <cell r="Z1996">
            <v>0</v>
          </cell>
          <cell r="AA1996">
            <v>0</v>
          </cell>
          <cell r="AB1996">
            <v>0</v>
          </cell>
          <cell r="AC1996">
            <v>0</v>
          </cell>
          <cell r="AD1996">
            <v>0</v>
          </cell>
          <cell r="AE1996">
            <v>0</v>
          </cell>
        </row>
        <row r="1997">
          <cell r="K1997">
            <v>0</v>
          </cell>
          <cell r="R1997">
            <v>0</v>
          </cell>
          <cell r="S1997">
            <v>0</v>
          </cell>
          <cell r="T1997">
            <v>0</v>
          </cell>
          <cell r="V1997">
            <v>0</v>
          </cell>
          <cell r="W1997">
            <v>0</v>
          </cell>
          <cell r="X1997">
            <v>0</v>
          </cell>
          <cell r="Y1997">
            <v>0</v>
          </cell>
          <cell r="Z1997">
            <v>0</v>
          </cell>
          <cell r="AA1997">
            <v>0</v>
          </cell>
          <cell r="AB1997">
            <v>0</v>
          </cell>
          <cell r="AC1997">
            <v>0</v>
          </cell>
          <cell r="AD1997">
            <v>0</v>
          </cell>
          <cell r="AE1997">
            <v>0</v>
          </cell>
        </row>
        <row r="1998">
          <cell r="K1998">
            <v>0</v>
          </cell>
          <cell r="R1998">
            <v>0</v>
          </cell>
          <cell r="S1998">
            <v>0</v>
          </cell>
          <cell r="T1998">
            <v>0</v>
          </cell>
          <cell r="V1998">
            <v>0</v>
          </cell>
          <cell r="W1998">
            <v>0</v>
          </cell>
          <cell r="X1998">
            <v>0</v>
          </cell>
          <cell r="Y1998">
            <v>0</v>
          </cell>
          <cell r="Z1998">
            <v>0</v>
          </cell>
          <cell r="AA1998">
            <v>0</v>
          </cell>
          <cell r="AB1998">
            <v>0</v>
          </cell>
          <cell r="AC1998">
            <v>0</v>
          </cell>
          <cell r="AD1998">
            <v>0</v>
          </cell>
          <cell r="AE1998">
            <v>0</v>
          </cell>
        </row>
        <row r="1999">
          <cell r="K1999">
            <v>0</v>
          </cell>
          <cell r="R1999">
            <v>0</v>
          </cell>
          <cell r="S1999">
            <v>0</v>
          </cell>
          <cell r="T1999">
            <v>0</v>
          </cell>
          <cell r="V1999">
            <v>0</v>
          </cell>
          <cell r="W1999">
            <v>0</v>
          </cell>
          <cell r="X1999">
            <v>0</v>
          </cell>
          <cell r="Y1999">
            <v>0</v>
          </cell>
          <cell r="Z1999">
            <v>0</v>
          </cell>
          <cell r="AA1999">
            <v>0</v>
          </cell>
          <cell r="AB1999">
            <v>0</v>
          </cell>
          <cell r="AC1999">
            <v>0</v>
          </cell>
          <cell r="AD1999">
            <v>0</v>
          </cell>
          <cell r="AE1999">
            <v>0</v>
          </cell>
        </row>
        <row r="2000">
          <cell r="K2000">
            <v>0</v>
          </cell>
          <cell r="R2000">
            <v>0</v>
          </cell>
          <cell r="S2000">
            <v>0</v>
          </cell>
          <cell r="T2000">
            <v>0</v>
          </cell>
          <cell r="V2000">
            <v>0</v>
          </cell>
          <cell r="W2000">
            <v>0</v>
          </cell>
          <cell r="X2000">
            <v>0</v>
          </cell>
          <cell r="Y2000">
            <v>0</v>
          </cell>
          <cell r="Z2000">
            <v>0</v>
          </cell>
          <cell r="AA2000">
            <v>0</v>
          </cell>
          <cell r="AB2000">
            <v>0</v>
          </cell>
          <cell r="AC2000">
            <v>0</v>
          </cell>
          <cell r="AD2000">
            <v>0</v>
          </cell>
          <cell r="AE2000">
            <v>0</v>
          </cell>
        </row>
        <row r="2001">
          <cell r="K2001">
            <v>0</v>
          </cell>
          <cell r="R2001">
            <v>0</v>
          </cell>
          <cell r="S2001">
            <v>0</v>
          </cell>
          <cell r="T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</row>
        <row r="2002">
          <cell r="K2002">
            <v>0</v>
          </cell>
          <cell r="R2002">
            <v>0</v>
          </cell>
          <cell r="S2002">
            <v>0</v>
          </cell>
          <cell r="T2002">
            <v>0</v>
          </cell>
          <cell r="V2002">
            <v>0</v>
          </cell>
          <cell r="W2002">
            <v>0</v>
          </cell>
          <cell r="X2002">
            <v>0</v>
          </cell>
          <cell r="Y2002">
            <v>0</v>
          </cell>
          <cell r="Z2002">
            <v>0</v>
          </cell>
          <cell r="AA2002">
            <v>0</v>
          </cell>
          <cell r="AB2002">
            <v>0</v>
          </cell>
          <cell r="AC2002">
            <v>0</v>
          </cell>
          <cell r="AD2002">
            <v>0</v>
          </cell>
          <cell r="AE2002">
            <v>0</v>
          </cell>
        </row>
        <row r="2003">
          <cell r="K2003">
            <v>0</v>
          </cell>
          <cell r="R2003">
            <v>0</v>
          </cell>
          <cell r="S2003">
            <v>0</v>
          </cell>
          <cell r="T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</row>
        <row r="2004">
          <cell r="K2004">
            <v>0</v>
          </cell>
          <cell r="R2004">
            <v>0</v>
          </cell>
          <cell r="S2004">
            <v>0</v>
          </cell>
          <cell r="T2004">
            <v>0</v>
          </cell>
          <cell r="V2004">
            <v>0</v>
          </cell>
          <cell r="W2004">
            <v>0</v>
          </cell>
          <cell r="X2004">
            <v>0</v>
          </cell>
          <cell r="Y2004">
            <v>0</v>
          </cell>
          <cell r="Z2004">
            <v>0</v>
          </cell>
          <cell r="AA2004">
            <v>0</v>
          </cell>
          <cell r="AB2004">
            <v>0</v>
          </cell>
          <cell r="AC2004">
            <v>0</v>
          </cell>
          <cell r="AD2004">
            <v>0</v>
          </cell>
          <cell r="AE2004">
            <v>0</v>
          </cell>
        </row>
        <row r="2005">
          <cell r="K2005">
            <v>0</v>
          </cell>
          <cell r="R2005">
            <v>0</v>
          </cell>
          <cell r="S2005">
            <v>0</v>
          </cell>
          <cell r="T2005">
            <v>0</v>
          </cell>
          <cell r="V2005">
            <v>0</v>
          </cell>
          <cell r="W2005">
            <v>0</v>
          </cell>
          <cell r="X2005">
            <v>0</v>
          </cell>
          <cell r="Y2005">
            <v>0</v>
          </cell>
          <cell r="Z2005">
            <v>0</v>
          </cell>
          <cell r="AA2005">
            <v>0</v>
          </cell>
          <cell r="AB2005">
            <v>0</v>
          </cell>
          <cell r="AC2005">
            <v>0</v>
          </cell>
          <cell r="AD2005">
            <v>0</v>
          </cell>
          <cell r="AE2005">
            <v>0</v>
          </cell>
        </row>
        <row r="2006">
          <cell r="K2006">
            <v>0</v>
          </cell>
          <cell r="R2006">
            <v>0</v>
          </cell>
          <cell r="S2006">
            <v>0</v>
          </cell>
          <cell r="T2006">
            <v>0</v>
          </cell>
          <cell r="V2006">
            <v>0</v>
          </cell>
          <cell r="W2006">
            <v>0</v>
          </cell>
          <cell r="X2006">
            <v>0</v>
          </cell>
          <cell r="Y2006">
            <v>0</v>
          </cell>
          <cell r="Z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0</v>
          </cell>
          <cell r="AE2006">
            <v>0</v>
          </cell>
        </row>
        <row r="2007">
          <cell r="K2007">
            <v>0</v>
          </cell>
          <cell r="R2007">
            <v>0</v>
          </cell>
          <cell r="S2007">
            <v>0</v>
          </cell>
          <cell r="T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</row>
        <row r="2008">
          <cell r="K2008">
            <v>0</v>
          </cell>
          <cell r="R2008">
            <v>0</v>
          </cell>
          <cell r="S2008">
            <v>0</v>
          </cell>
          <cell r="T2008">
            <v>0</v>
          </cell>
          <cell r="V2008">
            <v>0</v>
          </cell>
          <cell r="W2008">
            <v>0</v>
          </cell>
          <cell r="X2008">
            <v>0</v>
          </cell>
          <cell r="Y2008">
            <v>0</v>
          </cell>
          <cell r="Z2008">
            <v>0</v>
          </cell>
          <cell r="AA2008">
            <v>0</v>
          </cell>
          <cell r="AB2008">
            <v>0</v>
          </cell>
          <cell r="AC2008">
            <v>0</v>
          </cell>
          <cell r="AD2008">
            <v>0</v>
          </cell>
          <cell r="AE2008">
            <v>0</v>
          </cell>
        </row>
        <row r="2009">
          <cell r="K2009">
            <v>0</v>
          </cell>
          <cell r="R2009">
            <v>0</v>
          </cell>
          <cell r="S2009">
            <v>0</v>
          </cell>
          <cell r="T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</row>
        <row r="2010">
          <cell r="K2010">
            <v>0</v>
          </cell>
          <cell r="R2010">
            <v>0</v>
          </cell>
          <cell r="S2010">
            <v>0</v>
          </cell>
          <cell r="T2010">
            <v>0</v>
          </cell>
          <cell r="V2010">
            <v>0</v>
          </cell>
          <cell r="W2010">
            <v>0</v>
          </cell>
          <cell r="X2010">
            <v>0</v>
          </cell>
          <cell r="Y2010">
            <v>0</v>
          </cell>
          <cell r="Z2010">
            <v>0</v>
          </cell>
          <cell r="AA2010">
            <v>0</v>
          </cell>
          <cell r="AB2010">
            <v>0</v>
          </cell>
          <cell r="AC2010">
            <v>0</v>
          </cell>
          <cell r="AD2010">
            <v>0</v>
          </cell>
          <cell r="AE2010">
            <v>0</v>
          </cell>
        </row>
        <row r="2011">
          <cell r="K2011">
            <v>0</v>
          </cell>
          <cell r="R2011">
            <v>0</v>
          </cell>
          <cell r="S2011">
            <v>0</v>
          </cell>
          <cell r="T2011">
            <v>0</v>
          </cell>
          <cell r="V2011">
            <v>0</v>
          </cell>
          <cell r="W2011">
            <v>0</v>
          </cell>
          <cell r="X2011">
            <v>0</v>
          </cell>
          <cell r="Y2011">
            <v>0</v>
          </cell>
          <cell r="Z2011">
            <v>0</v>
          </cell>
          <cell r="AA2011">
            <v>0</v>
          </cell>
          <cell r="AB2011">
            <v>0</v>
          </cell>
          <cell r="AC2011">
            <v>0</v>
          </cell>
          <cell r="AD2011">
            <v>0</v>
          </cell>
          <cell r="AE2011">
            <v>0</v>
          </cell>
        </row>
        <row r="2012">
          <cell r="K2012">
            <v>0</v>
          </cell>
          <cell r="R2012">
            <v>0</v>
          </cell>
          <cell r="S2012">
            <v>0</v>
          </cell>
          <cell r="T2012">
            <v>0</v>
          </cell>
          <cell r="V2012">
            <v>0</v>
          </cell>
          <cell r="W2012">
            <v>0</v>
          </cell>
          <cell r="X2012">
            <v>0</v>
          </cell>
          <cell r="Y2012">
            <v>0</v>
          </cell>
          <cell r="Z2012">
            <v>0</v>
          </cell>
          <cell r="AA2012">
            <v>0</v>
          </cell>
          <cell r="AB2012">
            <v>0</v>
          </cell>
          <cell r="AC2012">
            <v>0</v>
          </cell>
          <cell r="AD2012">
            <v>0</v>
          </cell>
          <cell r="AE2012">
            <v>0</v>
          </cell>
        </row>
        <row r="2013">
          <cell r="K2013">
            <v>0</v>
          </cell>
          <cell r="R2013">
            <v>0</v>
          </cell>
          <cell r="S2013">
            <v>0</v>
          </cell>
          <cell r="T2013">
            <v>0</v>
          </cell>
          <cell r="V2013">
            <v>0</v>
          </cell>
          <cell r="W2013">
            <v>0</v>
          </cell>
          <cell r="X2013">
            <v>0</v>
          </cell>
          <cell r="Y2013">
            <v>0</v>
          </cell>
          <cell r="Z2013">
            <v>0</v>
          </cell>
          <cell r="AA2013">
            <v>0</v>
          </cell>
          <cell r="AB2013">
            <v>0</v>
          </cell>
          <cell r="AC2013">
            <v>0</v>
          </cell>
          <cell r="AD2013">
            <v>0</v>
          </cell>
          <cell r="AE2013">
            <v>0</v>
          </cell>
        </row>
        <row r="2014">
          <cell r="K2014">
            <v>0</v>
          </cell>
          <cell r="R2014">
            <v>0</v>
          </cell>
          <cell r="S2014">
            <v>0</v>
          </cell>
          <cell r="T2014">
            <v>0</v>
          </cell>
          <cell r="V2014">
            <v>0</v>
          </cell>
          <cell r="W2014">
            <v>0</v>
          </cell>
          <cell r="X2014">
            <v>0</v>
          </cell>
          <cell r="Y2014">
            <v>0</v>
          </cell>
          <cell r="Z2014">
            <v>0</v>
          </cell>
          <cell r="AA2014">
            <v>0</v>
          </cell>
          <cell r="AB2014">
            <v>0</v>
          </cell>
          <cell r="AC2014">
            <v>0</v>
          </cell>
          <cell r="AD2014">
            <v>0</v>
          </cell>
          <cell r="AE2014">
            <v>0</v>
          </cell>
        </row>
        <row r="2015">
          <cell r="K2015">
            <v>0</v>
          </cell>
          <cell r="R2015">
            <v>0</v>
          </cell>
          <cell r="S2015">
            <v>0</v>
          </cell>
          <cell r="T2015">
            <v>0</v>
          </cell>
          <cell r="V2015">
            <v>0</v>
          </cell>
          <cell r="W2015">
            <v>0</v>
          </cell>
          <cell r="X2015">
            <v>0</v>
          </cell>
          <cell r="Y2015">
            <v>0</v>
          </cell>
          <cell r="Z2015">
            <v>0</v>
          </cell>
          <cell r="AA2015">
            <v>0</v>
          </cell>
          <cell r="AB2015">
            <v>0</v>
          </cell>
          <cell r="AC2015">
            <v>0</v>
          </cell>
          <cell r="AD2015">
            <v>0</v>
          </cell>
          <cell r="AE2015">
            <v>0</v>
          </cell>
        </row>
        <row r="2016">
          <cell r="K2016">
            <v>0</v>
          </cell>
          <cell r="R2016">
            <v>0</v>
          </cell>
          <cell r="S2016">
            <v>0</v>
          </cell>
          <cell r="T2016">
            <v>0</v>
          </cell>
          <cell r="V2016">
            <v>0</v>
          </cell>
          <cell r="W2016">
            <v>0</v>
          </cell>
          <cell r="X2016">
            <v>0</v>
          </cell>
          <cell r="Y2016">
            <v>0</v>
          </cell>
          <cell r="Z2016">
            <v>0</v>
          </cell>
          <cell r="AA2016">
            <v>0</v>
          </cell>
          <cell r="AB2016">
            <v>0</v>
          </cell>
          <cell r="AC2016">
            <v>0</v>
          </cell>
          <cell r="AD2016">
            <v>0</v>
          </cell>
          <cell r="AE2016">
            <v>0</v>
          </cell>
        </row>
        <row r="2017">
          <cell r="K2017">
            <v>0</v>
          </cell>
          <cell r="R2017">
            <v>0</v>
          </cell>
          <cell r="S2017">
            <v>0</v>
          </cell>
          <cell r="T2017">
            <v>0</v>
          </cell>
          <cell r="V2017">
            <v>0</v>
          </cell>
          <cell r="W2017">
            <v>0</v>
          </cell>
          <cell r="X2017">
            <v>0</v>
          </cell>
          <cell r="Y2017">
            <v>0</v>
          </cell>
          <cell r="Z2017">
            <v>0</v>
          </cell>
          <cell r="AA2017">
            <v>0</v>
          </cell>
          <cell r="AB2017">
            <v>0</v>
          </cell>
          <cell r="AC2017">
            <v>0</v>
          </cell>
          <cell r="AD2017">
            <v>0</v>
          </cell>
          <cell r="AE2017">
            <v>0</v>
          </cell>
        </row>
        <row r="2018">
          <cell r="K2018">
            <v>0</v>
          </cell>
          <cell r="R2018">
            <v>0</v>
          </cell>
          <cell r="S2018">
            <v>0</v>
          </cell>
          <cell r="T2018">
            <v>0</v>
          </cell>
          <cell r="V2018">
            <v>0</v>
          </cell>
          <cell r="W2018">
            <v>0</v>
          </cell>
          <cell r="X2018">
            <v>0</v>
          </cell>
          <cell r="Y2018">
            <v>0</v>
          </cell>
          <cell r="Z2018">
            <v>0</v>
          </cell>
          <cell r="AA2018">
            <v>0</v>
          </cell>
          <cell r="AB2018">
            <v>0</v>
          </cell>
          <cell r="AC2018">
            <v>0</v>
          </cell>
          <cell r="AD2018">
            <v>0</v>
          </cell>
          <cell r="AE2018">
            <v>0</v>
          </cell>
        </row>
        <row r="2019">
          <cell r="K2019">
            <v>0</v>
          </cell>
          <cell r="R2019">
            <v>0</v>
          </cell>
          <cell r="S2019">
            <v>0</v>
          </cell>
          <cell r="T2019">
            <v>0</v>
          </cell>
          <cell r="V2019">
            <v>0</v>
          </cell>
          <cell r="W2019">
            <v>0</v>
          </cell>
          <cell r="X2019">
            <v>0</v>
          </cell>
          <cell r="Y2019">
            <v>0</v>
          </cell>
          <cell r="Z2019">
            <v>0</v>
          </cell>
          <cell r="AA2019">
            <v>0</v>
          </cell>
          <cell r="AB2019">
            <v>0</v>
          </cell>
          <cell r="AC2019">
            <v>0</v>
          </cell>
          <cell r="AD2019">
            <v>0</v>
          </cell>
          <cell r="AE2019">
            <v>0</v>
          </cell>
        </row>
        <row r="2020">
          <cell r="K2020">
            <v>0</v>
          </cell>
          <cell r="R2020">
            <v>0</v>
          </cell>
          <cell r="S2020">
            <v>0</v>
          </cell>
          <cell r="T2020">
            <v>0</v>
          </cell>
          <cell r="V2020">
            <v>0</v>
          </cell>
          <cell r="W2020">
            <v>0</v>
          </cell>
          <cell r="X2020">
            <v>0</v>
          </cell>
          <cell r="Y2020">
            <v>0</v>
          </cell>
          <cell r="Z2020">
            <v>0</v>
          </cell>
          <cell r="AA2020">
            <v>0</v>
          </cell>
          <cell r="AB2020">
            <v>0</v>
          </cell>
          <cell r="AC2020">
            <v>0</v>
          </cell>
          <cell r="AD2020">
            <v>0</v>
          </cell>
          <cell r="AE2020">
            <v>0</v>
          </cell>
        </row>
        <row r="2021">
          <cell r="K2021">
            <v>0</v>
          </cell>
          <cell r="R2021">
            <v>0</v>
          </cell>
          <cell r="S2021">
            <v>0</v>
          </cell>
          <cell r="T2021">
            <v>0</v>
          </cell>
          <cell r="V2021">
            <v>0</v>
          </cell>
          <cell r="W2021">
            <v>0</v>
          </cell>
          <cell r="X2021">
            <v>0</v>
          </cell>
          <cell r="Y2021">
            <v>0</v>
          </cell>
          <cell r="Z2021">
            <v>0</v>
          </cell>
          <cell r="AA2021">
            <v>0</v>
          </cell>
          <cell r="AB2021">
            <v>0</v>
          </cell>
          <cell r="AC2021">
            <v>0</v>
          </cell>
          <cell r="AD2021">
            <v>0</v>
          </cell>
          <cell r="AE2021">
            <v>0</v>
          </cell>
        </row>
        <row r="2022">
          <cell r="K2022">
            <v>0</v>
          </cell>
          <cell r="R2022">
            <v>0</v>
          </cell>
          <cell r="S2022">
            <v>0</v>
          </cell>
          <cell r="T2022">
            <v>0</v>
          </cell>
          <cell r="V2022">
            <v>0</v>
          </cell>
          <cell r="W2022">
            <v>0</v>
          </cell>
          <cell r="X2022">
            <v>0</v>
          </cell>
          <cell r="Y2022">
            <v>0</v>
          </cell>
          <cell r="Z2022">
            <v>0</v>
          </cell>
          <cell r="AA2022">
            <v>0</v>
          </cell>
          <cell r="AB2022">
            <v>0</v>
          </cell>
          <cell r="AC2022">
            <v>0</v>
          </cell>
          <cell r="AD2022">
            <v>0</v>
          </cell>
          <cell r="AE2022">
            <v>0</v>
          </cell>
        </row>
        <row r="2023">
          <cell r="K2023">
            <v>0</v>
          </cell>
          <cell r="R2023">
            <v>0</v>
          </cell>
          <cell r="S2023">
            <v>0</v>
          </cell>
          <cell r="T2023">
            <v>0</v>
          </cell>
          <cell r="V2023">
            <v>0</v>
          </cell>
          <cell r="W2023">
            <v>0</v>
          </cell>
          <cell r="X2023">
            <v>0</v>
          </cell>
          <cell r="Y2023">
            <v>0</v>
          </cell>
          <cell r="Z2023">
            <v>0</v>
          </cell>
          <cell r="AA2023">
            <v>0</v>
          </cell>
          <cell r="AB2023">
            <v>0</v>
          </cell>
          <cell r="AC2023">
            <v>0</v>
          </cell>
          <cell r="AD2023">
            <v>0</v>
          </cell>
          <cell r="AE2023">
            <v>0</v>
          </cell>
        </row>
        <row r="2024">
          <cell r="K2024">
            <v>0</v>
          </cell>
          <cell r="R2024">
            <v>0</v>
          </cell>
          <cell r="S2024">
            <v>0</v>
          </cell>
          <cell r="T2024">
            <v>0</v>
          </cell>
          <cell r="V2024">
            <v>0</v>
          </cell>
          <cell r="W2024">
            <v>0</v>
          </cell>
          <cell r="X2024">
            <v>0</v>
          </cell>
          <cell r="Y2024">
            <v>0</v>
          </cell>
          <cell r="Z2024">
            <v>0</v>
          </cell>
          <cell r="AA2024">
            <v>0</v>
          </cell>
          <cell r="AB2024">
            <v>0</v>
          </cell>
          <cell r="AC2024">
            <v>0</v>
          </cell>
          <cell r="AD2024">
            <v>0</v>
          </cell>
          <cell r="AE2024">
            <v>0</v>
          </cell>
        </row>
        <row r="2025">
          <cell r="K2025">
            <v>0</v>
          </cell>
          <cell r="R2025">
            <v>0</v>
          </cell>
          <cell r="S2025">
            <v>0</v>
          </cell>
          <cell r="T2025">
            <v>0</v>
          </cell>
          <cell r="V2025">
            <v>0</v>
          </cell>
          <cell r="W2025">
            <v>0</v>
          </cell>
          <cell r="X2025">
            <v>0</v>
          </cell>
          <cell r="Y2025">
            <v>0</v>
          </cell>
          <cell r="Z2025">
            <v>0</v>
          </cell>
          <cell r="AA2025">
            <v>0</v>
          </cell>
          <cell r="AB2025">
            <v>0</v>
          </cell>
          <cell r="AC2025">
            <v>0</v>
          </cell>
          <cell r="AD2025">
            <v>0</v>
          </cell>
          <cell r="AE2025">
            <v>0</v>
          </cell>
        </row>
        <row r="2026">
          <cell r="K2026">
            <v>0</v>
          </cell>
          <cell r="R2026">
            <v>0</v>
          </cell>
          <cell r="S2026">
            <v>0</v>
          </cell>
          <cell r="T2026">
            <v>0</v>
          </cell>
          <cell r="V2026">
            <v>0</v>
          </cell>
          <cell r="W2026">
            <v>0</v>
          </cell>
          <cell r="X2026">
            <v>0</v>
          </cell>
          <cell r="Y2026">
            <v>0</v>
          </cell>
          <cell r="Z2026">
            <v>0</v>
          </cell>
          <cell r="AA2026">
            <v>0</v>
          </cell>
          <cell r="AB2026">
            <v>0</v>
          </cell>
          <cell r="AC2026">
            <v>0</v>
          </cell>
          <cell r="AD2026">
            <v>0</v>
          </cell>
          <cell r="AE2026">
            <v>0</v>
          </cell>
        </row>
        <row r="2027">
          <cell r="K2027">
            <v>0</v>
          </cell>
          <cell r="R2027">
            <v>0</v>
          </cell>
          <cell r="S2027">
            <v>0</v>
          </cell>
          <cell r="T2027">
            <v>0</v>
          </cell>
          <cell r="V2027">
            <v>0</v>
          </cell>
          <cell r="W2027">
            <v>0</v>
          </cell>
          <cell r="X2027">
            <v>0</v>
          </cell>
          <cell r="Y2027">
            <v>0</v>
          </cell>
          <cell r="Z2027">
            <v>0</v>
          </cell>
          <cell r="AA2027">
            <v>0</v>
          </cell>
          <cell r="AB2027">
            <v>0</v>
          </cell>
          <cell r="AC2027">
            <v>0</v>
          </cell>
          <cell r="AD2027">
            <v>0</v>
          </cell>
          <cell r="AE2027">
            <v>0</v>
          </cell>
        </row>
        <row r="2028">
          <cell r="K2028">
            <v>0</v>
          </cell>
          <cell r="R2028">
            <v>0</v>
          </cell>
          <cell r="S2028">
            <v>0</v>
          </cell>
          <cell r="T2028">
            <v>0</v>
          </cell>
          <cell r="V2028">
            <v>0</v>
          </cell>
          <cell r="W2028">
            <v>0</v>
          </cell>
          <cell r="X2028">
            <v>0</v>
          </cell>
          <cell r="Y2028">
            <v>0</v>
          </cell>
          <cell r="Z2028">
            <v>0</v>
          </cell>
          <cell r="AA2028">
            <v>0</v>
          </cell>
          <cell r="AB2028">
            <v>0</v>
          </cell>
          <cell r="AC2028">
            <v>0</v>
          </cell>
          <cell r="AD2028">
            <v>0</v>
          </cell>
          <cell r="AE2028">
            <v>0</v>
          </cell>
        </row>
        <row r="2029">
          <cell r="K2029">
            <v>0</v>
          </cell>
          <cell r="R2029">
            <v>0</v>
          </cell>
          <cell r="S2029">
            <v>0</v>
          </cell>
          <cell r="T2029">
            <v>0</v>
          </cell>
          <cell r="V2029">
            <v>0</v>
          </cell>
          <cell r="W2029">
            <v>0</v>
          </cell>
          <cell r="X2029">
            <v>0</v>
          </cell>
          <cell r="Y2029">
            <v>0</v>
          </cell>
          <cell r="Z2029">
            <v>0</v>
          </cell>
          <cell r="AA2029">
            <v>0</v>
          </cell>
          <cell r="AB2029">
            <v>0</v>
          </cell>
          <cell r="AC2029">
            <v>0</v>
          </cell>
          <cell r="AD2029">
            <v>0</v>
          </cell>
          <cell r="AE2029">
            <v>0</v>
          </cell>
        </row>
        <row r="2030">
          <cell r="K2030">
            <v>0</v>
          </cell>
          <cell r="R2030">
            <v>0</v>
          </cell>
          <cell r="S2030">
            <v>0</v>
          </cell>
          <cell r="T2030">
            <v>0</v>
          </cell>
          <cell r="V2030">
            <v>0</v>
          </cell>
          <cell r="W2030">
            <v>0</v>
          </cell>
          <cell r="X2030">
            <v>0</v>
          </cell>
          <cell r="Y2030">
            <v>0</v>
          </cell>
          <cell r="Z2030">
            <v>0</v>
          </cell>
          <cell r="AA2030">
            <v>0</v>
          </cell>
          <cell r="AB2030">
            <v>0</v>
          </cell>
          <cell r="AC2030">
            <v>0</v>
          </cell>
          <cell r="AD2030">
            <v>0</v>
          </cell>
          <cell r="AE2030">
            <v>0</v>
          </cell>
        </row>
        <row r="2031">
          <cell r="K2031">
            <v>0</v>
          </cell>
          <cell r="R2031">
            <v>0</v>
          </cell>
          <cell r="S2031">
            <v>0</v>
          </cell>
          <cell r="T2031">
            <v>0</v>
          </cell>
          <cell r="V2031">
            <v>0</v>
          </cell>
          <cell r="W2031">
            <v>0</v>
          </cell>
          <cell r="X2031">
            <v>0</v>
          </cell>
          <cell r="Y2031">
            <v>0</v>
          </cell>
          <cell r="Z2031">
            <v>0</v>
          </cell>
          <cell r="AA2031">
            <v>0</v>
          </cell>
          <cell r="AB2031">
            <v>0</v>
          </cell>
          <cell r="AC2031">
            <v>0</v>
          </cell>
          <cell r="AD2031">
            <v>0</v>
          </cell>
          <cell r="AE2031">
            <v>0</v>
          </cell>
        </row>
        <row r="2032">
          <cell r="K2032">
            <v>0</v>
          </cell>
          <cell r="R2032">
            <v>0</v>
          </cell>
          <cell r="S2032">
            <v>0</v>
          </cell>
          <cell r="T2032">
            <v>0</v>
          </cell>
          <cell r="V2032">
            <v>0</v>
          </cell>
          <cell r="W2032">
            <v>0</v>
          </cell>
          <cell r="X2032">
            <v>0</v>
          </cell>
          <cell r="Y2032">
            <v>0</v>
          </cell>
          <cell r="Z2032">
            <v>0</v>
          </cell>
          <cell r="AA2032">
            <v>0</v>
          </cell>
          <cell r="AB2032">
            <v>0</v>
          </cell>
          <cell r="AC2032">
            <v>0</v>
          </cell>
          <cell r="AD2032">
            <v>0</v>
          </cell>
          <cell r="AE2032">
            <v>0</v>
          </cell>
        </row>
        <row r="2033">
          <cell r="K2033">
            <v>0</v>
          </cell>
          <cell r="R2033">
            <v>0</v>
          </cell>
          <cell r="S2033">
            <v>0</v>
          </cell>
          <cell r="T2033">
            <v>0</v>
          </cell>
          <cell r="V2033">
            <v>0</v>
          </cell>
          <cell r="W2033">
            <v>0</v>
          </cell>
          <cell r="X2033">
            <v>0</v>
          </cell>
          <cell r="Y2033">
            <v>0</v>
          </cell>
          <cell r="Z2033">
            <v>0</v>
          </cell>
          <cell r="AA2033">
            <v>0</v>
          </cell>
          <cell r="AB2033">
            <v>0</v>
          </cell>
          <cell r="AC2033">
            <v>0</v>
          </cell>
          <cell r="AD2033">
            <v>0</v>
          </cell>
          <cell r="AE2033">
            <v>0</v>
          </cell>
        </row>
        <row r="2034">
          <cell r="K2034">
            <v>0</v>
          </cell>
          <cell r="R2034">
            <v>0</v>
          </cell>
          <cell r="S2034">
            <v>0</v>
          </cell>
          <cell r="T2034">
            <v>0</v>
          </cell>
          <cell r="V2034">
            <v>0</v>
          </cell>
          <cell r="W2034">
            <v>0</v>
          </cell>
          <cell r="X2034">
            <v>0</v>
          </cell>
          <cell r="Y2034">
            <v>0</v>
          </cell>
          <cell r="Z2034">
            <v>0</v>
          </cell>
          <cell r="AA2034">
            <v>0</v>
          </cell>
          <cell r="AB2034">
            <v>0</v>
          </cell>
          <cell r="AC2034">
            <v>0</v>
          </cell>
          <cell r="AD2034">
            <v>0</v>
          </cell>
          <cell r="AE2034">
            <v>0</v>
          </cell>
        </row>
        <row r="2035">
          <cell r="K2035">
            <v>0</v>
          </cell>
          <cell r="R2035">
            <v>0</v>
          </cell>
          <cell r="S2035">
            <v>0</v>
          </cell>
          <cell r="T2035">
            <v>0</v>
          </cell>
          <cell r="V2035">
            <v>0</v>
          </cell>
          <cell r="W2035">
            <v>0</v>
          </cell>
          <cell r="X2035">
            <v>0</v>
          </cell>
          <cell r="Y2035">
            <v>0</v>
          </cell>
          <cell r="Z2035">
            <v>0</v>
          </cell>
          <cell r="AA2035">
            <v>0</v>
          </cell>
          <cell r="AB2035">
            <v>0</v>
          </cell>
          <cell r="AC2035">
            <v>0</v>
          </cell>
          <cell r="AD2035">
            <v>0</v>
          </cell>
          <cell r="AE2035">
            <v>0</v>
          </cell>
        </row>
        <row r="2036">
          <cell r="K2036">
            <v>0</v>
          </cell>
          <cell r="R2036">
            <v>0</v>
          </cell>
          <cell r="S2036">
            <v>0</v>
          </cell>
          <cell r="T2036">
            <v>0</v>
          </cell>
          <cell r="V2036">
            <v>0</v>
          </cell>
          <cell r="W2036">
            <v>0</v>
          </cell>
          <cell r="X2036">
            <v>0</v>
          </cell>
          <cell r="Y2036">
            <v>0</v>
          </cell>
          <cell r="Z2036">
            <v>0</v>
          </cell>
          <cell r="AA2036">
            <v>0</v>
          </cell>
          <cell r="AB2036">
            <v>0</v>
          </cell>
          <cell r="AC2036">
            <v>0</v>
          </cell>
          <cell r="AD2036">
            <v>0</v>
          </cell>
          <cell r="AE2036">
            <v>0</v>
          </cell>
        </row>
        <row r="2037">
          <cell r="K2037">
            <v>0</v>
          </cell>
          <cell r="R2037">
            <v>0</v>
          </cell>
          <cell r="S2037">
            <v>0</v>
          </cell>
          <cell r="T2037">
            <v>0</v>
          </cell>
          <cell r="V2037">
            <v>0</v>
          </cell>
          <cell r="W2037">
            <v>0</v>
          </cell>
          <cell r="X2037">
            <v>0</v>
          </cell>
          <cell r="Y2037">
            <v>0</v>
          </cell>
          <cell r="Z2037">
            <v>0</v>
          </cell>
          <cell r="AA2037">
            <v>0</v>
          </cell>
          <cell r="AB2037">
            <v>0</v>
          </cell>
          <cell r="AC2037">
            <v>0</v>
          </cell>
          <cell r="AD2037">
            <v>0</v>
          </cell>
          <cell r="AE2037">
            <v>0</v>
          </cell>
        </row>
        <row r="2038">
          <cell r="K2038">
            <v>0</v>
          </cell>
          <cell r="R2038">
            <v>0</v>
          </cell>
          <cell r="S2038">
            <v>0</v>
          </cell>
          <cell r="T2038">
            <v>0</v>
          </cell>
          <cell r="V2038">
            <v>0</v>
          </cell>
          <cell r="W2038">
            <v>0</v>
          </cell>
          <cell r="X2038">
            <v>0</v>
          </cell>
          <cell r="Y2038">
            <v>0</v>
          </cell>
          <cell r="Z2038">
            <v>0</v>
          </cell>
          <cell r="AA2038">
            <v>0</v>
          </cell>
          <cell r="AB2038">
            <v>0</v>
          </cell>
          <cell r="AC2038">
            <v>0</v>
          </cell>
          <cell r="AD2038">
            <v>0</v>
          </cell>
          <cell r="AE2038">
            <v>0</v>
          </cell>
        </row>
        <row r="2039">
          <cell r="K2039">
            <v>0</v>
          </cell>
          <cell r="R2039">
            <v>0</v>
          </cell>
          <cell r="S2039">
            <v>0</v>
          </cell>
          <cell r="T2039">
            <v>0</v>
          </cell>
          <cell r="V2039">
            <v>0</v>
          </cell>
          <cell r="W2039">
            <v>0</v>
          </cell>
          <cell r="X2039">
            <v>0</v>
          </cell>
          <cell r="Y2039">
            <v>0</v>
          </cell>
          <cell r="Z2039">
            <v>0</v>
          </cell>
          <cell r="AA2039">
            <v>0</v>
          </cell>
          <cell r="AB2039">
            <v>0</v>
          </cell>
          <cell r="AC2039">
            <v>0</v>
          </cell>
          <cell r="AD2039">
            <v>0</v>
          </cell>
          <cell r="AE2039">
            <v>0</v>
          </cell>
        </row>
        <row r="2040">
          <cell r="K2040">
            <v>0</v>
          </cell>
          <cell r="R2040">
            <v>0</v>
          </cell>
          <cell r="S2040">
            <v>0</v>
          </cell>
          <cell r="T2040">
            <v>0</v>
          </cell>
          <cell r="V2040">
            <v>0</v>
          </cell>
          <cell r="W2040">
            <v>0</v>
          </cell>
          <cell r="X2040">
            <v>0</v>
          </cell>
          <cell r="Y2040">
            <v>0</v>
          </cell>
          <cell r="Z2040">
            <v>0</v>
          </cell>
          <cell r="AA2040">
            <v>0</v>
          </cell>
          <cell r="AB2040">
            <v>0</v>
          </cell>
          <cell r="AC2040">
            <v>0</v>
          </cell>
          <cell r="AD2040">
            <v>0</v>
          </cell>
          <cell r="AE2040">
            <v>0</v>
          </cell>
        </row>
        <row r="2041">
          <cell r="K2041">
            <v>0</v>
          </cell>
          <cell r="R2041">
            <v>0</v>
          </cell>
          <cell r="S2041">
            <v>0</v>
          </cell>
          <cell r="T2041">
            <v>0</v>
          </cell>
          <cell r="V2041">
            <v>0</v>
          </cell>
          <cell r="W2041">
            <v>0</v>
          </cell>
          <cell r="X2041">
            <v>0</v>
          </cell>
          <cell r="Y2041">
            <v>0</v>
          </cell>
          <cell r="Z2041">
            <v>0</v>
          </cell>
          <cell r="AA2041">
            <v>0</v>
          </cell>
          <cell r="AB2041">
            <v>0</v>
          </cell>
          <cell r="AC2041">
            <v>0</v>
          </cell>
          <cell r="AD2041">
            <v>0</v>
          </cell>
          <cell r="AE2041">
            <v>0</v>
          </cell>
        </row>
        <row r="2042">
          <cell r="K2042">
            <v>0</v>
          </cell>
          <cell r="R2042">
            <v>0</v>
          </cell>
          <cell r="S2042">
            <v>0</v>
          </cell>
          <cell r="T2042">
            <v>0</v>
          </cell>
          <cell r="V2042">
            <v>0</v>
          </cell>
          <cell r="W2042">
            <v>0</v>
          </cell>
          <cell r="X2042">
            <v>0</v>
          </cell>
          <cell r="Y2042">
            <v>0</v>
          </cell>
          <cell r="Z2042">
            <v>0</v>
          </cell>
          <cell r="AA2042">
            <v>0</v>
          </cell>
          <cell r="AB2042">
            <v>0</v>
          </cell>
          <cell r="AC2042">
            <v>0</v>
          </cell>
          <cell r="AD2042">
            <v>0</v>
          </cell>
          <cell r="AE2042">
            <v>0</v>
          </cell>
        </row>
        <row r="2043">
          <cell r="K2043">
            <v>0</v>
          </cell>
          <cell r="R2043">
            <v>0</v>
          </cell>
          <cell r="S2043">
            <v>0</v>
          </cell>
          <cell r="T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  <cell r="AE2043">
            <v>0</v>
          </cell>
        </row>
        <row r="2044">
          <cell r="K2044">
            <v>0</v>
          </cell>
          <cell r="R2044">
            <v>0</v>
          </cell>
          <cell r="S2044">
            <v>0</v>
          </cell>
          <cell r="T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</row>
        <row r="2045">
          <cell r="K2045">
            <v>0</v>
          </cell>
          <cell r="R2045">
            <v>0</v>
          </cell>
          <cell r="S2045">
            <v>0</v>
          </cell>
          <cell r="T2045">
            <v>0</v>
          </cell>
          <cell r="V2045">
            <v>0</v>
          </cell>
          <cell r="W2045">
            <v>0</v>
          </cell>
          <cell r="X2045">
            <v>0</v>
          </cell>
          <cell r="Y2045">
            <v>0</v>
          </cell>
          <cell r="Z2045">
            <v>0</v>
          </cell>
          <cell r="AA2045">
            <v>0</v>
          </cell>
          <cell r="AB2045">
            <v>0</v>
          </cell>
          <cell r="AC2045">
            <v>0</v>
          </cell>
          <cell r="AD2045">
            <v>0</v>
          </cell>
          <cell r="AE2045">
            <v>0</v>
          </cell>
        </row>
        <row r="2046">
          <cell r="K2046">
            <v>0</v>
          </cell>
          <cell r="R2046">
            <v>0</v>
          </cell>
          <cell r="S2046">
            <v>0</v>
          </cell>
          <cell r="T2046">
            <v>0</v>
          </cell>
          <cell r="V2046">
            <v>0</v>
          </cell>
          <cell r="W2046">
            <v>0</v>
          </cell>
          <cell r="X2046">
            <v>0</v>
          </cell>
          <cell r="Y2046">
            <v>0</v>
          </cell>
          <cell r="Z2046">
            <v>0</v>
          </cell>
          <cell r="AA2046">
            <v>0</v>
          </cell>
          <cell r="AB2046">
            <v>0</v>
          </cell>
          <cell r="AC2046">
            <v>0</v>
          </cell>
          <cell r="AD2046">
            <v>0</v>
          </cell>
          <cell r="AE2046">
            <v>0</v>
          </cell>
        </row>
        <row r="2047">
          <cell r="K2047">
            <v>0</v>
          </cell>
          <cell r="R2047">
            <v>0</v>
          </cell>
          <cell r="S2047">
            <v>0</v>
          </cell>
          <cell r="T2047">
            <v>0</v>
          </cell>
          <cell r="V2047">
            <v>0</v>
          </cell>
          <cell r="W2047">
            <v>0</v>
          </cell>
          <cell r="X2047">
            <v>0</v>
          </cell>
          <cell r="Y2047">
            <v>0</v>
          </cell>
          <cell r="Z2047">
            <v>0</v>
          </cell>
          <cell r="AA2047">
            <v>0</v>
          </cell>
          <cell r="AB2047">
            <v>0</v>
          </cell>
          <cell r="AC2047">
            <v>0</v>
          </cell>
          <cell r="AD2047">
            <v>0</v>
          </cell>
          <cell r="AE2047">
            <v>0</v>
          </cell>
        </row>
        <row r="2048">
          <cell r="K2048">
            <v>0</v>
          </cell>
          <cell r="R2048">
            <v>0</v>
          </cell>
          <cell r="S2048">
            <v>0</v>
          </cell>
          <cell r="T2048">
            <v>0</v>
          </cell>
          <cell r="V2048">
            <v>0</v>
          </cell>
          <cell r="W2048">
            <v>0</v>
          </cell>
          <cell r="X2048">
            <v>0</v>
          </cell>
          <cell r="Y2048">
            <v>0</v>
          </cell>
          <cell r="Z2048">
            <v>0</v>
          </cell>
          <cell r="AA2048">
            <v>0</v>
          </cell>
          <cell r="AB2048">
            <v>0</v>
          </cell>
          <cell r="AC2048">
            <v>0</v>
          </cell>
          <cell r="AD2048">
            <v>0</v>
          </cell>
          <cell r="AE2048">
            <v>0</v>
          </cell>
        </row>
        <row r="2049">
          <cell r="K2049">
            <v>0</v>
          </cell>
          <cell r="R2049">
            <v>0</v>
          </cell>
          <cell r="S2049">
            <v>0</v>
          </cell>
          <cell r="T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</row>
        <row r="2050">
          <cell r="K2050">
            <v>0</v>
          </cell>
          <cell r="R2050">
            <v>0</v>
          </cell>
          <cell r="S2050">
            <v>0</v>
          </cell>
          <cell r="T2050">
            <v>0</v>
          </cell>
          <cell r="V2050">
            <v>0</v>
          </cell>
          <cell r="W2050">
            <v>0</v>
          </cell>
          <cell r="X2050">
            <v>0</v>
          </cell>
          <cell r="Y2050">
            <v>0</v>
          </cell>
          <cell r="Z2050">
            <v>0</v>
          </cell>
          <cell r="AA2050">
            <v>0</v>
          </cell>
          <cell r="AB2050">
            <v>0</v>
          </cell>
          <cell r="AC2050">
            <v>0</v>
          </cell>
          <cell r="AD2050">
            <v>0</v>
          </cell>
          <cell r="AE2050">
            <v>0</v>
          </cell>
        </row>
        <row r="2051">
          <cell r="K2051">
            <v>0</v>
          </cell>
          <cell r="R2051">
            <v>0</v>
          </cell>
          <cell r="S2051">
            <v>0</v>
          </cell>
          <cell r="T2051">
            <v>0</v>
          </cell>
          <cell r="V2051">
            <v>0</v>
          </cell>
          <cell r="W2051">
            <v>0</v>
          </cell>
          <cell r="X2051">
            <v>0</v>
          </cell>
          <cell r="Y2051">
            <v>0</v>
          </cell>
          <cell r="Z2051">
            <v>0</v>
          </cell>
          <cell r="AA2051">
            <v>0</v>
          </cell>
          <cell r="AB2051">
            <v>0</v>
          </cell>
          <cell r="AC2051">
            <v>0</v>
          </cell>
          <cell r="AD2051">
            <v>0</v>
          </cell>
          <cell r="AE2051">
            <v>0</v>
          </cell>
        </row>
        <row r="2052">
          <cell r="K2052">
            <v>0</v>
          </cell>
          <cell r="R2052">
            <v>0</v>
          </cell>
          <cell r="S2052">
            <v>0</v>
          </cell>
          <cell r="T2052">
            <v>0</v>
          </cell>
          <cell r="V2052">
            <v>0</v>
          </cell>
          <cell r="W2052">
            <v>0</v>
          </cell>
          <cell r="X2052">
            <v>0</v>
          </cell>
          <cell r="Y2052">
            <v>0</v>
          </cell>
          <cell r="Z2052">
            <v>0</v>
          </cell>
          <cell r="AA2052">
            <v>0</v>
          </cell>
          <cell r="AB2052">
            <v>0</v>
          </cell>
          <cell r="AC2052">
            <v>0</v>
          </cell>
          <cell r="AD2052">
            <v>0</v>
          </cell>
          <cell r="AE2052">
            <v>0</v>
          </cell>
        </row>
        <row r="2053">
          <cell r="K2053">
            <v>0</v>
          </cell>
          <cell r="R2053">
            <v>0</v>
          </cell>
          <cell r="S2053">
            <v>0</v>
          </cell>
          <cell r="T2053">
            <v>0</v>
          </cell>
          <cell r="V2053">
            <v>0</v>
          </cell>
          <cell r="W2053">
            <v>0</v>
          </cell>
          <cell r="X2053">
            <v>0</v>
          </cell>
          <cell r="Y2053">
            <v>0</v>
          </cell>
          <cell r="Z2053">
            <v>0</v>
          </cell>
          <cell r="AA2053">
            <v>0</v>
          </cell>
          <cell r="AB2053">
            <v>0</v>
          </cell>
          <cell r="AC2053">
            <v>0</v>
          </cell>
          <cell r="AD2053">
            <v>0</v>
          </cell>
          <cell r="AE2053">
            <v>0</v>
          </cell>
        </row>
        <row r="2054">
          <cell r="K2054">
            <v>0</v>
          </cell>
          <cell r="R2054">
            <v>0</v>
          </cell>
          <cell r="S2054">
            <v>0</v>
          </cell>
          <cell r="T2054">
            <v>0</v>
          </cell>
          <cell r="V2054">
            <v>0</v>
          </cell>
          <cell r="W2054">
            <v>0</v>
          </cell>
          <cell r="X2054">
            <v>0</v>
          </cell>
          <cell r="Y2054">
            <v>0</v>
          </cell>
          <cell r="Z2054">
            <v>0</v>
          </cell>
          <cell r="AA2054">
            <v>0</v>
          </cell>
          <cell r="AB2054">
            <v>0</v>
          </cell>
          <cell r="AC2054">
            <v>0</v>
          </cell>
          <cell r="AD2054">
            <v>0</v>
          </cell>
          <cell r="AE2054">
            <v>0</v>
          </cell>
        </row>
        <row r="2055">
          <cell r="K2055">
            <v>0</v>
          </cell>
          <cell r="R2055">
            <v>0</v>
          </cell>
          <cell r="S2055">
            <v>0</v>
          </cell>
          <cell r="T2055">
            <v>0</v>
          </cell>
          <cell r="V2055">
            <v>0</v>
          </cell>
          <cell r="W2055">
            <v>0</v>
          </cell>
          <cell r="X2055">
            <v>0</v>
          </cell>
          <cell r="Y2055">
            <v>0</v>
          </cell>
          <cell r="Z2055">
            <v>0</v>
          </cell>
          <cell r="AA2055">
            <v>0</v>
          </cell>
          <cell r="AB2055">
            <v>0</v>
          </cell>
          <cell r="AC2055">
            <v>0</v>
          </cell>
          <cell r="AD2055">
            <v>0</v>
          </cell>
          <cell r="AE2055">
            <v>0</v>
          </cell>
        </row>
        <row r="2056">
          <cell r="K2056">
            <v>0</v>
          </cell>
          <cell r="R2056">
            <v>0</v>
          </cell>
          <cell r="S2056">
            <v>0</v>
          </cell>
          <cell r="T2056">
            <v>0</v>
          </cell>
          <cell r="V2056">
            <v>0</v>
          </cell>
          <cell r="W2056">
            <v>0</v>
          </cell>
          <cell r="X2056">
            <v>0</v>
          </cell>
          <cell r="Y2056">
            <v>0</v>
          </cell>
          <cell r="Z2056">
            <v>0</v>
          </cell>
          <cell r="AA2056">
            <v>0</v>
          </cell>
          <cell r="AB2056">
            <v>0</v>
          </cell>
          <cell r="AC2056">
            <v>0</v>
          </cell>
          <cell r="AD2056">
            <v>0</v>
          </cell>
          <cell r="AE2056">
            <v>0</v>
          </cell>
        </row>
        <row r="2057">
          <cell r="K2057">
            <v>0</v>
          </cell>
          <cell r="R2057">
            <v>0</v>
          </cell>
          <cell r="S2057">
            <v>0</v>
          </cell>
          <cell r="T2057">
            <v>0</v>
          </cell>
          <cell r="V2057">
            <v>0</v>
          </cell>
          <cell r="W2057">
            <v>0</v>
          </cell>
          <cell r="X2057">
            <v>0</v>
          </cell>
          <cell r="Y2057">
            <v>0</v>
          </cell>
          <cell r="Z2057">
            <v>0</v>
          </cell>
          <cell r="AA2057">
            <v>0</v>
          </cell>
          <cell r="AB2057">
            <v>0</v>
          </cell>
          <cell r="AC2057">
            <v>0</v>
          </cell>
          <cell r="AD2057">
            <v>0</v>
          </cell>
          <cell r="AE2057">
            <v>0</v>
          </cell>
        </row>
        <row r="2058">
          <cell r="K2058">
            <v>0</v>
          </cell>
          <cell r="R2058">
            <v>0</v>
          </cell>
          <cell r="S2058">
            <v>0</v>
          </cell>
          <cell r="T2058">
            <v>0</v>
          </cell>
          <cell r="V2058">
            <v>0</v>
          </cell>
          <cell r="W2058">
            <v>0</v>
          </cell>
          <cell r="X2058">
            <v>0</v>
          </cell>
          <cell r="Y2058">
            <v>0</v>
          </cell>
          <cell r="Z2058">
            <v>0</v>
          </cell>
          <cell r="AA2058">
            <v>0</v>
          </cell>
          <cell r="AB2058">
            <v>0</v>
          </cell>
          <cell r="AC2058">
            <v>0</v>
          </cell>
          <cell r="AD2058">
            <v>0</v>
          </cell>
          <cell r="AE2058">
            <v>0</v>
          </cell>
        </row>
        <row r="2059">
          <cell r="K2059">
            <v>0</v>
          </cell>
          <cell r="R2059">
            <v>0</v>
          </cell>
          <cell r="S2059">
            <v>0</v>
          </cell>
          <cell r="T2059">
            <v>0</v>
          </cell>
          <cell r="V2059">
            <v>0</v>
          </cell>
          <cell r="W2059">
            <v>0</v>
          </cell>
          <cell r="X2059">
            <v>0</v>
          </cell>
          <cell r="Y2059">
            <v>0</v>
          </cell>
          <cell r="Z2059">
            <v>0</v>
          </cell>
          <cell r="AA2059">
            <v>0</v>
          </cell>
          <cell r="AB2059">
            <v>0</v>
          </cell>
          <cell r="AC2059">
            <v>0</v>
          </cell>
          <cell r="AD2059">
            <v>0</v>
          </cell>
          <cell r="AE2059">
            <v>0</v>
          </cell>
        </row>
        <row r="2060">
          <cell r="K2060">
            <v>0</v>
          </cell>
          <cell r="R2060">
            <v>0</v>
          </cell>
          <cell r="S2060">
            <v>0</v>
          </cell>
          <cell r="T2060">
            <v>0</v>
          </cell>
          <cell r="V2060">
            <v>0</v>
          </cell>
          <cell r="W2060">
            <v>0</v>
          </cell>
          <cell r="X2060">
            <v>0</v>
          </cell>
          <cell r="Y2060">
            <v>0</v>
          </cell>
          <cell r="Z2060">
            <v>0</v>
          </cell>
          <cell r="AA2060">
            <v>0</v>
          </cell>
          <cell r="AB2060">
            <v>0</v>
          </cell>
          <cell r="AC2060">
            <v>0</v>
          </cell>
          <cell r="AD2060">
            <v>0</v>
          </cell>
          <cell r="AE2060">
            <v>0</v>
          </cell>
        </row>
        <row r="2061">
          <cell r="K2061">
            <v>0</v>
          </cell>
          <cell r="R2061">
            <v>0</v>
          </cell>
          <cell r="S2061">
            <v>0</v>
          </cell>
          <cell r="T2061">
            <v>0</v>
          </cell>
          <cell r="V2061">
            <v>0</v>
          </cell>
          <cell r="W2061">
            <v>0</v>
          </cell>
          <cell r="X2061">
            <v>0</v>
          </cell>
          <cell r="Y2061">
            <v>0</v>
          </cell>
          <cell r="Z2061">
            <v>0</v>
          </cell>
          <cell r="AA2061">
            <v>0</v>
          </cell>
          <cell r="AB2061">
            <v>0</v>
          </cell>
          <cell r="AC2061">
            <v>0</v>
          </cell>
          <cell r="AD2061">
            <v>0</v>
          </cell>
          <cell r="AE2061">
            <v>0</v>
          </cell>
        </row>
        <row r="2062">
          <cell r="K2062">
            <v>0</v>
          </cell>
          <cell r="R2062">
            <v>0</v>
          </cell>
          <cell r="S2062">
            <v>0</v>
          </cell>
          <cell r="T2062">
            <v>0</v>
          </cell>
          <cell r="V2062">
            <v>0</v>
          </cell>
          <cell r="W2062">
            <v>0</v>
          </cell>
          <cell r="X2062">
            <v>0</v>
          </cell>
          <cell r="Y2062">
            <v>0</v>
          </cell>
          <cell r="Z2062">
            <v>0</v>
          </cell>
          <cell r="AA2062">
            <v>0</v>
          </cell>
          <cell r="AB2062">
            <v>0</v>
          </cell>
          <cell r="AC2062">
            <v>0</v>
          </cell>
          <cell r="AD2062">
            <v>0</v>
          </cell>
          <cell r="AE2062">
            <v>0</v>
          </cell>
        </row>
        <row r="2063">
          <cell r="K2063">
            <v>0</v>
          </cell>
          <cell r="R2063">
            <v>0</v>
          </cell>
          <cell r="S2063">
            <v>0</v>
          </cell>
          <cell r="T2063">
            <v>0</v>
          </cell>
          <cell r="V2063">
            <v>0</v>
          </cell>
          <cell r="W2063">
            <v>0</v>
          </cell>
          <cell r="X2063">
            <v>0</v>
          </cell>
          <cell r="Y2063">
            <v>0</v>
          </cell>
          <cell r="Z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0</v>
          </cell>
          <cell r="AE2063">
            <v>0</v>
          </cell>
        </row>
        <row r="2064">
          <cell r="K2064">
            <v>0</v>
          </cell>
          <cell r="R2064">
            <v>0</v>
          </cell>
          <cell r="S2064">
            <v>0</v>
          </cell>
          <cell r="T2064">
            <v>0</v>
          </cell>
          <cell r="V2064">
            <v>0</v>
          </cell>
          <cell r="W2064">
            <v>0</v>
          </cell>
          <cell r="X2064">
            <v>0</v>
          </cell>
          <cell r="Y2064">
            <v>0</v>
          </cell>
          <cell r="Z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0</v>
          </cell>
          <cell r="AE2064">
            <v>0</v>
          </cell>
        </row>
        <row r="2065">
          <cell r="K2065">
            <v>0</v>
          </cell>
          <cell r="R2065">
            <v>0</v>
          </cell>
          <cell r="S2065">
            <v>0</v>
          </cell>
          <cell r="T2065">
            <v>0</v>
          </cell>
          <cell r="V2065">
            <v>0</v>
          </cell>
          <cell r="W2065">
            <v>0</v>
          </cell>
          <cell r="X2065">
            <v>0</v>
          </cell>
          <cell r="Y2065">
            <v>0</v>
          </cell>
          <cell r="Z2065">
            <v>0</v>
          </cell>
          <cell r="AA2065">
            <v>0</v>
          </cell>
          <cell r="AB2065">
            <v>0</v>
          </cell>
          <cell r="AC2065">
            <v>0</v>
          </cell>
          <cell r="AD2065">
            <v>0</v>
          </cell>
          <cell r="AE2065">
            <v>0</v>
          </cell>
        </row>
        <row r="2066">
          <cell r="K2066">
            <v>0</v>
          </cell>
          <cell r="R2066">
            <v>0</v>
          </cell>
          <cell r="S2066">
            <v>0</v>
          </cell>
          <cell r="T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</row>
        <row r="2067">
          <cell r="K2067">
            <v>0</v>
          </cell>
          <cell r="R2067">
            <v>0</v>
          </cell>
          <cell r="S2067">
            <v>0</v>
          </cell>
          <cell r="T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</row>
        <row r="2068">
          <cell r="K2068">
            <v>0</v>
          </cell>
          <cell r="R2068">
            <v>0</v>
          </cell>
          <cell r="S2068">
            <v>0</v>
          </cell>
          <cell r="T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</row>
        <row r="2069">
          <cell r="K2069">
            <v>0</v>
          </cell>
          <cell r="R2069">
            <v>0</v>
          </cell>
          <cell r="S2069">
            <v>0</v>
          </cell>
          <cell r="T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</row>
        <row r="2070">
          <cell r="K2070">
            <v>0</v>
          </cell>
          <cell r="R2070">
            <v>0</v>
          </cell>
          <cell r="S2070">
            <v>0</v>
          </cell>
          <cell r="T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</row>
        <row r="2071">
          <cell r="K2071">
            <v>0</v>
          </cell>
          <cell r="R2071">
            <v>0</v>
          </cell>
          <cell r="S2071">
            <v>0</v>
          </cell>
          <cell r="T2071">
            <v>0</v>
          </cell>
          <cell r="V2071">
            <v>0</v>
          </cell>
          <cell r="W2071">
            <v>0</v>
          </cell>
          <cell r="X2071">
            <v>0</v>
          </cell>
          <cell r="Y2071">
            <v>0</v>
          </cell>
          <cell r="Z2071">
            <v>0</v>
          </cell>
          <cell r="AA2071">
            <v>0</v>
          </cell>
          <cell r="AB2071">
            <v>0</v>
          </cell>
          <cell r="AC2071">
            <v>0</v>
          </cell>
          <cell r="AD2071">
            <v>0</v>
          </cell>
          <cell r="AE2071">
            <v>0</v>
          </cell>
        </row>
        <row r="2072">
          <cell r="K2072">
            <v>0</v>
          </cell>
          <cell r="R2072">
            <v>0</v>
          </cell>
          <cell r="S2072">
            <v>0</v>
          </cell>
          <cell r="T2072">
            <v>0</v>
          </cell>
          <cell r="V2072">
            <v>0</v>
          </cell>
          <cell r="W2072">
            <v>0</v>
          </cell>
          <cell r="X2072">
            <v>0</v>
          </cell>
          <cell r="Y2072">
            <v>0</v>
          </cell>
          <cell r="Z2072">
            <v>0</v>
          </cell>
          <cell r="AA2072">
            <v>0</v>
          </cell>
          <cell r="AB2072">
            <v>0</v>
          </cell>
          <cell r="AC2072">
            <v>0</v>
          </cell>
          <cell r="AD2072">
            <v>0</v>
          </cell>
          <cell r="AE2072">
            <v>0</v>
          </cell>
        </row>
        <row r="2073">
          <cell r="K2073">
            <v>0</v>
          </cell>
          <cell r="R2073">
            <v>0</v>
          </cell>
          <cell r="S2073">
            <v>0</v>
          </cell>
          <cell r="T2073">
            <v>0</v>
          </cell>
          <cell r="V2073">
            <v>0</v>
          </cell>
          <cell r="W2073">
            <v>0</v>
          </cell>
          <cell r="X2073">
            <v>0</v>
          </cell>
          <cell r="Y2073">
            <v>0</v>
          </cell>
          <cell r="Z2073">
            <v>0</v>
          </cell>
          <cell r="AA2073">
            <v>0</v>
          </cell>
          <cell r="AB2073">
            <v>0</v>
          </cell>
          <cell r="AC2073">
            <v>0</v>
          </cell>
          <cell r="AD2073">
            <v>0</v>
          </cell>
          <cell r="AE2073">
            <v>0</v>
          </cell>
        </row>
        <row r="2074">
          <cell r="K2074">
            <v>0</v>
          </cell>
          <cell r="R2074">
            <v>0</v>
          </cell>
          <cell r="S2074">
            <v>0</v>
          </cell>
          <cell r="T2074">
            <v>0</v>
          </cell>
          <cell r="V2074">
            <v>0</v>
          </cell>
          <cell r="W2074">
            <v>0</v>
          </cell>
          <cell r="X2074">
            <v>0</v>
          </cell>
          <cell r="Y2074">
            <v>0</v>
          </cell>
          <cell r="Z2074">
            <v>0</v>
          </cell>
          <cell r="AA2074">
            <v>0</v>
          </cell>
          <cell r="AB2074">
            <v>0</v>
          </cell>
          <cell r="AC2074">
            <v>0</v>
          </cell>
          <cell r="AD2074">
            <v>0</v>
          </cell>
          <cell r="AE2074">
            <v>0</v>
          </cell>
        </row>
        <row r="2075">
          <cell r="K2075">
            <v>0</v>
          </cell>
          <cell r="R2075">
            <v>0</v>
          </cell>
          <cell r="S2075">
            <v>0</v>
          </cell>
          <cell r="T2075">
            <v>0</v>
          </cell>
          <cell r="V2075">
            <v>0</v>
          </cell>
          <cell r="W2075">
            <v>0</v>
          </cell>
          <cell r="X2075">
            <v>0</v>
          </cell>
          <cell r="Y2075">
            <v>0</v>
          </cell>
          <cell r="Z2075">
            <v>0</v>
          </cell>
          <cell r="AA2075">
            <v>0</v>
          </cell>
          <cell r="AB2075">
            <v>0</v>
          </cell>
          <cell r="AC2075">
            <v>0</v>
          </cell>
          <cell r="AD2075">
            <v>0</v>
          </cell>
          <cell r="AE2075">
            <v>0</v>
          </cell>
        </row>
        <row r="2076">
          <cell r="K2076">
            <v>0</v>
          </cell>
          <cell r="R2076">
            <v>0</v>
          </cell>
          <cell r="S2076">
            <v>0</v>
          </cell>
          <cell r="T2076">
            <v>0</v>
          </cell>
          <cell r="V2076">
            <v>0</v>
          </cell>
          <cell r="W2076">
            <v>0</v>
          </cell>
          <cell r="X2076">
            <v>0</v>
          </cell>
          <cell r="Y2076">
            <v>0</v>
          </cell>
          <cell r="Z2076">
            <v>0</v>
          </cell>
          <cell r="AA2076">
            <v>0</v>
          </cell>
          <cell r="AB2076">
            <v>0</v>
          </cell>
          <cell r="AC2076">
            <v>0</v>
          </cell>
          <cell r="AD2076">
            <v>0</v>
          </cell>
          <cell r="AE2076">
            <v>0</v>
          </cell>
        </row>
        <row r="2077">
          <cell r="K2077">
            <v>0</v>
          </cell>
          <cell r="R2077">
            <v>0</v>
          </cell>
          <cell r="S2077">
            <v>0</v>
          </cell>
          <cell r="T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</row>
        <row r="2078">
          <cell r="K2078">
            <v>0</v>
          </cell>
          <cell r="R2078">
            <v>0</v>
          </cell>
          <cell r="S2078">
            <v>0</v>
          </cell>
          <cell r="T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</row>
        <row r="2079">
          <cell r="K2079">
            <v>0</v>
          </cell>
          <cell r="R2079">
            <v>0</v>
          </cell>
          <cell r="S2079">
            <v>0</v>
          </cell>
          <cell r="T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</row>
        <row r="2080">
          <cell r="K2080">
            <v>0</v>
          </cell>
          <cell r="R2080">
            <v>0</v>
          </cell>
          <cell r="S2080">
            <v>0</v>
          </cell>
          <cell r="T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</row>
        <row r="2081">
          <cell r="K2081">
            <v>0</v>
          </cell>
          <cell r="R2081">
            <v>0</v>
          </cell>
          <cell r="S2081">
            <v>0</v>
          </cell>
          <cell r="T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>
            <v>0</v>
          </cell>
        </row>
        <row r="2082">
          <cell r="K2082">
            <v>0</v>
          </cell>
          <cell r="R2082">
            <v>0</v>
          </cell>
          <cell r="S2082">
            <v>0</v>
          </cell>
          <cell r="T2082">
            <v>0</v>
          </cell>
          <cell r="V2082">
            <v>0</v>
          </cell>
          <cell r="W2082">
            <v>0</v>
          </cell>
          <cell r="X2082">
            <v>0</v>
          </cell>
          <cell r="Y2082">
            <v>0</v>
          </cell>
          <cell r="Z2082">
            <v>0</v>
          </cell>
          <cell r="AA2082">
            <v>0</v>
          </cell>
          <cell r="AB2082">
            <v>0</v>
          </cell>
          <cell r="AC2082">
            <v>0</v>
          </cell>
          <cell r="AD2082">
            <v>0</v>
          </cell>
          <cell r="AE2082">
            <v>0</v>
          </cell>
        </row>
        <row r="2083">
          <cell r="K2083">
            <v>0</v>
          </cell>
          <cell r="R2083">
            <v>0</v>
          </cell>
          <cell r="S2083">
            <v>0</v>
          </cell>
          <cell r="T2083">
            <v>0</v>
          </cell>
          <cell r="V2083">
            <v>0</v>
          </cell>
          <cell r="W2083">
            <v>0</v>
          </cell>
          <cell r="X2083">
            <v>0</v>
          </cell>
          <cell r="Y2083">
            <v>0</v>
          </cell>
          <cell r="Z2083">
            <v>0</v>
          </cell>
          <cell r="AA2083">
            <v>0</v>
          </cell>
          <cell r="AB2083">
            <v>0</v>
          </cell>
          <cell r="AC2083">
            <v>0</v>
          </cell>
          <cell r="AD2083">
            <v>0</v>
          </cell>
          <cell r="AE2083">
            <v>0</v>
          </cell>
        </row>
        <row r="2084">
          <cell r="K2084">
            <v>0</v>
          </cell>
          <cell r="R2084">
            <v>0</v>
          </cell>
          <cell r="S2084">
            <v>0</v>
          </cell>
          <cell r="T2084">
            <v>0</v>
          </cell>
          <cell r="V2084">
            <v>0</v>
          </cell>
          <cell r="W2084">
            <v>0</v>
          </cell>
          <cell r="X2084">
            <v>0</v>
          </cell>
          <cell r="Y2084">
            <v>0</v>
          </cell>
          <cell r="Z2084">
            <v>0</v>
          </cell>
          <cell r="AA2084">
            <v>0</v>
          </cell>
          <cell r="AB2084">
            <v>0</v>
          </cell>
          <cell r="AC2084">
            <v>0</v>
          </cell>
          <cell r="AD2084">
            <v>0</v>
          </cell>
          <cell r="AE2084">
            <v>0</v>
          </cell>
        </row>
        <row r="2085">
          <cell r="K2085">
            <v>0</v>
          </cell>
          <cell r="R2085">
            <v>0</v>
          </cell>
          <cell r="S2085">
            <v>0</v>
          </cell>
          <cell r="T2085">
            <v>0</v>
          </cell>
          <cell r="V2085">
            <v>0</v>
          </cell>
          <cell r="W2085">
            <v>0</v>
          </cell>
          <cell r="X2085">
            <v>0</v>
          </cell>
          <cell r="Y2085">
            <v>0</v>
          </cell>
          <cell r="Z2085">
            <v>0</v>
          </cell>
          <cell r="AA2085">
            <v>0</v>
          </cell>
          <cell r="AB2085">
            <v>0</v>
          </cell>
          <cell r="AC2085">
            <v>0</v>
          </cell>
          <cell r="AD2085">
            <v>0</v>
          </cell>
          <cell r="AE2085">
            <v>0</v>
          </cell>
        </row>
        <row r="2086">
          <cell r="K2086">
            <v>0</v>
          </cell>
          <cell r="R2086">
            <v>0</v>
          </cell>
          <cell r="S2086">
            <v>0</v>
          </cell>
          <cell r="T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>
            <v>0</v>
          </cell>
        </row>
        <row r="2087">
          <cell r="K2087">
            <v>0</v>
          </cell>
          <cell r="R2087">
            <v>0</v>
          </cell>
          <cell r="S2087">
            <v>0</v>
          </cell>
          <cell r="T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>
            <v>0</v>
          </cell>
        </row>
        <row r="2088">
          <cell r="K2088">
            <v>0</v>
          </cell>
          <cell r="R2088">
            <v>0</v>
          </cell>
          <cell r="S2088">
            <v>0</v>
          </cell>
          <cell r="T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</row>
        <row r="2089">
          <cell r="K2089">
            <v>0</v>
          </cell>
          <cell r="R2089">
            <v>0</v>
          </cell>
          <cell r="S2089">
            <v>0</v>
          </cell>
          <cell r="T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>
            <v>0</v>
          </cell>
        </row>
        <row r="2090">
          <cell r="K2090">
            <v>0</v>
          </cell>
          <cell r="R2090">
            <v>0</v>
          </cell>
          <cell r="S2090">
            <v>0</v>
          </cell>
          <cell r="T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>
            <v>0</v>
          </cell>
        </row>
        <row r="2091">
          <cell r="K2091">
            <v>0</v>
          </cell>
          <cell r="R2091">
            <v>0</v>
          </cell>
          <cell r="S2091">
            <v>0</v>
          </cell>
          <cell r="T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</row>
        <row r="2092">
          <cell r="K2092">
            <v>0</v>
          </cell>
          <cell r="R2092">
            <v>0</v>
          </cell>
          <cell r="S2092">
            <v>0</v>
          </cell>
          <cell r="T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>
            <v>0</v>
          </cell>
        </row>
        <row r="2093">
          <cell r="K2093">
            <v>0</v>
          </cell>
          <cell r="R2093">
            <v>0</v>
          </cell>
          <cell r="S2093">
            <v>0</v>
          </cell>
          <cell r="T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>
            <v>0</v>
          </cell>
        </row>
        <row r="2094">
          <cell r="K2094">
            <v>0</v>
          </cell>
          <cell r="R2094">
            <v>0</v>
          </cell>
          <cell r="S2094">
            <v>0</v>
          </cell>
          <cell r="T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</row>
        <row r="2095">
          <cell r="K2095">
            <v>0</v>
          </cell>
          <cell r="R2095">
            <v>0</v>
          </cell>
          <cell r="S2095">
            <v>0</v>
          </cell>
          <cell r="T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</row>
        <row r="2096">
          <cell r="K2096">
            <v>0</v>
          </cell>
          <cell r="R2096">
            <v>0</v>
          </cell>
          <cell r="S2096">
            <v>0</v>
          </cell>
          <cell r="T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</row>
        <row r="2097">
          <cell r="K2097">
            <v>0</v>
          </cell>
          <cell r="R2097">
            <v>0</v>
          </cell>
          <cell r="S2097">
            <v>0</v>
          </cell>
          <cell r="T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</row>
        <row r="2098">
          <cell r="K2098">
            <v>0</v>
          </cell>
          <cell r="R2098">
            <v>0</v>
          </cell>
          <cell r="S2098">
            <v>0</v>
          </cell>
          <cell r="T2098">
            <v>0</v>
          </cell>
          <cell r="V2098">
            <v>0</v>
          </cell>
          <cell r="W2098">
            <v>0</v>
          </cell>
          <cell r="X2098">
            <v>0</v>
          </cell>
          <cell r="Y2098">
            <v>0</v>
          </cell>
          <cell r="Z2098">
            <v>0</v>
          </cell>
          <cell r="AA2098">
            <v>0</v>
          </cell>
          <cell r="AB2098">
            <v>0</v>
          </cell>
          <cell r="AC2098">
            <v>0</v>
          </cell>
          <cell r="AD2098">
            <v>0</v>
          </cell>
          <cell r="AE2098">
            <v>0</v>
          </cell>
        </row>
        <row r="2099">
          <cell r="K2099">
            <v>0</v>
          </cell>
          <cell r="R2099">
            <v>0</v>
          </cell>
          <cell r="S2099">
            <v>0</v>
          </cell>
          <cell r="T2099">
            <v>0</v>
          </cell>
          <cell r="V2099">
            <v>0</v>
          </cell>
          <cell r="W2099">
            <v>0</v>
          </cell>
          <cell r="X2099">
            <v>0</v>
          </cell>
          <cell r="Y2099">
            <v>0</v>
          </cell>
          <cell r="Z2099">
            <v>0</v>
          </cell>
          <cell r="AA2099">
            <v>0</v>
          </cell>
          <cell r="AB2099">
            <v>0</v>
          </cell>
          <cell r="AC2099">
            <v>0</v>
          </cell>
          <cell r="AD2099">
            <v>0</v>
          </cell>
          <cell r="AE2099">
            <v>0</v>
          </cell>
        </row>
        <row r="2100">
          <cell r="K2100">
            <v>0</v>
          </cell>
          <cell r="R2100">
            <v>0</v>
          </cell>
          <cell r="S2100">
            <v>0</v>
          </cell>
          <cell r="T2100">
            <v>0</v>
          </cell>
          <cell r="V2100">
            <v>0</v>
          </cell>
          <cell r="W2100">
            <v>0</v>
          </cell>
          <cell r="X2100">
            <v>0</v>
          </cell>
          <cell r="Y2100">
            <v>0</v>
          </cell>
          <cell r="Z2100">
            <v>0</v>
          </cell>
          <cell r="AA2100">
            <v>0</v>
          </cell>
          <cell r="AB2100">
            <v>0</v>
          </cell>
          <cell r="AC2100">
            <v>0</v>
          </cell>
          <cell r="AD2100">
            <v>0</v>
          </cell>
          <cell r="AE2100">
            <v>0</v>
          </cell>
        </row>
        <row r="2101">
          <cell r="K2101">
            <v>0</v>
          </cell>
          <cell r="R2101">
            <v>0</v>
          </cell>
          <cell r="S2101">
            <v>0</v>
          </cell>
          <cell r="T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</row>
        <row r="2102">
          <cell r="K2102">
            <v>0</v>
          </cell>
          <cell r="R2102">
            <v>0</v>
          </cell>
          <cell r="S2102">
            <v>0</v>
          </cell>
          <cell r="T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</row>
        <row r="2103">
          <cell r="K2103">
            <v>0</v>
          </cell>
          <cell r="R2103">
            <v>0</v>
          </cell>
          <cell r="S2103">
            <v>0</v>
          </cell>
          <cell r="T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>
            <v>0</v>
          </cell>
        </row>
        <row r="2104">
          <cell r="K2104">
            <v>0</v>
          </cell>
          <cell r="R2104">
            <v>0</v>
          </cell>
          <cell r="S2104">
            <v>0</v>
          </cell>
          <cell r="T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</row>
        <row r="2105">
          <cell r="K2105">
            <v>0</v>
          </cell>
          <cell r="R2105">
            <v>0</v>
          </cell>
          <cell r="S2105">
            <v>0</v>
          </cell>
          <cell r="T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>
            <v>0</v>
          </cell>
        </row>
        <row r="2106">
          <cell r="K2106">
            <v>0</v>
          </cell>
          <cell r="R2106">
            <v>0</v>
          </cell>
          <cell r="S2106">
            <v>0</v>
          </cell>
          <cell r="T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>
            <v>0</v>
          </cell>
        </row>
        <row r="2107">
          <cell r="K2107">
            <v>0</v>
          </cell>
          <cell r="R2107">
            <v>0</v>
          </cell>
          <cell r="S2107">
            <v>0</v>
          </cell>
          <cell r="T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>
            <v>0</v>
          </cell>
        </row>
        <row r="2108">
          <cell r="K2108">
            <v>0</v>
          </cell>
          <cell r="R2108">
            <v>0</v>
          </cell>
          <cell r="S2108">
            <v>0</v>
          </cell>
          <cell r="T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>
            <v>0</v>
          </cell>
        </row>
        <row r="2109">
          <cell r="K2109">
            <v>0</v>
          </cell>
          <cell r="R2109">
            <v>0</v>
          </cell>
          <cell r="S2109">
            <v>0</v>
          </cell>
          <cell r="T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</row>
        <row r="2110">
          <cell r="K2110">
            <v>0</v>
          </cell>
          <cell r="R2110">
            <v>0</v>
          </cell>
          <cell r="S2110">
            <v>0</v>
          </cell>
          <cell r="T2110">
            <v>0</v>
          </cell>
          <cell r="V2110">
            <v>0</v>
          </cell>
          <cell r="W2110">
            <v>0</v>
          </cell>
          <cell r="X2110">
            <v>0</v>
          </cell>
          <cell r="Y2110">
            <v>0</v>
          </cell>
          <cell r="Z2110">
            <v>0</v>
          </cell>
          <cell r="AA2110">
            <v>0</v>
          </cell>
          <cell r="AB2110">
            <v>0</v>
          </cell>
          <cell r="AC2110">
            <v>0</v>
          </cell>
          <cell r="AD2110">
            <v>0</v>
          </cell>
          <cell r="AE2110">
            <v>0</v>
          </cell>
        </row>
        <row r="2111">
          <cell r="K2111">
            <v>0</v>
          </cell>
          <cell r="R2111">
            <v>0</v>
          </cell>
          <cell r="S2111">
            <v>0</v>
          </cell>
          <cell r="T2111">
            <v>0</v>
          </cell>
          <cell r="V2111">
            <v>0</v>
          </cell>
          <cell r="W2111">
            <v>0</v>
          </cell>
          <cell r="X2111">
            <v>0</v>
          </cell>
          <cell r="Y2111">
            <v>0</v>
          </cell>
          <cell r="Z2111">
            <v>0</v>
          </cell>
          <cell r="AA2111">
            <v>0</v>
          </cell>
          <cell r="AB2111">
            <v>0</v>
          </cell>
          <cell r="AC2111">
            <v>0</v>
          </cell>
          <cell r="AD2111">
            <v>0</v>
          </cell>
          <cell r="AE2111">
            <v>0</v>
          </cell>
        </row>
        <row r="2112">
          <cell r="K2112">
            <v>0</v>
          </cell>
          <cell r="R2112">
            <v>0</v>
          </cell>
          <cell r="S2112">
            <v>0</v>
          </cell>
          <cell r="T2112">
            <v>0</v>
          </cell>
          <cell r="V2112">
            <v>0</v>
          </cell>
          <cell r="W2112">
            <v>0</v>
          </cell>
          <cell r="X2112">
            <v>0</v>
          </cell>
          <cell r="Y2112">
            <v>0</v>
          </cell>
          <cell r="Z2112">
            <v>0</v>
          </cell>
          <cell r="AA2112">
            <v>0</v>
          </cell>
          <cell r="AB2112">
            <v>0</v>
          </cell>
          <cell r="AC2112">
            <v>0</v>
          </cell>
          <cell r="AD2112">
            <v>0</v>
          </cell>
          <cell r="AE2112">
            <v>0</v>
          </cell>
        </row>
        <row r="2113">
          <cell r="K2113">
            <v>0</v>
          </cell>
          <cell r="R2113">
            <v>0</v>
          </cell>
          <cell r="S2113">
            <v>0</v>
          </cell>
          <cell r="T2113">
            <v>0</v>
          </cell>
          <cell r="V2113">
            <v>0</v>
          </cell>
          <cell r="W2113">
            <v>0</v>
          </cell>
          <cell r="X2113">
            <v>0</v>
          </cell>
          <cell r="Y2113">
            <v>0</v>
          </cell>
          <cell r="Z2113">
            <v>0</v>
          </cell>
          <cell r="AA2113">
            <v>0</v>
          </cell>
          <cell r="AB2113">
            <v>0</v>
          </cell>
          <cell r="AC2113">
            <v>0</v>
          </cell>
          <cell r="AD2113">
            <v>0</v>
          </cell>
          <cell r="AE2113">
            <v>0</v>
          </cell>
        </row>
        <row r="2114">
          <cell r="K2114">
            <v>0</v>
          </cell>
          <cell r="R2114">
            <v>0</v>
          </cell>
          <cell r="S2114">
            <v>0</v>
          </cell>
          <cell r="T2114">
            <v>0</v>
          </cell>
          <cell r="V2114">
            <v>0</v>
          </cell>
          <cell r="W2114">
            <v>0</v>
          </cell>
          <cell r="X2114">
            <v>0</v>
          </cell>
          <cell r="Y2114">
            <v>0</v>
          </cell>
          <cell r="Z2114">
            <v>0</v>
          </cell>
          <cell r="AA2114">
            <v>0</v>
          </cell>
          <cell r="AB2114">
            <v>0</v>
          </cell>
          <cell r="AC2114">
            <v>0</v>
          </cell>
          <cell r="AD2114">
            <v>0</v>
          </cell>
          <cell r="AE2114">
            <v>0</v>
          </cell>
        </row>
        <row r="2115">
          <cell r="K2115">
            <v>0</v>
          </cell>
          <cell r="R2115">
            <v>0</v>
          </cell>
          <cell r="S2115">
            <v>0</v>
          </cell>
          <cell r="T2115">
            <v>0</v>
          </cell>
          <cell r="V2115">
            <v>0</v>
          </cell>
          <cell r="W2115">
            <v>0</v>
          </cell>
          <cell r="X2115">
            <v>0</v>
          </cell>
          <cell r="Y2115">
            <v>0</v>
          </cell>
          <cell r="Z2115">
            <v>0</v>
          </cell>
          <cell r="AA2115">
            <v>0</v>
          </cell>
          <cell r="AB2115">
            <v>0</v>
          </cell>
          <cell r="AC2115">
            <v>0</v>
          </cell>
          <cell r="AD2115">
            <v>0</v>
          </cell>
          <cell r="AE2115">
            <v>0</v>
          </cell>
        </row>
        <row r="2116">
          <cell r="K2116">
            <v>0</v>
          </cell>
          <cell r="R2116">
            <v>0</v>
          </cell>
          <cell r="S2116">
            <v>0</v>
          </cell>
          <cell r="T2116">
            <v>0</v>
          </cell>
          <cell r="V2116">
            <v>0</v>
          </cell>
          <cell r="W2116">
            <v>0</v>
          </cell>
          <cell r="X2116">
            <v>0</v>
          </cell>
          <cell r="Y2116">
            <v>0</v>
          </cell>
          <cell r="Z2116">
            <v>0</v>
          </cell>
          <cell r="AA2116">
            <v>0</v>
          </cell>
          <cell r="AB2116">
            <v>0</v>
          </cell>
          <cell r="AC2116">
            <v>0</v>
          </cell>
          <cell r="AD2116">
            <v>0</v>
          </cell>
          <cell r="AE2116">
            <v>0</v>
          </cell>
        </row>
        <row r="2117">
          <cell r="K2117">
            <v>0</v>
          </cell>
          <cell r="R2117">
            <v>0</v>
          </cell>
          <cell r="S2117">
            <v>0</v>
          </cell>
          <cell r="T2117">
            <v>0</v>
          </cell>
          <cell r="V2117">
            <v>0</v>
          </cell>
          <cell r="W2117">
            <v>0</v>
          </cell>
          <cell r="X2117">
            <v>0</v>
          </cell>
          <cell r="Y2117">
            <v>0</v>
          </cell>
          <cell r="Z2117">
            <v>0</v>
          </cell>
          <cell r="AA2117">
            <v>0</v>
          </cell>
          <cell r="AB2117">
            <v>0</v>
          </cell>
          <cell r="AC2117">
            <v>0</v>
          </cell>
          <cell r="AD2117">
            <v>0</v>
          </cell>
          <cell r="AE2117">
            <v>0</v>
          </cell>
        </row>
        <row r="2118">
          <cell r="K2118">
            <v>0</v>
          </cell>
          <cell r="R2118">
            <v>0</v>
          </cell>
          <cell r="S2118">
            <v>0</v>
          </cell>
          <cell r="T2118">
            <v>0</v>
          </cell>
          <cell r="V2118">
            <v>0</v>
          </cell>
          <cell r="W2118">
            <v>0</v>
          </cell>
          <cell r="X2118">
            <v>0</v>
          </cell>
          <cell r="Y2118">
            <v>0</v>
          </cell>
          <cell r="Z2118">
            <v>0</v>
          </cell>
          <cell r="AA2118">
            <v>0</v>
          </cell>
          <cell r="AB2118">
            <v>0</v>
          </cell>
          <cell r="AC2118">
            <v>0</v>
          </cell>
          <cell r="AD2118">
            <v>0</v>
          </cell>
          <cell r="AE2118">
            <v>0</v>
          </cell>
        </row>
        <row r="2119">
          <cell r="K2119">
            <v>0</v>
          </cell>
          <cell r="R2119">
            <v>0</v>
          </cell>
          <cell r="S2119">
            <v>0</v>
          </cell>
          <cell r="T2119">
            <v>0</v>
          </cell>
          <cell r="V2119">
            <v>0</v>
          </cell>
          <cell r="W2119">
            <v>0</v>
          </cell>
          <cell r="X2119">
            <v>0</v>
          </cell>
          <cell r="Y2119">
            <v>0</v>
          </cell>
          <cell r="Z2119">
            <v>0</v>
          </cell>
          <cell r="AA2119">
            <v>0</v>
          </cell>
          <cell r="AB2119">
            <v>0</v>
          </cell>
          <cell r="AC2119">
            <v>0</v>
          </cell>
          <cell r="AD2119">
            <v>0</v>
          </cell>
          <cell r="AE2119">
            <v>0</v>
          </cell>
        </row>
        <row r="2120">
          <cell r="K2120">
            <v>0</v>
          </cell>
          <cell r="R2120">
            <v>0</v>
          </cell>
          <cell r="S2120">
            <v>0</v>
          </cell>
          <cell r="T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</row>
        <row r="2121">
          <cell r="K2121">
            <v>0</v>
          </cell>
          <cell r="R2121">
            <v>0</v>
          </cell>
          <cell r="S2121">
            <v>0</v>
          </cell>
          <cell r="T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</row>
        <row r="2122">
          <cell r="K2122">
            <v>0</v>
          </cell>
          <cell r="R2122">
            <v>0</v>
          </cell>
          <cell r="S2122">
            <v>0</v>
          </cell>
          <cell r="T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</row>
        <row r="2123">
          <cell r="K2123">
            <v>0</v>
          </cell>
          <cell r="R2123">
            <v>0</v>
          </cell>
          <cell r="S2123">
            <v>0</v>
          </cell>
          <cell r="T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</row>
        <row r="2124">
          <cell r="K2124">
            <v>0</v>
          </cell>
          <cell r="R2124">
            <v>0</v>
          </cell>
          <cell r="S2124">
            <v>0</v>
          </cell>
          <cell r="T2124">
            <v>0</v>
          </cell>
          <cell r="V2124">
            <v>0</v>
          </cell>
          <cell r="W2124">
            <v>0</v>
          </cell>
          <cell r="X2124">
            <v>0</v>
          </cell>
          <cell r="Y2124">
            <v>0</v>
          </cell>
          <cell r="Z2124">
            <v>0</v>
          </cell>
          <cell r="AA2124">
            <v>0</v>
          </cell>
          <cell r="AB2124">
            <v>0</v>
          </cell>
          <cell r="AC2124">
            <v>0</v>
          </cell>
          <cell r="AD2124">
            <v>0</v>
          </cell>
          <cell r="AE2124">
            <v>0</v>
          </cell>
        </row>
        <row r="2125">
          <cell r="K2125">
            <v>0</v>
          </cell>
          <cell r="R2125">
            <v>0</v>
          </cell>
          <cell r="S2125">
            <v>0</v>
          </cell>
          <cell r="T2125">
            <v>0</v>
          </cell>
          <cell r="V2125">
            <v>0</v>
          </cell>
          <cell r="W2125">
            <v>0</v>
          </cell>
          <cell r="X2125">
            <v>0</v>
          </cell>
          <cell r="Y2125">
            <v>0</v>
          </cell>
          <cell r="Z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0</v>
          </cell>
          <cell r="AE2125">
            <v>0</v>
          </cell>
        </row>
        <row r="2126">
          <cell r="K2126">
            <v>0</v>
          </cell>
          <cell r="R2126">
            <v>0</v>
          </cell>
          <cell r="S2126">
            <v>0</v>
          </cell>
          <cell r="T2126">
            <v>0</v>
          </cell>
          <cell r="V2126">
            <v>0</v>
          </cell>
          <cell r="W2126">
            <v>0</v>
          </cell>
          <cell r="X2126">
            <v>0</v>
          </cell>
          <cell r="Y2126">
            <v>0</v>
          </cell>
          <cell r="Z2126">
            <v>0</v>
          </cell>
          <cell r="AA2126">
            <v>0</v>
          </cell>
          <cell r="AB2126">
            <v>0</v>
          </cell>
          <cell r="AC2126">
            <v>0</v>
          </cell>
          <cell r="AD2126">
            <v>0</v>
          </cell>
          <cell r="AE2126">
            <v>0</v>
          </cell>
        </row>
        <row r="2127">
          <cell r="K2127">
            <v>0</v>
          </cell>
          <cell r="R2127">
            <v>0</v>
          </cell>
          <cell r="S2127">
            <v>0</v>
          </cell>
          <cell r="T2127">
            <v>0</v>
          </cell>
          <cell r="V2127">
            <v>0</v>
          </cell>
          <cell r="W2127">
            <v>0</v>
          </cell>
          <cell r="X2127">
            <v>0</v>
          </cell>
          <cell r="Y2127">
            <v>0</v>
          </cell>
          <cell r="Z2127">
            <v>0</v>
          </cell>
          <cell r="AA2127">
            <v>0</v>
          </cell>
          <cell r="AB2127">
            <v>0</v>
          </cell>
          <cell r="AC2127">
            <v>0</v>
          </cell>
          <cell r="AD2127">
            <v>0</v>
          </cell>
          <cell r="AE2127">
            <v>0</v>
          </cell>
        </row>
        <row r="2128">
          <cell r="K2128">
            <v>0</v>
          </cell>
          <cell r="R2128">
            <v>0</v>
          </cell>
          <cell r="S2128">
            <v>0</v>
          </cell>
          <cell r="T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</row>
        <row r="2129">
          <cell r="K2129">
            <v>0</v>
          </cell>
          <cell r="R2129">
            <v>0</v>
          </cell>
          <cell r="S2129">
            <v>0</v>
          </cell>
          <cell r="T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</row>
        <row r="2130">
          <cell r="K2130">
            <v>0</v>
          </cell>
          <cell r="R2130">
            <v>0</v>
          </cell>
          <cell r="S2130">
            <v>0</v>
          </cell>
          <cell r="T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</row>
        <row r="2131">
          <cell r="K2131">
            <v>0</v>
          </cell>
          <cell r="R2131">
            <v>0</v>
          </cell>
          <cell r="S2131">
            <v>0</v>
          </cell>
          <cell r="T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</row>
        <row r="2132">
          <cell r="K2132">
            <v>0</v>
          </cell>
          <cell r="R2132">
            <v>0</v>
          </cell>
          <cell r="S2132">
            <v>0</v>
          </cell>
          <cell r="T2132">
            <v>0</v>
          </cell>
          <cell r="V2132">
            <v>0</v>
          </cell>
          <cell r="W2132">
            <v>0</v>
          </cell>
          <cell r="X2132">
            <v>0</v>
          </cell>
          <cell r="Y2132">
            <v>0</v>
          </cell>
          <cell r="Z2132">
            <v>0</v>
          </cell>
          <cell r="AA2132">
            <v>0</v>
          </cell>
          <cell r="AB2132">
            <v>0</v>
          </cell>
          <cell r="AC2132">
            <v>0</v>
          </cell>
          <cell r="AD2132">
            <v>0</v>
          </cell>
          <cell r="AE2132">
            <v>0</v>
          </cell>
        </row>
        <row r="2133">
          <cell r="K2133">
            <v>0</v>
          </cell>
          <cell r="R2133">
            <v>0</v>
          </cell>
          <cell r="S2133">
            <v>0</v>
          </cell>
          <cell r="T2133">
            <v>0</v>
          </cell>
          <cell r="V2133">
            <v>0</v>
          </cell>
          <cell r="W2133">
            <v>0</v>
          </cell>
          <cell r="X2133">
            <v>0</v>
          </cell>
          <cell r="Y2133">
            <v>0</v>
          </cell>
          <cell r="Z2133">
            <v>0</v>
          </cell>
          <cell r="AA2133">
            <v>0</v>
          </cell>
          <cell r="AB2133">
            <v>0</v>
          </cell>
          <cell r="AC2133">
            <v>0</v>
          </cell>
          <cell r="AD2133">
            <v>0</v>
          </cell>
          <cell r="AE2133">
            <v>0</v>
          </cell>
        </row>
        <row r="2134">
          <cell r="K2134">
            <v>0</v>
          </cell>
          <cell r="R2134">
            <v>0</v>
          </cell>
          <cell r="S2134">
            <v>0</v>
          </cell>
          <cell r="T2134">
            <v>0</v>
          </cell>
          <cell r="V2134">
            <v>0</v>
          </cell>
          <cell r="W2134">
            <v>0</v>
          </cell>
          <cell r="X2134">
            <v>0</v>
          </cell>
          <cell r="Y2134">
            <v>0</v>
          </cell>
          <cell r="Z2134">
            <v>0</v>
          </cell>
          <cell r="AA2134">
            <v>0</v>
          </cell>
          <cell r="AB2134">
            <v>0</v>
          </cell>
          <cell r="AC2134">
            <v>0</v>
          </cell>
          <cell r="AD2134">
            <v>0</v>
          </cell>
          <cell r="AE2134">
            <v>0</v>
          </cell>
        </row>
        <row r="2135">
          <cell r="K2135">
            <v>0</v>
          </cell>
          <cell r="R2135">
            <v>0</v>
          </cell>
          <cell r="S2135">
            <v>0</v>
          </cell>
          <cell r="T2135">
            <v>0</v>
          </cell>
          <cell r="V2135">
            <v>0</v>
          </cell>
          <cell r="W2135">
            <v>0</v>
          </cell>
          <cell r="X2135">
            <v>0</v>
          </cell>
          <cell r="Y2135">
            <v>0</v>
          </cell>
          <cell r="Z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0</v>
          </cell>
          <cell r="AE2135">
            <v>0</v>
          </cell>
        </row>
        <row r="2136">
          <cell r="K2136">
            <v>0</v>
          </cell>
          <cell r="R2136">
            <v>0</v>
          </cell>
          <cell r="S2136">
            <v>0</v>
          </cell>
          <cell r="T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</row>
        <row r="2137">
          <cell r="K2137">
            <v>0</v>
          </cell>
          <cell r="R2137">
            <v>0</v>
          </cell>
          <cell r="S2137">
            <v>0</v>
          </cell>
          <cell r="T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</row>
        <row r="2138">
          <cell r="K2138">
            <v>0</v>
          </cell>
          <cell r="R2138">
            <v>0</v>
          </cell>
          <cell r="S2138">
            <v>0</v>
          </cell>
          <cell r="T2138">
            <v>0</v>
          </cell>
          <cell r="V2138">
            <v>0</v>
          </cell>
          <cell r="W2138">
            <v>0</v>
          </cell>
          <cell r="X2138">
            <v>0</v>
          </cell>
          <cell r="Y2138">
            <v>0</v>
          </cell>
          <cell r="Z2138">
            <v>0</v>
          </cell>
          <cell r="AA2138">
            <v>0</v>
          </cell>
          <cell r="AB2138">
            <v>0</v>
          </cell>
          <cell r="AC2138">
            <v>0</v>
          </cell>
          <cell r="AD2138">
            <v>0</v>
          </cell>
          <cell r="AE2138">
            <v>0</v>
          </cell>
        </row>
        <row r="2139">
          <cell r="K2139">
            <v>0</v>
          </cell>
          <cell r="R2139">
            <v>0</v>
          </cell>
          <cell r="S2139">
            <v>0</v>
          </cell>
          <cell r="T2139">
            <v>0</v>
          </cell>
          <cell r="V2139">
            <v>0</v>
          </cell>
          <cell r="W2139">
            <v>0</v>
          </cell>
          <cell r="X2139">
            <v>0</v>
          </cell>
          <cell r="Y2139">
            <v>0</v>
          </cell>
          <cell r="Z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0</v>
          </cell>
          <cell r="AE2139">
            <v>0</v>
          </cell>
        </row>
        <row r="2140">
          <cell r="K2140">
            <v>0</v>
          </cell>
          <cell r="R2140">
            <v>0</v>
          </cell>
          <cell r="S2140">
            <v>0</v>
          </cell>
          <cell r="T2140">
            <v>0</v>
          </cell>
          <cell r="V2140">
            <v>0</v>
          </cell>
          <cell r="W2140">
            <v>0</v>
          </cell>
          <cell r="X2140">
            <v>0</v>
          </cell>
          <cell r="Y2140">
            <v>0</v>
          </cell>
          <cell r="Z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0</v>
          </cell>
          <cell r="AE2140">
            <v>0</v>
          </cell>
        </row>
        <row r="2141">
          <cell r="K2141">
            <v>0</v>
          </cell>
          <cell r="R2141">
            <v>0</v>
          </cell>
          <cell r="S2141">
            <v>0</v>
          </cell>
          <cell r="T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</row>
        <row r="2142">
          <cell r="K2142">
            <v>0</v>
          </cell>
          <cell r="R2142">
            <v>0</v>
          </cell>
          <cell r="S2142">
            <v>0</v>
          </cell>
          <cell r="T2142">
            <v>0</v>
          </cell>
          <cell r="V2142">
            <v>0</v>
          </cell>
          <cell r="W2142">
            <v>0</v>
          </cell>
          <cell r="X2142">
            <v>0</v>
          </cell>
          <cell r="Y2142">
            <v>0</v>
          </cell>
          <cell r="Z2142">
            <v>0</v>
          </cell>
          <cell r="AA2142">
            <v>0</v>
          </cell>
          <cell r="AB2142">
            <v>0</v>
          </cell>
          <cell r="AC2142">
            <v>0</v>
          </cell>
          <cell r="AD2142">
            <v>0</v>
          </cell>
          <cell r="AE2142">
            <v>0</v>
          </cell>
        </row>
        <row r="2143">
          <cell r="K2143">
            <v>0</v>
          </cell>
          <cell r="R2143">
            <v>0</v>
          </cell>
          <cell r="S2143">
            <v>0</v>
          </cell>
          <cell r="T2143">
            <v>0</v>
          </cell>
          <cell r="V2143">
            <v>0</v>
          </cell>
          <cell r="W2143">
            <v>0</v>
          </cell>
          <cell r="X2143">
            <v>0</v>
          </cell>
          <cell r="Y2143">
            <v>0</v>
          </cell>
          <cell r="Z2143">
            <v>0</v>
          </cell>
          <cell r="AA2143">
            <v>0</v>
          </cell>
          <cell r="AB2143">
            <v>0</v>
          </cell>
          <cell r="AC2143">
            <v>0</v>
          </cell>
          <cell r="AD2143">
            <v>0</v>
          </cell>
          <cell r="AE2143">
            <v>0</v>
          </cell>
        </row>
        <row r="2144">
          <cell r="K2144">
            <v>0</v>
          </cell>
          <cell r="R2144">
            <v>0</v>
          </cell>
          <cell r="S2144">
            <v>0</v>
          </cell>
          <cell r="T2144">
            <v>0</v>
          </cell>
          <cell r="V2144">
            <v>0</v>
          </cell>
          <cell r="W2144">
            <v>0</v>
          </cell>
          <cell r="X2144">
            <v>0</v>
          </cell>
          <cell r="Y2144">
            <v>0</v>
          </cell>
          <cell r="Z2144">
            <v>0</v>
          </cell>
          <cell r="AA2144">
            <v>0</v>
          </cell>
          <cell r="AB2144">
            <v>0</v>
          </cell>
          <cell r="AC2144">
            <v>0</v>
          </cell>
          <cell r="AD2144">
            <v>0</v>
          </cell>
          <cell r="AE2144">
            <v>0</v>
          </cell>
        </row>
        <row r="2145">
          <cell r="K2145">
            <v>0</v>
          </cell>
          <cell r="R2145">
            <v>0</v>
          </cell>
          <cell r="S2145">
            <v>0</v>
          </cell>
          <cell r="T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</row>
        <row r="2146">
          <cell r="K2146">
            <v>0</v>
          </cell>
          <cell r="R2146">
            <v>0</v>
          </cell>
          <cell r="S2146">
            <v>0</v>
          </cell>
          <cell r="T2146">
            <v>0</v>
          </cell>
          <cell r="V2146">
            <v>0</v>
          </cell>
          <cell r="W2146">
            <v>0</v>
          </cell>
          <cell r="X2146">
            <v>0</v>
          </cell>
          <cell r="Y2146">
            <v>0</v>
          </cell>
          <cell r="Z2146">
            <v>0</v>
          </cell>
          <cell r="AA2146">
            <v>0</v>
          </cell>
          <cell r="AB2146">
            <v>0</v>
          </cell>
          <cell r="AC2146">
            <v>0</v>
          </cell>
          <cell r="AD2146">
            <v>0</v>
          </cell>
          <cell r="AE2146">
            <v>0</v>
          </cell>
        </row>
        <row r="2147">
          <cell r="K2147">
            <v>0</v>
          </cell>
          <cell r="R2147">
            <v>0</v>
          </cell>
          <cell r="S2147">
            <v>0</v>
          </cell>
          <cell r="T2147">
            <v>0</v>
          </cell>
          <cell r="V2147">
            <v>0</v>
          </cell>
          <cell r="W2147">
            <v>0</v>
          </cell>
          <cell r="X2147">
            <v>0</v>
          </cell>
          <cell r="Y2147">
            <v>0</v>
          </cell>
          <cell r="Z2147">
            <v>0</v>
          </cell>
          <cell r="AA2147">
            <v>0</v>
          </cell>
          <cell r="AB2147">
            <v>0</v>
          </cell>
          <cell r="AC2147">
            <v>0</v>
          </cell>
          <cell r="AD2147">
            <v>0</v>
          </cell>
          <cell r="AE2147">
            <v>0</v>
          </cell>
        </row>
        <row r="2148">
          <cell r="K2148">
            <v>0</v>
          </cell>
          <cell r="R2148">
            <v>0</v>
          </cell>
          <cell r="S2148">
            <v>0</v>
          </cell>
          <cell r="T2148">
            <v>0</v>
          </cell>
          <cell r="V2148">
            <v>0</v>
          </cell>
          <cell r="W2148">
            <v>0</v>
          </cell>
          <cell r="X2148">
            <v>0</v>
          </cell>
          <cell r="Y2148">
            <v>0</v>
          </cell>
          <cell r="Z2148">
            <v>0</v>
          </cell>
          <cell r="AA2148">
            <v>0</v>
          </cell>
          <cell r="AB2148">
            <v>0</v>
          </cell>
          <cell r="AC2148">
            <v>0</v>
          </cell>
          <cell r="AD2148">
            <v>0</v>
          </cell>
          <cell r="AE2148">
            <v>0</v>
          </cell>
        </row>
        <row r="2149">
          <cell r="K2149">
            <v>0</v>
          </cell>
          <cell r="R2149">
            <v>0</v>
          </cell>
          <cell r="S2149">
            <v>0</v>
          </cell>
          <cell r="T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</row>
        <row r="2150">
          <cell r="K2150">
            <v>0</v>
          </cell>
          <cell r="R2150">
            <v>0</v>
          </cell>
          <cell r="S2150">
            <v>0</v>
          </cell>
          <cell r="T2150">
            <v>0</v>
          </cell>
          <cell r="V2150">
            <v>0</v>
          </cell>
          <cell r="W2150">
            <v>0</v>
          </cell>
          <cell r="X2150">
            <v>0</v>
          </cell>
          <cell r="Y2150">
            <v>0</v>
          </cell>
          <cell r="Z2150">
            <v>0</v>
          </cell>
          <cell r="AA2150">
            <v>0</v>
          </cell>
          <cell r="AB2150">
            <v>0</v>
          </cell>
          <cell r="AC2150">
            <v>0</v>
          </cell>
          <cell r="AD2150">
            <v>0</v>
          </cell>
          <cell r="AE2150">
            <v>0</v>
          </cell>
        </row>
        <row r="2151">
          <cell r="K2151">
            <v>0</v>
          </cell>
          <cell r="R2151">
            <v>0</v>
          </cell>
          <cell r="S2151">
            <v>0</v>
          </cell>
          <cell r="T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</row>
        <row r="2152">
          <cell r="K2152">
            <v>0</v>
          </cell>
          <cell r="R2152">
            <v>0</v>
          </cell>
          <cell r="S2152">
            <v>0</v>
          </cell>
          <cell r="T2152">
            <v>0</v>
          </cell>
          <cell r="V2152">
            <v>0</v>
          </cell>
          <cell r="W2152">
            <v>0</v>
          </cell>
          <cell r="X2152">
            <v>0</v>
          </cell>
          <cell r="Y2152">
            <v>0</v>
          </cell>
          <cell r="Z2152">
            <v>0</v>
          </cell>
          <cell r="AA2152">
            <v>0</v>
          </cell>
          <cell r="AB2152">
            <v>0</v>
          </cell>
          <cell r="AC2152">
            <v>0</v>
          </cell>
          <cell r="AD2152">
            <v>0</v>
          </cell>
          <cell r="AE2152">
            <v>0</v>
          </cell>
        </row>
        <row r="2153">
          <cell r="K2153">
            <v>0</v>
          </cell>
          <cell r="R2153">
            <v>0</v>
          </cell>
          <cell r="S2153">
            <v>0</v>
          </cell>
          <cell r="T2153">
            <v>0</v>
          </cell>
          <cell r="V2153">
            <v>0</v>
          </cell>
          <cell r="W2153">
            <v>0</v>
          </cell>
          <cell r="X2153">
            <v>0</v>
          </cell>
          <cell r="Y2153">
            <v>0</v>
          </cell>
          <cell r="Z2153">
            <v>0</v>
          </cell>
          <cell r="AA2153">
            <v>0</v>
          </cell>
          <cell r="AB2153">
            <v>0</v>
          </cell>
          <cell r="AC2153">
            <v>0</v>
          </cell>
          <cell r="AD2153">
            <v>0</v>
          </cell>
          <cell r="AE2153">
            <v>0</v>
          </cell>
        </row>
        <row r="2154">
          <cell r="K2154">
            <v>0</v>
          </cell>
          <cell r="R2154">
            <v>0</v>
          </cell>
          <cell r="S2154">
            <v>0</v>
          </cell>
          <cell r="T2154">
            <v>0</v>
          </cell>
          <cell r="V2154">
            <v>0</v>
          </cell>
          <cell r="W2154">
            <v>0</v>
          </cell>
          <cell r="X2154">
            <v>0</v>
          </cell>
          <cell r="Y2154">
            <v>0</v>
          </cell>
          <cell r="Z2154">
            <v>0</v>
          </cell>
          <cell r="AA2154">
            <v>0</v>
          </cell>
          <cell r="AB2154">
            <v>0</v>
          </cell>
          <cell r="AC2154">
            <v>0</v>
          </cell>
          <cell r="AD2154">
            <v>0</v>
          </cell>
          <cell r="AE2154">
            <v>0</v>
          </cell>
        </row>
        <row r="2155">
          <cell r="K2155">
            <v>0</v>
          </cell>
          <cell r="R2155">
            <v>0</v>
          </cell>
          <cell r="S2155">
            <v>0</v>
          </cell>
          <cell r="T2155">
            <v>0</v>
          </cell>
          <cell r="V2155">
            <v>0</v>
          </cell>
          <cell r="W2155">
            <v>0</v>
          </cell>
          <cell r="X2155">
            <v>0</v>
          </cell>
          <cell r="Y2155">
            <v>0</v>
          </cell>
          <cell r="Z2155">
            <v>0</v>
          </cell>
          <cell r="AA2155">
            <v>0</v>
          </cell>
          <cell r="AB2155">
            <v>0</v>
          </cell>
          <cell r="AC2155">
            <v>0</v>
          </cell>
          <cell r="AD2155">
            <v>0</v>
          </cell>
          <cell r="AE2155">
            <v>0</v>
          </cell>
        </row>
        <row r="2156">
          <cell r="K2156">
            <v>0</v>
          </cell>
          <cell r="R2156">
            <v>0</v>
          </cell>
          <cell r="S2156">
            <v>0</v>
          </cell>
          <cell r="T2156">
            <v>0</v>
          </cell>
          <cell r="V2156">
            <v>0</v>
          </cell>
          <cell r="W2156">
            <v>0</v>
          </cell>
          <cell r="X2156">
            <v>0</v>
          </cell>
          <cell r="Y2156">
            <v>0</v>
          </cell>
          <cell r="Z2156">
            <v>0</v>
          </cell>
          <cell r="AA2156">
            <v>0</v>
          </cell>
          <cell r="AB2156">
            <v>0</v>
          </cell>
          <cell r="AC2156">
            <v>0</v>
          </cell>
          <cell r="AD2156">
            <v>0</v>
          </cell>
          <cell r="AE2156">
            <v>0</v>
          </cell>
        </row>
        <row r="2157">
          <cell r="K2157">
            <v>0</v>
          </cell>
          <cell r="R2157">
            <v>0</v>
          </cell>
          <cell r="S2157">
            <v>0</v>
          </cell>
          <cell r="T2157">
            <v>0</v>
          </cell>
          <cell r="V2157">
            <v>0</v>
          </cell>
          <cell r="W2157">
            <v>0</v>
          </cell>
          <cell r="X2157">
            <v>0</v>
          </cell>
          <cell r="Y2157">
            <v>0</v>
          </cell>
          <cell r="Z2157">
            <v>0</v>
          </cell>
          <cell r="AA2157">
            <v>0</v>
          </cell>
          <cell r="AB2157">
            <v>0</v>
          </cell>
          <cell r="AC2157">
            <v>0</v>
          </cell>
          <cell r="AD2157">
            <v>0</v>
          </cell>
          <cell r="AE2157">
            <v>0</v>
          </cell>
        </row>
        <row r="2158">
          <cell r="K2158">
            <v>0</v>
          </cell>
          <cell r="R2158">
            <v>0</v>
          </cell>
          <cell r="S2158">
            <v>0</v>
          </cell>
          <cell r="T2158">
            <v>0</v>
          </cell>
          <cell r="V2158">
            <v>0</v>
          </cell>
          <cell r="W2158">
            <v>0</v>
          </cell>
          <cell r="X2158">
            <v>0</v>
          </cell>
          <cell r="Y2158">
            <v>0</v>
          </cell>
          <cell r="Z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0</v>
          </cell>
          <cell r="AE2158">
            <v>0</v>
          </cell>
        </row>
        <row r="2159">
          <cell r="K2159">
            <v>0</v>
          </cell>
          <cell r="R2159">
            <v>0</v>
          </cell>
          <cell r="S2159">
            <v>0</v>
          </cell>
          <cell r="T2159">
            <v>0</v>
          </cell>
          <cell r="V2159">
            <v>0</v>
          </cell>
          <cell r="W2159">
            <v>0</v>
          </cell>
          <cell r="X2159">
            <v>0</v>
          </cell>
          <cell r="Y2159">
            <v>0</v>
          </cell>
          <cell r="Z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0</v>
          </cell>
          <cell r="AE2159">
            <v>0</v>
          </cell>
        </row>
        <row r="2160">
          <cell r="K2160">
            <v>0</v>
          </cell>
          <cell r="R2160">
            <v>0</v>
          </cell>
          <cell r="S2160">
            <v>0</v>
          </cell>
          <cell r="T2160">
            <v>0</v>
          </cell>
          <cell r="V2160">
            <v>0</v>
          </cell>
          <cell r="W2160">
            <v>0</v>
          </cell>
          <cell r="X2160">
            <v>0</v>
          </cell>
          <cell r="Y2160">
            <v>0</v>
          </cell>
          <cell r="Z2160">
            <v>0</v>
          </cell>
          <cell r="AA2160">
            <v>0</v>
          </cell>
          <cell r="AB2160">
            <v>0</v>
          </cell>
          <cell r="AC2160">
            <v>0</v>
          </cell>
          <cell r="AD2160">
            <v>0</v>
          </cell>
          <cell r="AE2160">
            <v>0</v>
          </cell>
        </row>
        <row r="2161">
          <cell r="K2161">
            <v>0</v>
          </cell>
          <cell r="R2161">
            <v>0</v>
          </cell>
          <cell r="S2161">
            <v>0</v>
          </cell>
          <cell r="T2161">
            <v>0</v>
          </cell>
          <cell r="V2161">
            <v>0</v>
          </cell>
          <cell r="W2161">
            <v>0</v>
          </cell>
          <cell r="X2161">
            <v>0</v>
          </cell>
          <cell r="Y2161">
            <v>0</v>
          </cell>
          <cell r="Z2161">
            <v>0</v>
          </cell>
          <cell r="AA2161">
            <v>0</v>
          </cell>
          <cell r="AB2161">
            <v>0</v>
          </cell>
          <cell r="AC2161">
            <v>0</v>
          </cell>
          <cell r="AD2161">
            <v>0</v>
          </cell>
          <cell r="AE2161">
            <v>0</v>
          </cell>
        </row>
        <row r="2162">
          <cell r="K2162">
            <v>0</v>
          </cell>
          <cell r="R2162">
            <v>0</v>
          </cell>
          <cell r="S2162">
            <v>0</v>
          </cell>
          <cell r="T2162">
            <v>0</v>
          </cell>
          <cell r="V2162">
            <v>0</v>
          </cell>
          <cell r="W2162">
            <v>0</v>
          </cell>
          <cell r="X2162">
            <v>0</v>
          </cell>
          <cell r="Y2162">
            <v>0</v>
          </cell>
          <cell r="Z2162">
            <v>0</v>
          </cell>
          <cell r="AA2162">
            <v>0</v>
          </cell>
          <cell r="AB2162">
            <v>0</v>
          </cell>
          <cell r="AC2162">
            <v>0</v>
          </cell>
          <cell r="AD2162">
            <v>0</v>
          </cell>
          <cell r="AE2162">
            <v>0</v>
          </cell>
        </row>
        <row r="2163">
          <cell r="K2163">
            <v>0</v>
          </cell>
          <cell r="R2163">
            <v>0</v>
          </cell>
          <cell r="S2163">
            <v>0</v>
          </cell>
          <cell r="T2163">
            <v>0</v>
          </cell>
          <cell r="V2163">
            <v>0</v>
          </cell>
          <cell r="W2163">
            <v>0</v>
          </cell>
          <cell r="X2163">
            <v>0</v>
          </cell>
          <cell r="Y2163">
            <v>0</v>
          </cell>
          <cell r="Z2163">
            <v>0</v>
          </cell>
          <cell r="AA2163">
            <v>0</v>
          </cell>
          <cell r="AB2163">
            <v>0</v>
          </cell>
          <cell r="AC2163">
            <v>0</v>
          </cell>
          <cell r="AD2163">
            <v>0</v>
          </cell>
          <cell r="AE2163">
            <v>0</v>
          </cell>
        </row>
        <row r="2164">
          <cell r="K2164">
            <v>0</v>
          </cell>
          <cell r="R2164">
            <v>0</v>
          </cell>
          <cell r="S2164">
            <v>0</v>
          </cell>
          <cell r="T2164">
            <v>0</v>
          </cell>
          <cell r="V2164">
            <v>0</v>
          </cell>
          <cell r="W2164">
            <v>0</v>
          </cell>
          <cell r="X2164">
            <v>0</v>
          </cell>
          <cell r="Y2164">
            <v>0</v>
          </cell>
          <cell r="Z2164">
            <v>0</v>
          </cell>
          <cell r="AA2164">
            <v>0</v>
          </cell>
          <cell r="AB2164">
            <v>0</v>
          </cell>
          <cell r="AC2164">
            <v>0</v>
          </cell>
          <cell r="AD2164">
            <v>0</v>
          </cell>
          <cell r="AE2164">
            <v>0</v>
          </cell>
        </row>
        <row r="2165">
          <cell r="K2165">
            <v>0</v>
          </cell>
          <cell r="R2165">
            <v>0</v>
          </cell>
          <cell r="S2165">
            <v>0</v>
          </cell>
          <cell r="T2165">
            <v>0</v>
          </cell>
          <cell r="V2165">
            <v>0</v>
          </cell>
          <cell r="W2165">
            <v>0</v>
          </cell>
          <cell r="X2165">
            <v>0</v>
          </cell>
          <cell r="Y2165">
            <v>0</v>
          </cell>
          <cell r="Z2165">
            <v>0</v>
          </cell>
          <cell r="AA2165">
            <v>0</v>
          </cell>
          <cell r="AB2165">
            <v>0</v>
          </cell>
          <cell r="AC2165">
            <v>0</v>
          </cell>
          <cell r="AD2165">
            <v>0</v>
          </cell>
          <cell r="AE2165">
            <v>0</v>
          </cell>
        </row>
        <row r="2166">
          <cell r="K2166">
            <v>0</v>
          </cell>
          <cell r="R2166">
            <v>0</v>
          </cell>
          <cell r="S2166">
            <v>0</v>
          </cell>
          <cell r="T2166">
            <v>0</v>
          </cell>
          <cell r="V2166">
            <v>0</v>
          </cell>
          <cell r="W2166">
            <v>0</v>
          </cell>
          <cell r="X2166">
            <v>0</v>
          </cell>
          <cell r="Y2166">
            <v>0</v>
          </cell>
          <cell r="Z2166">
            <v>0</v>
          </cell>
          <cell r="AA2166">
            <v>0</v>
          </cell>
          <cell r="AB2166">
            <v>0</v>
          </cell>
          <cell r="AC2166">
            <v>0</v>
          </cell>
          <cell r="AD2166">
            <v>0</v>
          </cell>
          <cell r="AE2166">
            <v>0</v>
          </cell>
        </row>
        <row r="2167">
          <cell r="K2167">
            <v>0</v>
          </cell>
          <cell r="R2167">
            <v>0</v>
          </cell>
          <cell r="S2167">
            <v>0</v>
          </cell>
          <cell r="T2167">
            <v>0</v>
          </cell>
          <cell r="V2167">
            <v>0</v>
          </cell>
          <cell r="W2167">
            <v>0</v>
          </cell>
          <cell r="X2167">
            <v>0</v>
          </cell>
          <cell r="Y2167">
            <v>0</v>
          </cell>
          <cell r="Z2167">
            <v>0</v>
          </cell>
          <cell r="AA2167">
            <v>0</v>
          </cell>
          <cell r="AB2167">
            <v>0</v>
          </cell>
          <cell r="AC2167">
            <v>0</v>
          </cell>
          <cell r="AD2167">
            <v>0</v>
          </cell>
          <cell r="AE2167">
            <v>0</v>
          </cell>
        </row>
        <row r="2168">
          <cell r="K2168">
            <v>0</v>
          </cell>
          <cell r="R2168">
            <v>0</v>
          </cell>
          <cell r="S2168">
            <v>0</v>
          </cell>
          <cell r="T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</row>
        <row r="2169">
          <cell r="K2169">
            <v>0</v>
          </cell>
          <cell r="R2169">
            <v>0</v>
          </cell>
          <cell r="S2169">
            <v>0</v>
          </cell>
          <cell r="T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</row>
        <row r="2170">
          <cell r="K2170">
            <v>0</v>
          </cell>
          <cell r="R2170">
            <v>0</v>
          </cell>
          <cell r="S2170">
            <v>0</v>
          </cell>
          <cell r="T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</row>
        <row r="2171">
          <cell r="K2171">
            <v>0</v>
          </cell>
          <cell r="R2171">
            <v>0</v>
          </cell>
          <cell r="S2171">
            <v>0</v>
          </cell>
          <cell r="T2171">
            <v>0</v>
          </cell>
          <cell r="V2171">
            <v>0</v>
          </cell>
          <cell r="W2171">
            <v>0</v>
          </cell>
          <cell r="X2171">
            <v>0</v>
          </cell>
          <cell r="Y2171">
            <v>0</v>
          </cell>
          <cell r="Z2171">
            <v>0</v>
          </cell>
          <cell r="AA2171">
            <v>0</v>
          </cell>
          <cell r="AB2171">
            <v>0</v>
          </cell>
          <cell r="AC2171">
            <v>0</v>
          </cell>
          <cell r="AD2171">
            <v>0</v>
          </cell>
          <cell r="AE2171">
            <v>0</v>
          </cell>
        </row>
        <row r="2172">
          <cell r="K2172">
            <v>0</v>
          </cell>
          <cell r="R2172">
            <v>0</v>
          </cell>
          <cell r="S2172">
            <v>0</v>
          </cell>
          <cell r="T2172">
            <v>0</v>
          </cell>
          <cell r="V2172">
            <v>0</v>
          </cell>
          <cell r="W2172">
            <v>0</v>
          </cell>
          <cell r="X2172">
            <v>0</v>
          </cell>
          <cell r="Y2172">
            <v>0</v>
          </cell>
          <cell r="Z2172">
            <v>0</v>
          </cell>
          <cell r="AA2172">
            <v>0</v>
          </cell>
          <cell r="AB2172">
            <v>0</v>
          </cell>
          <cell r="AC2172">
            <v>0</v>
          </cell>
          <cell r="AD2172">
            <v>0</v>
          </cell>
          <cell r="AE2172">
            <v>0</v>
          </cell>
        </row>
        <row r="2173">
          <cell r="K2173">
            <v>0</v>
          </cell>
          <cell r="R2173">
            <v>0</v>
          </cell>
          <cell r="S2173">
            <v>0</v>
          </cell>
          <cell r="T2173">
            <v>0</v>
          </cell>
          <cell r="V2173">
            <v>0</v>
          </cell>
          <cell r="W2173">
            <v>0</v>
          </cell>
          <cell r="X2173">
            <v>0</v>
          </cell>
          <cell r="Y2173">
            <v>0</v>
          </cell>
          <cell r="Z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0</v>
          </cell>
          <cell r="AE2173">
            <v>0</v>
          </cell>
        </row>
        <row r="2174">
          <cell r="K2174">
            <v>0</v>
          </cell>
          <cell r="R2174">
            <v>0</v>
          </cell>
          <cell r="S2174">
            <v>0</v>
          </cell>
          <cell r="T2174">
            <v>0</v>
          </cell>
          <cell r="V2174">
            <v>0</v>
          </cell>
          <cell r="W2174">
            <v>0</v>
          </cell>
          <cell r="X2174">
            <v>0</v>
          </cell>
          <cell r="Y2174">
            <v>0</v>
          </cell>
          <cell r="Z2174">
            <v>0</v>
          </cell>
          <cell r="AA2174">
            <v>0</v>
          </cell>
          <cell r="AB2174">
            <v>0</v>
          </cell>
          <cell r="AC2174">
            <v>0</v>
          </cell>
          <cell r="AD2174">
            <v>0</v>
          </cell>
          <cell r="AE2174">
            <v>0</v>
          </cell>
        </row>
        <row r="2175">
          <cell r="K2175">
            <v>0</v>
          </cell>
          <cell r="R2175">
            <v>0</v>
          </cell>
          <cell r="S2175">
            <v>0</v>
          </cell>
          <cell r="T2175">
            <v>0</v>
          </cell>
          <cell r="V2175">
            <v>0</v>
          </cell>
          <cell r="W2175">
            <v>0</v>
          </cell>
          <cell r="X2175">
            <v>0</v>
          </cell>
          <cell r="Y2175">
            <v>0</v>
          </cell>
          <cell r="Z2175">
            <v>0</v>
          </cell>
          <cell r="AA2175">
            <v>0</v>
          </cell>
          <cell r="AB2175">
            <v>0</v>
          </cell>
          <cell r="AC2175">
            <v>0</v>
          </cell>
          <cell r="AD2175">
            <v>0</v>
          </cell>
          <cell r="AE2175">
            <v>0</v>
          </cell>
        </row>
        <row r="2176">
          <cell r="K2176">
            <v>0</v>
          </cell>
          <cell r="R2176">
            <v>0</v>
          </cell>
          <cell r="S2176">
            <v>0</v>
          </cell>
          <cell r="T2176">
            <v>0</v>
          </cell>
          <cell r="V2176">
            <v>0</v>
          </cell>
          <cell r="W2176">
            <v>0</v>
          </cell>
          <cell r="X2176">
            <v>0</v>
          </cell>
          <cell r="Y2176">
            <v>0</v>
          </cell>
          <cell r="Z2176">
            <v>0</v>
          </cell>
          <cell r="AA2176">
            <v>0</v>
          </cell>
          <cell r="AB2176">
            <v>0</v>
          </cell>
          <cell r="AC2176">
            <v>0</v>
          </cell>
          <cell r="AD2176">
            <v>0</v>
          </cell>
          <cell r="AE2176">
            <v>0</v>
          </cell>
        </row>
        <row r="2177">
          <cell r="K2177">
            <v>0</v>
          </cell>
          <cell r="R2177">
            <v>0</v>
          </cell>
          <cell r="S2177">
            <v>0</v>
          </cell>
          <cell r="T2177">
            <v>0</v>
          </cell>
          <cell r="V2177">
            <v>0</v>
          </cell>
          <cell r="W2177">
            <v>0</v>
          </cell>
          <cell r="X2177">
            <v>0</v>
          </cell>
          <cell r="Y2177">
            <v>0</v>
          </cell>
          <cell r="Z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0</v>
          </cell>
          <cell r="AE2177">
            <v>0</v>
          </cell>
        </row>
        <row r="2178">
          <cell r="K2178">
            <v>0</v>
          </cell>
          <cell r="R2178">
            <v>0</v>
          </cell>
          <cell r="S2178">
            <v>0</v>
          </cell>
          <cell r="T2178">
            <v>0</v>
          </cell>
          <cell r="V2178">
            <v>0</v>
          </cell>
          <cell r="W2178">
            <v>0</v>
          </cell>
          <cell r="X2178">
            <v>0</v>
          </cell>
          <cell r="Y2178">
            <v>0</v>
          </cell>
          <cell r="Z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0</v>
          </cell>
          <cell r="AE2178">
            <v>0</v>
          </cell>
        </row>
        <row r="2179">
          <cell r="K2179">
            <v>0</v>
          </cell>
          <cell r="R2179">
            <v>0</v>
          </cell>
          <cell r="S2179">
            <v>0</v>
          </cell>
          <cell r="T2179">
            <v>0</v>
          </cell>
          <cell r="V2179">
            <v>0</v>
          </cell>
          <cell r="W2179">
            <v>0</v>
          </cell>
          <cell r="X2179">
            <v>0</v>
          </cell>
          <cell r="Y2179">
            <v>0</v>
          </cell>
          <cell r="Z2179">
            <v>0</v>
          </cell>
          <cell r="AA2179">
            <v>0</v>
          </cell>
          <cell r="AB2179">
            <v>0</v>
          </cell>
          <cell r="AC2179">
            <v>0</v>
          </cell>
          <cell r="AD2179">
            <v>0</v>
          </cell>
          <cell r="AE2179">
            <v>0</v>
          </cell>
        </row>
        <row r="2180">
          <cell r="K2180">
            <v>0</v>
          </cell>
          <cell r="R2180">
            <v>0</v>
          </cell>
          <cell r="S2180">
            <v>0</v>
          </cell>
          <cell r="T2180">
            <v>0</v>
          </cell>
          <cell r="V2180">
            <v>0</v>
          </cell>
          <cell r="W2180">
            <v>0</v>
          </cell>
          <cell r="X2180">
            <v>0</v>
          </cell>
          <cell r="Y2180">
            <v>0</v>
          </cell>
          <cell r="Z2180">
            <v>0</v>
          </cell>
          <cell r="AA2180">
            <v>0</v>
          </cell>
          <cell r="AB2180">
            <v>0</v>
          </cell>
          <cell r="AC2180">
            <v>0</v>
          </cell>
          <cell r="AD2180">
            <v>0</v>
          </cell>
          <cell r="AE2180">
            <v>0</v>
          </cell>
        </row>
        <row r="2181">
          <cell r="K2181">
            <v>0</v>
          </cell>
          <cell r="R2181">
            <v>0</v>
          </cell>
          <cell r="S2181">
            <v>0</v>
          </cell>
          <cell r="T2181">
            <v>0</v>
          </cell>
          <cell r="V2181">
            <v>0</v>
          </cell>
          <cell r="W2181">
            <v>0</v>
          </cell>
          <cell r="X2181">
            <v>0</v>
          </cell>
          <cell r="Y2181">
            <v>0</v>
          </cell>
          <cell r="Z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0</v>
          </cell>
          <cell r="AE2181">
            <v>0</v>
          </cell>
        </row>
        <row r="2182">
          <cell r="K2182">
            <v>0</v>
          </cell>
          <cell r="R2182">
            <v>0</v>
          </cell>
          <cell r="S2182">
            <v>0</v>
          </cell>
          <cell r="T2182">
            <v>0</v>
          </cell>
          <cell r="V2182">
            <v>0</v>
          </cell>
          <cell r="W2182">
            <v>0</v>
          </cell>
          <cell r="X2182">
            <v>0</v>
          </cell>
          <cell r="Y2182">
            <v>0</v>
          </cell>
          <cell r="Z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0</v>
          </cell>
          <cell r="AE2182">
            <v>0</v>
          </cell>
        </row>
        <row r="2183">
          <cell r="K2183">
            <v>0</v>
          </cell>
          <cell r="R2183">
            <v>0</v>
          </cell>
          <cell r="S2183">
            <v>0</v>
          </cell>
          <cell r="T2183">
            <v>0</v>
          </cell>
          <cell r="V2183">
            <v>0</v>
          </cell>
          <cell r="W2183">
            <v>0</v>
          </cell>
          <cell r="X2183">
            <v>0</v>
          </cell>
          <cell r="Y2183">
            <v>0</v>
          </cell>
          <cell r="Z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0</v>
          </cell>
          <cell r="AE2183">
            <v>0</v>
          </cell>
        </row>
        <row r="2184">
          <cell r="K2184">
            <v>0</v>
          </cell>
          <cell r="R2184">
            <v>0</v>
          </cell>
          <cell r="S2184">
            <v>0</v>
          </cell>
          <cell r="T2184">
            <v>0</v>
          </cell>
          <cell r="V2184">
            <v>0</v>
          </cell>
          <cell r="W2184">
            <v>0</v>
          </cell>
          <cell r="X2184">
            <v>0</v>
          </cell>
          <cell r="Y2184">
            <v>0</v>
          </cell>
          <cell r="Z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0</v>
          </cell>
          <cell r="AE2184">
            <v>0</v>
          </cell>
        </row>
        <row r="2185">
          <cell r="K2185">
            <v>0</v>
          </cell>
          <cell r="R2185">
            <v>0</v>
          </cell>
          <cell r="S2185">
            <v>0</v>
          </cell>
          <cell r="T2185">
            <v>0</v>
          </cell>
          <cell r="V2185">
            <v>0</v>
          </cell>
          <cell r="W2185">
            <v>0</v>
          </cell>
          <cell r="X2185">
            <v>0</v>
          </cell>
          <cell r="Y2185">
            <v>0</v>
          </cell>
          <cell r="Z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0</v>
          </cell>
          <cell r="AE2185">
            <v>0</v>
          </cell>
        </row>
        <row r="2186">
          <cell r="K2186">
            <v>0</v>
          </cell>
          <cell r="R2186">
            <v>0</v>
          </cell>
          <cell r="S2186">
            <v>0</v>
          </cell>
          <cell r="T2186">
            <v>0</v>
          </cell>
          <cell r="V2186">
            <v>0</v>
          </cell>
          <cell r="W2186">
            <v>0</v>
          </cell>
          <cell r="X2186">
            <v>0</v>
          </cell>
          <cell r="Y2186">
            <v>0</v>
          </cell>
          <cell r="Z2186">
            <v>0</v>
          </cell>
          <cell r="AA2186">
            <v>0</v>
          </cell>
          <cell r="AB2186">
            <v>0</v>
          </cell>
          <cell r="AC2186">
            <v>0</v>
          </cell>
          <cell r="AD2186">
            <v>0</v>
          </cell>
          <cell r="AE2186">
            <v>0</v>
          </cell>
        </row>
        <row r="2187">
          <cell r="K2187">
            <v>0</v>
          </cell>
          <cell r="R2187">
            <v>0</v>
          </cell>
          <cell r="S2187">
            <v>0</v>
          </cell>
          <cell r="T2187">
            <v>0</v>
          </cell>
          <cell r="V2187">
            <v>0</v>
          </cell>
          <cell r="W2187">
            <v>0</v>
          </cell>
          <cell r="X2187">
            <v>0</v>
          </cell>
          <cell r="Y2187">
            <v>0</v>
          </cell>
          <cell r="Z2187">
            <v>0</v>
          </cell>
          <cell r="AA2187">
            <v>0</v>
          </cell>
          <cell r="AB2187">
            <v>0</v>
          </cell>
          <cell r="AC2187">
            <v>0</v>
          </cell>
          <cell r="AD2187">
            <v>0</v>
          </cell>
          <cell r="AE2187">
            <v>0</v>
          </cell>
        </row>
        <row r="2188">
          <cell r="K2188">
            <v>0</v>
          </cell>
          <cell r="R2188">
            <v>0</v>
          </cell>
          <cell r="S2188">
            <v>0</v>
          </cell>
          <cell r="T2188">
            <v>0</v>
          </cell>
          <cell r="V2188">
            <v>0</v>
          </cell>
          <cell r="W2188">
            <v>0</v>
          </cell>
          <cell r="X2188">
            <v>0</v>
          </cell>
          <cell r="Y2188">
            <v>0</v>
          </cell>
          <cell r="Z2188">
            <v>0</v>
          </cell>
          <cell r="AA2188">
            <v>0</v>
          </cell>
          <cell r="AB2188">
            <v>0</v>
          </cell>
          <cell r="AC2188">
            <v>0</v>
          </cell>
          <cell r="AD2188">
            <v>0</v>
          </cell>
          <cell r="AE2188">
            <v>0</v>
          </cell>
        </row>
        <row r="2189">
          <cell r="K2189">
            <v>0</v>
          </cell>
          <cell r="R2189">
            <v>0</v>
          </cell>
          <cell r="S2189">
            <v>0</v>
          </cell>
          <cell r="T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</row>
        <row r="2190">
          <cell r="K2190">
            <v>0</v>
          </cell>
          <cell r="R2190">
            <v>0</v>
          </cell>
          <cell r="S2190">
            <v>0</v>
          </cell>
          <cell r="T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</row>
        <row r="2191">
          <cell r="K2191">
            <v>0</v>
          </cell>
          <cell r="R2191">
            <v>0</v>
          </cell>
          <cell r="S2191">
            <v>0</v>
          </cell>
          <cell r="T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</row>
        <row r="2192">
          <cell r="K2192">
            <v>0</v>
          </cell>
          <cell r="R2192">
            <v>0</v>
          </cell>
          <cell r="S2192">
            <v>0</v>
          </cell>
          <cell r="T2192">
            <v>0</v>
          </cell>
          <cell r="V2192">
            <v>0</v>
          </cell>
          <cell r="W2192">
            <v>0</v>
          </cell>
          <cell r="X2192">
            <v>0</v>
          </cell>
          <cell r="Y2192">
            <v>0</v>
          </cell>
          <cell r="Z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0</v>
          </cell>
          <cell r="AE2192">
            <v>0</v>
          </cell>
        </row>
        <row r="2193">
          <cell r="K2193">
            <v>0</v>
          </cell>
          <cell r="R2193">
            <v>0</v>
          </cell>
          <cell r="S2193">
            <v>0</v>
          </cell>
          <cell r="T2193">
            <v>0</v>
          </cell>
          <cell r="V2193">
            <v>0</v>
          </cell>
          <cell r="W2193">
            <v>0</v>
          </cell>
          <cell r="X2193">
            <v>0</v>
          </cell>
          <cell r="Y2193">
            <v>0</v>
          </cell>
          <cell r="Z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0</v>
          </cell>
          <cell r="AE2193">
            <v>0</v>
          </cell>
        </row>
        <row r="2194">
          <cell r="K2194">
            <v>0</v>
          </cell>
          <cell r="R2194">
            <v>0</v>
          </cell>
          <cell r="S2194">
            <v>0</v>
          </cell>
          <cell r="T2194">
            <v>0</v>
          </cell>
          <cell r="V2194">
            <v>0</v>
          </cell>
          <cell r="W2194">
            <v>0</v>
          </cell>
          <cell r="X2194">
            <v>0</v>
          </cell>
          <cell r="Y2194">
            <v>0</v>
          </cell>
          <cell r="Z2194">
            <v>0</v>
          </cell>
          <cell r="AA2194">
            <v>0</v>
          </cell>
          <cell r="AB2194">
            <v>0</v>
          </cell>
          <cell r="AC2194">
            <v>0</v>
          </cell>
          <cell r="AD2194">
            <v>0</v>
          </cell>
          <cell r="AE2194">
            <v>0</v>
          </cell>
        </row>
        <row r="2195">
          <cell r="K2195">
            <v>0</v>
          </cell>
          <cell r="R2195">
            <v>0</v>
          </cell>
          <cell r="S2195">
            <v>0</v>
          </cell>
          <cell r="T2195">
            <v>0</v>
          </cell>
          <cell r="V2195">
            <v>0</v>
          </cell>
          <cell r="W2195">
            <v>0</v>
          </cell>
          <cell r="X2195">
            <v>0</v>
          </cell>
          <cell r="Y2195">
            <v>0</v>
          </cell>
          <cell r="Z2195">
            <v>0</v>
          </cell>
          <cell r="AA2195">
            <v>0</v>
          </cell>
          <cell r="AB2195">
            <v>0</v>
          </cell>
          <cell r="AC2195">
            <v>0</v>
          </cell>
          <cell r="AD2195">
            <v>0</v>
          </cell>
          <cell r="AE2195">
            <v>0</v>
          </cell>
        </row>
        <row r="2196">
          <cell r="K2196">
            <v>0</v>
          </cell>
          <cell r="R2196">
            <v>0</v>
          </cell>
          <cell r="S2196">
            <v>0</v>
          </cell>
          <cell r="T2196">
            <v>0</v>
          </cell>
          <cell r="V2196">
            <v>0</v>
          </cell>
          <cell r="W2196">
            <v>0</v>
          </cell>
          <cell r="X2196">
            <v>0</v>
          </cell>
          <cell r="Y2196">
            <v>0</v>
          </cell>
          <cell r="Z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0</v>
          </cell>
          <cell r="AE2196">
            <v>0</v>
          </cell>
        </row>
        <row r="2197">
          <cell r="K2197">
            <v>0</v>
          </cell>
          <cell r="R2197">
            <v>0</v>
          </cell>
          <cell r="S2197">
            <v>0</v>
          </cell>
          <cell r="T2197">
            <v>0</v>
          </cell>
          <cell r="V2197">
            <v>0</v>
          </cell>
          <cell r="W2197">
            <v>0</v>
          </cell>
          <cell r="X2197">
            <v>0</v>
          </cell>
          <cell r="Y2197">
            <v>0</v>
          </cell>
          <cell r="Z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0</v>
          </cell>
          <cell r="AE2197">
            <v>0</v>
          </cell>
        </row>
        <row r="2198">
          <cell r="K2198">
            <v>0</v>
          </cell>
          <cell r="R2198">
            <v>0</v>
          </cell>
          <cell r="S2198">
            <v>0</v>
          </cell>
          <cell r="T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</row>
        <row r="2199">
          <cell r="K2199">
            <v>0</v>
          </cell>
          <cell r="R2199">
            <v>0</v>
          </cell>
          <cell r="S2199">
            <v>0</v>
          </cell>
          <cell r="T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</row>
        <row r="2200">
          <cell r="K2200">
            <v>0</v>
          </cell>
          <cell r="R2200">
            <v>0</v>
          </cell>
          <cell r="S2200">
            <v>0</v>
          </cell>
          <cell r="T2200">
            <v>0</v>
          </cell>
          <cell r="V2200">
            <v>0</v>
          </cell>
          <cell r="W2200">
            <v>0</v>
          </cell>
          <cell r="X2200">
            <v>0</v>
          </cell>
          <cell r="Y2200">
            <v>0</v>
          </cell>
          <cell r="Z2200">
            <v>0</v>
          </cell>
          <cell r="AA2200">
            <v>0</v>
          </cell>
          <cell r="AB2200">
            <v>0</v>
          </cell>
          <cell r="AC2200">
            <v>0</v>
          </cell>
          <cell r="AD2200">
            <v>0</v>
          </cell>
          <cell r="AE2200">
            <v>0</v>
          </cell>
        </row>
        <row r="2201">
          <cell r="K2201">
            <v>0</v>
          </cell>
          <cell r="R2201">
            <v>0</v>
          </cell>
          <cell r="S2201">
            <v>0</v>
          </cell>
          <cell r="T2201">
            <v>0</v>
          </cell>
          <cell r="V2201">
            <v>0</v>
          </cell>
          <cell r="W2201">
            <v>0</v>
          </cell>
          <cell r="X2201">
            <v>0</v>
          </cell>
          <cell r="Y2201">
            <v>0</v>
          </cell>
          <cell r="Z2201">
            <v>0</v>
          </cell>
          <cell r="AA2201">
            <v>0</v>
          </cell>
          <cell r="AB2201">
            <v>0</v>
          </cell>
          <cell r="AC2201">
            <v>0</v>
          </cell>
          <cell r="AD2201">
            <v>0</v>
          </cell>
          <cell r="AE2201">
            <v>0</v>
          </cell>
        </row>
        <row r="2202">
          <cell r="K2202">
            <v>0</v>
          </cell>
          <cell r="R2202">
            <v>0</v>
          </cell>
          <cell r="S2202">
            <v>0</v>
          </cell>
          <cell r="T2202">
            <v>0</v>
          </cell>
          <cell r="V2202">
            <v>0</v>
          </cell>
          <cell r="W2202">
            <v>0</v>
          </cell>
          <cell r="X2202">
            <v>0</v>
          </cell>
          <cell r="Y2202">
            <v>0</v>
          </cell>
          <cell r="Z2202">
            <v>0</v>
          </cell>
          <cell r="AA2202">
            <v>0</v>
          </cell>
          <cell r="AB2202">
            <v>0</v>
          </cell>
          <cell r="AC2202">
            <v>0</v>
          </cell>
          <cell r="AD2202">
            <v>0</v>
          </cell>
          <cell r="AE2202">
            <v>0</v>
          </cell>
        </row>
        <row r="2203">
          <cell r="K2203">
            <v>0</v>
          </cell>
          <cell r="R2203">
            <v>0</v>
          </cell>
          <cell r="S2203">
            <v>0</v>
          </cell>
          <cell r="T2203">
            <v>0</v>
          </cell>
          <cell r="V2203">
            <v>0</v>
          </cell>
          <cell r="W2203">
            <v>0</v>
          </cell>
          <cell r="X2203">
            <v>0</v>
          </cell>
          <cell r="Y2203">
            <v>0</v>
          </cell>
          <cell r="Z2203">
            <v>0</v>
          </cell>
          <cell r="AA2203">
            <v>0</v>
          </cell>
          <cell r="AB2203">
            <v>0</v>
          </cell>
          <cell r="AC2203">
            <v>0</v>
          </cell>
          <cell r="AD2203">
            <v>0</v>
          </cell>
          <cell r="AE2203">
            <v>0</v>
          </cell>
        </row>
        <row r="2204">
          <cell r="K2204">
            <v>0</v>
          </cell>
          <cell r="R2204">
            <v>0</v>
          </cell>
          <cell r="S2204">
            <v>0</v>
          </cell>
          <cell r="T2204">
            <v>0</v>
          </cell>
          <cell r="V2204">
            <v>0</v>
          </cell>
          <cell r="W2204">
            <v>0</v>
          </cell>
          <cell r="X2204">
            <v>0</v>
          </cell>
          <cell r="Y2204">
            <v>0</v>
          </cell>
          <cell r="Z2204">
            <v>0</v>
          </cell>
          <cell r="AA2204">
            <v>0</v>
          </cell>
          <cell r="AB2204">
            <v>0</v>
          </cell>
          <cell r="AC2204">
            <v>0</v>
          </cell>
          <cell r="AD2204">
            <v>0</v>
          </cell>
          <cell r="AE2204">
            <v>0</v>
          </cell>
        </row>
        <row r="2205">
          <cell r="K2205">
            <v>0</v>
          </cell>
          <cell r="R2205">
            <v>0</v>
          </cell>
          <cell r="S2205">
            <v>0</v>
          </cell>
          <cell r="T2205">
            <v>0</v>
          </cell>
          <cell r="V2205">
            <v>0</v>
          </cell>
          <cell r="W2205">
            <v>0</v>
          </cell>
          <cell r="X2205">
            <v>0</v>
          </cell>
          <cell r="Y2205">
            <v>0</v>
          </cell>
          <cell r="Z2205">
            <v>0</v>
          </cell>
          <cell r="AA2205">
            <v>0</v>
          </cell>
          <cell r="AB2205">
            <v>0</v>
          </cell>
          <cell r="AC2205">
            <v>0</v>
          </cell>
          <cell r="AD2205">
            <v>0</v>
          </cell>
          <cell r="AE2205">
            <v>0</v>
          </cell>
        </row>
        <row r="2206">
          <cell r="K2206">
            <v>0</v>
          </cell>
          <cell r="R2206">
            <v>0</v>
          </cell>
          <cell r="S2206">
            <v>0</v>
          </cell>
          <cell r="T2206">
            <v>0</v>
          </cell>
          <cell r="V2206">
            <v>0</v>
          </cell>
          <cell r="W2206">
            <v>0</v>
          </cell>
          <cell r="X2206">
            <v>0</v>
          </cell>
          <cell r="Y2206">
            <v>0</v>
          </cell>
          <cell r="Z2206">
            <v>0</v>
          </cell>
          <cell r="AA2206">
            <v>0</v>
          </cell>
          <cell r="AB2206">
            <v>0</v>
          </cell>
          <cell r="AC2206">
            <v>0</v>
          </cell>
          <cell r="AD2206">
            <v>0</v>
          </cell>
          <cell r="AE2206">
            <v>0</v>
          </cell>
        </row>
        <row r="2207">
          <cell r="K2207">
            <v>0</v>
          </cell>
          <cell r="R2207">
            <v>0</v>
          </cell>
          <cell r="S2207">
            <v>0</v>
          </cell>
          <cell r="T2207">
            <v>0</v>
          </cell>
          <cell r="V2207">
            <v>0</v>
          </cell>
          <cell r="W2207">
            <v>0</v>
          </cell>
          <cell r="X2207">
            <v>0</v>
          </cell>
          <cell r="Y2207">
            <v>0</v>
          </cell>
          <cell r="Z2207">
            <v>0</v>
          </cell>
          <cell r="AA2207">
            <v>0</v>
          </cell>
          <cell r="AB2207">
            <v>0</v>
          </cell>
          <cell r="AC2207">
            <v>0</v>
          </cell>
          <cell r="AD2207">
            <v>0</v>
          </cell>
          <cell r="AE2207">
            <v>0</v>
          </cell>
        </row>
        <row r="2208">
          <cell r="K2208">
            <v>0</v>
          </cell>
          <cell r="R2208">
            <v>0</v>
          </cell>
          <cell r="S2208">
            <v>0</v>
          </cell>
          <cell r="T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</row>
        <row r="2209">
          <cell r="K2209">
            <v>0</v>
          </cell>
          <cell r="R2209">
            <v>0</v>
          </cell>
          <cell r="S2209">
            <v>0</v>
          </cell>
          <cell r="T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</row>
        <row r="2210">
          <cell r="K2210">
            <v>0</v>
          </cell>
          <cell r="R2210">
            <v>0</v>
          </cell>
          <cell r="S2210">
            <v>0</v>
          </cell>
          <cell r="T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</row>
        <row r="2211">
          <cell r="K2211">
            <v>0</v>
          </cell>
          <cell r="R2211">
            <v>0</v>
          </cell>
          <cell r="S2211">
            <v>0</v>
          </cell>
          <cell r="T2211">
            <v>0</v>
          </cell>
          <cell r="V2211">
            <v>0</v>
          </cell>
          <cell r="W2211">
            <v>0</v>
          </cell>
          <cell r="X2211">
            <v>0</v>
          </cell>
          <cell r="Y2211">
            <v>0</v>
          </cell>
          <cell r="Z2211">
            <v>0</v>
          </cell>
          <cell r="AA2211">
            <v>0</v>
          </cell>
          <cell r="AB2211">
            <v>0</v>
          </cell>
          <cell r="AC2211">
            <v>0</v>
          </cell>
          <cell r="AD2211">
            <v>0</v>
          </cell>
          <cell r="AE2211">
            <v>0</v>
          </cell>
        </row>
        <row r="2212">
          <cell r="K2212">
            <v>0</v>
          </cell>
          <cell r="R2212">
            <v>0</v>
          </cell>
          <cell r="S2212">
            <v>0</v>
          </cell>
          <cell r="T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</row>
        <row r="2213">
          <cell r="K2213">
            <v>0</v>
          </cell>
          <cell r="R2213">
            <v>0</v>
          </cell>
          <cell r="S2213">
            <v>0</v>
          </cell>
          <cell r="T2213">
            <v>0</v>
          </cell>
          <cell r="V2213">
            <v>0</v>
          </cell>
          <cell r="W2213">
            <v>0</v>
          </cell>
          <cell r="X2213">
            <v>0</v>
          </cell>
          <cell r="Y2213">
            <v>0</v>
          </cell>
          <cell r="Z2213">
            <v>0</v>
          </cell>
          <cell r="AA2213">
            <v>0</v>
          </cell>
          <cell r="AB2213">
            <v>0</v>
          </cell>
          <cell r="AC2213">
            <v>0</v>
          </cell>
          <cell r="AD2213">
            <v>0</v>
          </cell>
          <cell r="AE2213">
            <v>0</v>
          </cell>
        </row>
        <row r="2214">
          <cell r="K2214">
            <v>0</v>
          </cell>
          <cell r="R2214">
            <v>0</v>
          </cell>
          <cell r="S2214">
            <v>0</v>
          </cell>
          <cell r="T2214">
            <v>0</v>
          </cell>
          <cell r="V2214">
            <v>0</v>
          </cell>
          <cell r="W2214">
            <v>0</v>
          </cell>
          <cell r="X2214">
            <v>0</v>
          </cell>
          <cell r="Y2214">
            <v>0</v>
          </cell>
          <cell r="Z2214">
            <v>0</v>
          </cell>
          <cell r="AA2214">
            <v>0</v>
          </cell>
          <cell r="AB2214">
            <v>0</v>
          </cell>
          <cell r="AC2214">
            <v>0</v>
          </cell>
          <cell r="AD2214">
            <v>0</v>
          </cell>
          <cell r="AE2214">
            <v>0</v>
          </cell>
        </row>
        <row r="2215">
          <cell r="K2215">
            <v>0</v>
          </cell>
          <cell r="R2215">
            <v>0</v>
          </cell>
          <cell r="S2215">
            <v>0</v>
          </cell>
          <cell r="T2215">
            <v>0</v>
          </cell>
          <cell r="V2215">
            <v>0</v>
          </cell>
          <cell r="W2215">
            <v>0</v>
          </cell>
          <cell r="X2215">
            <v>0</v>
          </cell>
          <cell r="Y2215">
            <v>0</v>
          </cell>
          <cell r="Z2215">
            <v>0</v>
          </cell>
          <cell r="AA2215">
            <v>0</v>
          </cell>
          <cell r="AB2215">
            <v>0</v>
          </cell>
          <cell r="AC2215">
            <v>0</v>
          </cell>
          <cell r="AD2215">
            <v>0</v>
          </cell>
          <cell r="AE2215">
            <v>0</v>
          </cell>
        </row>
        <row r="2216">
          <cell r="K2216">
            <v>0</v>
          </cell>
          <cell r="R2216">
            <v>0</v>
          </cell>
          <cell r="S2216">
            <v>0</v>
          </cell>
          <cell r="T2216">
            <v>0</v>
          </cell>
          <cell r="V2216">
            <v>0</v>
          </cell>
          <cell r="W2216">
            <v>0</v>
          </cell>
          <cell r="X2216">
            <v>0</v>
          </cell>
          <cell r="Y2216">
            <v>0</v>
          </cell>
          <cell r="Z2216">
            <v>0</v>
          </cell>
          <cell r="AA2216">
            <v>0</v>
          </cell>
          <cell r="AB2216">
            <v>0</v>
          </cell>
          <cell r="AC2216">
            <v>0</v>
          </cell>
          <cell r="AD2216">
            <v>0</v>
          </cell>
          <cell r="AE2216">
            <v>0</v>
          </cell>
        </row>
        <row r="2217">
          <cell r="K2217">
            <v>0</v>
          </cell>
          <cell r="R2217">
            <v>0</v>
          </cell>
          <cell r="S2217">
            <v>0</v>
          </cell>
          <cell r="T2217">
            <v>0</v>
          </cell>
          <cell r="V2217">
            <v>0</v>
          </cell>
          <cell r="W2217">
            <v>0</v>
          </cell>
          <cell r="X2217">
            <v>0</v>
          </cell>
          <cell r="Y2217">
            <v>0</v>
          </cell>
          <cell r="Z2217">
            <v>0</v>
          </cell>
          <cell r="AA2217">
            <v>0</v>
          </cell>
          <cell r="AB2217">
            <v>0</v>
          </cell>
          <cell r="AC2217">
            <v>0</v>
          </cell>
          <cell r="AD2217">
            <v>0</v>
          </cell>
          <cell r="AE2217">
            <v>0</v>
          </cell>
        </row>
        <row r="2218">
          <cell r="K2218">
            <v>0</v>
          </cell>
          <cell r="R2218">
            <v>0</v>
          </cell>
          <cell r="S2218">
            <v>0</v>
          </cell>
          <cell r="T2218">
            <v>0</v>
          </cell>
          <cell r="V2218">
            <v>0</v>
          </cell>
          <cell r="W2218">
            <v>0</v>
          </cell>
          <cell r="X2218">
            <v>0</v>
          </cell>
          <cell r="Y2218">
            <v>0</v>
          </cell>
          <cell r="Z2218">
            <v>0</v>
          </cell>
          <cell r="AA2218">
            <v>0</v>
          </cell>
          <cell r="AB2218">
            <v>0</v>
          </cell>
          <cell r="AC2218">
            <v>0</v>
          </cell>
          <cell r="AD2218">
            <v>0</v>
          </cell>
          <cell r="AE2218">
            <v>0</v>
          </cell>
        </row>
        <row r="2219">
          <cell r="K2219">
            <v>0</v>
          </cell>
          <cell r="R2219">
            <v>0</v>
          </cell>
          <cell r="S2219">
            <v>0</v>
          </cell>
          <cell r="T2219">
            <v>0</v>
          </cell>
          <cell r="V2219">
            <v>0</v>
          </cell>
          <cell r="W2219">
            <v>0</v>
          </cell>
          <cell r="X2219">
            <v>0</v>
          </cell>
          <cell r="Y2219">
            <v>0</v>
          </cell>
          <cell r="Z2219">
            <v>0</v>
          </cell>
          <cell r="AA2219">
            <v>0</v>
          </cell>
          <cell r="AB2219">
            <v>0</v>
          </cell>
          <cell r="AC2219">
            <v>0</v>
          </cell>
          <cell r="AD2219">
            <v>0</v>
          </cell>
          <cell r="AE2219">
            <v>0</v>
          </cell>
        </row>
        <row r="2220">
          <cell r="K2220">
            <v>0</v>
          </cell>
          <cell r="R2220">
            <v>0</v>
          </cell>
          <cell r="S2220">
            <v>0</v>
          </cell>
          <cell r="T2220">
            <v>0</v>
          </cell>
          <cell r="V2220">
            <v>0</v>
          </cell>
          <cell r="W2220">
            <v>0</v>
          </cell>
          <cell r="X2220">
            <v>0</v>
          </cell>
          <cell r="Y2220">
            <v>0</v>
          </cell>
          <cell r="Z2220">
            <v>0</v>
          </cell>
          <cell r="AA2220">
            <v>0</v>
          </cell>
          <cell r="AB2220">
            <v>0</v>
          </cell>
          <cell r="AC2220">
            <v>0</v>
          </cell>
          <cell r="AD2220">
            <v>0</v>
          </cell>
          <cell r="AE2220">
            <v>0</v>
          </cell>
        </row>
        <row r="2221">
          <cell r="K2221">
            <v>0</v>
          </cell>
          <cell r="R2221">
            <v>0</v>
          </cell>
          <cell r="S2221">
            <v>0</v>
          </cell>
          <cell r="T2221">
            <v>0</v>
          </cell>
          <cell r="V2221">
            <v>0</v>
          </cell>
          <cell r="W2221">
            <v>0</v>
          </cell>
          <cell r="X2221">
            <v>0</v>
          </cell>
          <cell r="Y2221">
            <v>0</v>
          </cell>
          <cell r="Z2221">
            <v>0</v>
          </cell>
          <cell r="AA2221">
            <v>0</v>
          </cell>
          <cell r="AB2221">
            <v>0</v>
          </cell>
          <cell r="AC2221">
            <v>0</v>
          </cell>
          <cell r="AD2221">
            <v>0</v>
          </cell>
          <cell r="AE2221">
            <v>0</v>
          </cell>
        </row>
        <row r="2222">
          <cell r="K2222">
            <v>0</v>
          </cell>
          <cell r="R2222">
            <v>0</v>
          </cell>
          <cell r="S2222">
            <v>0</v>
          </cell>
          <cell r="T2222">
            <v>0</v>
          </cell>
          <cell r="V2222">
            <v>0</v>
          </cell>
          <cell r="W2222">
            <v>0</v>
          </cell>
          <cell r="X2222">
            <v>0</v>
          </cell>
          <cell r="Y2222">
            <v>0</v>
          </cell>
          <cell r="Z2222">
            <v>0</v>
          </cell>
          <cell r="AA2222">
            <v>0</v>
          </cell>
          <cell r="AB2222">
            <v>0</v>
          </cell>
          <cell r="AC2222">
            <v>0</v>
          </cell>
          <cell r="AD2222">
            <v>0</v>
          </cell>
          <cell r="AE2222">
            <v>0</v>
          </cell>
        </row>
        <row r="2223">
          <cell r="K2223">
            <v>0</v>
          </cell>
          <cell r="R2223">
            <v>0</v>
          </cell>
          <cell r="S2223">
            <v>0</v>
          </cell>
          <cell r="T2223">
            <v>0</v>
          </cell>
          <cell r="V2223">
            <v>0</v>
          </cell>
          <cell r="W2223">
            <v>0</v>
          </cell>
          <cell r="X2223">
            <v>0</v>
          </cell>
          <cell r="Y2223">
            <v>0</v>
          </cell>
          <cell r="Z2223">
            <v>0</v>
          </cell>
          <cell r="AA2223">
            <v>0</v>
          </cell>
          <cell r="AB2223">
            <v>0</v>
          </cell>
          <cell r="AC2223">
            <v>0</v>
          </cell>
          <cell r="AD2223">
            <v>0</v>
          </cell>
          <cell r="AE2223">
            <v>0</v>
          </cell>
        </row>
        <row r="2224">
          <cell r="K2224">
            <v>0</v>
          </cell>
          <cell r="R2224">
            <v>0</v>
          </cell>
          <cell r="S2224">
            <v>0</v>
          </cell>
          <cell r="T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>
            <v>0</v>
          </cell>
        </row>
        <row r="2225">
          <cell r="K2225">
            <v>0</v>
          </cell>
          <cell r="R2225">
            <v>0</v>
          </cell>
          <cell r="S2225">
            <v>0</v>
          </cell>
          <cell r="T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</row>
        <row r="2226">
          <cell r="K2226">
            <v>0</v>
          </cell>
          <cell r="R2226">
            <v>0</v>
          </cell>
          <cell r="S2226">
            <v>0</v>
          </cell>
          <cell r="T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</row>
        <row r="2227">
          <cell r="K2227">
            <v>0</v>
          </cell>
          <cell r="R2227">
            <v>0</v>
          </cell>
          <cell r="S2227">
            <v>0</v>
          </cell>
          <cell r="T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0</v>
          </cell>
        </row>
        <row r="2228">
          <cell r="K2228">
            <v>0</v>
          </cell>
          <cell r="R2228">
            <v>0</v>
          </cell>
          <cell r="S2228">
            <v>0</v>
          </cell>
          <cell r="T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</row>
        <row r="2229">
          <cell r="K2229">
            <v>0</v>
          </cell>
          <cell r="R2229">
            <v>0</v>
          </cell>
          <cell r="S2229">
            <v>0</v>
          </cell>
          <cell r="T2229">
            <v>0</v>
          </cell>
          <cell r="V2229">
            <v>0</v>
          </cell>
          <cell r="W2229">
            <v>0</v>
          </cell>
          <cell r="X2229">
            <v>0</v>
          </cell>
          <cell r="Y2229">
            <v>0</v>
          </cell>
          <cell r="Z2229">
            <v>0</v>
          </cell>
          <cell r="AA2229">
            <v>0</v>
          </cell>
          <cell r="AB2229">
            <v>0</v>
          </cell>
          <cell r="AC2229">
            <v>0</v>
          </cell>
          <cell r="AD2229">
            <v>0</v>
          </cell>
          <cell r="AE2229">
            <v>0</v>
          </cell>
        </row>
        <row r="2230">
          <cell r="K2230">
            <v>0</v>
          </cell>
          <cell r="R2230">
            <v>0</v>
          </cell>
          <cell r="S2230">
            <v>0</v>
          </cell>
          <cell r="T2230">
            <v>0</v>
          </cell>
          <cell r="V2230">
            <v>0</v>
          </cell>
          <cell r="W2230">
            <v>0</v>
          </cell>
          <cell r="X2230">
            <v>0</v>
          </cell>
          <cell r="Y2230">
            <v>0</v>
          </cell>
          <cell r="Z2230">
            <v>0</v>
          </cell>
          <cell r="AA2230">
            <v>0</v>
          </cell>
          <cell r="AB2230">
            <v>0</v>
          </cell>
          <cell r="AC2230">
            <v>0</v>
          </cell>
          <cell r="AD2230">
            <v>0</v>
          </cell>
          <cell r="AE2230">
            <v>0</v>
          </cell>
        </row>
        <row r="2231">
          <cell r="K2231">
            <v>0</v>
          </cell>
          <cell r="R2231">
            <v>0</v>
          </cell>
          <cell r="S2231">
            <v>0</v>
          </cell>
          <cell r="T2231">
            <v>0</v>
          </cell>
          <cell r="V2231">
            <v>0</v>
          </cell>
          <cell r="W2231">
            <v>0</v>
          </cell>
          <cell r="X2231">
            <v>0</v>
          </cell>
          <cell r="Y2231">
            <v>0</v>
          </cell>
          <cell r="Z2231">
            <v>0</v>
          </cell>
          <cell r="AA2231">
            <v>0</v>
          </cell>
          <cell r="AB2231">
            <v>0</v>
          </cell>
          <cell r="AC2231">
            <v>0</v>
          </cell>
          <cell r="AD2231">
            <v>0</v>
          </cell>
          <cell r="AE2231">
            <v>0</v>
          </cell>
        </row>
        <row r="2232">
          <cell r="K2232">
            <v>0</v>
          </cell>
          <cell r="R2232">
            <v>0</v>
          </cell>
          <cell r="S2232">
            <v>0</v>
          </cell>
          <cell r="T2232">
            <v>0</v>
          </cell>
          <cell r="V2232">
            <v>0</v>
          </cell>
          <cell r="W2232">
            <v>0</v>
          </cell>
          <cell r="X2232">
            <v>0</v>
          </cell>
          <cell r="Y2232">
            <v>0</v>
          </cell>
          <cell r="Z2232">
            <v>0</v>
          </cell>
          <cell r="AA2232">
            <v>0</v>
          </cell>
          <cell r="AB2232">
            <v>0</v>
          </cell>
          <cell r="AC2232">
            <v>0</v>
          </cell>
          <cell r="AD2232">
            <v>0</v>
          </cell>
          <cell r="AE2232">
            <v>0</v>
          </cell>
        </row>
        <row r="2233">
          <cell r="K2233">
            <v>0</v>
          </cell>
          <cell r="R2233">
            <v>0</v>
          </cell>
          <cell r="S2233">
            <v>0</v>
          </cell>
          <cell r="T2233">
            <v>0</v>
          </cell>
          <cell r="V2233">
            <v>0</v>
          </cell>
          <cell r="W2233">
            <v>0</v>
          </cell>
          <cell r="X2233">
            <v>0</v>
          </cell>
          <cell r="Y2233">
            <v>0</v>
          </cell>
          <cell r="Z2233">
            <v>0</v>
          </cell>
          <cell r="AA2233">
            <v>0</v>
          </cell>
          <cell r="AB2233">
            <v>0</v>
          </cell>
          <cell r="AC2233">
            <v>0</v>
          </cell>
          <cell r="AD2233">
            <v>0</v>
          </cell>
          <cell r="AE2233">
            <v>0</v>
          </cell>
        </row>
        <row r="2234">
          <cell r="K2234">
            <v>0</v>
          </cell>
          <cell r="R2234">
            <v>0</v>
          </cell>
          <cell r="S2234">
            <v>0</v>
          </cell>
          <cell r="T2234">
            <v>0</v>
          </cell>
          <cell r="V2234">
            <v>0</v>
          </cell>
          <cell r="W2234">
            <v>0</v>
          </cell>
          <cell r="X2234">
            <v>0</v>
          </cell>
          <cell r="Y2234">
            <v>0</v>
          </cell>
          <cell r="Z2234">
            <v>0</v>
          </cell>
          <cell r="AA2234">
            <v>0</v>
          </cell>
          <cell r="AB2234">
            <v>0</v>
          </cell>
          <cell r="AC2234">
            <v>0</v>
          </cell>
          <cell r="AD2234">
            <v>0</v>
          </cell>
          <cell r="AE2234">
            <v>0</v>
          </cell>
        </row>
        <row r="2235">
          <cell r="K2235">
            <v>0</v>
          </cell>
          <cell r="R2235">
            <v>0</v>
          </cell>
          <cell r="S2235">
            <v>0</v>
          </cell>
          <cell r="T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</row>
        <row r="2236">
          <cell r="K2236">
            <v>0</v>
          </cell>
          <cell r="R2236">
            <v>0</v>
          </cell>
          <cell r="S2236">
            <v>0</v>
          </cell>
          <cell r="T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</row>
        <row r="2237">
          <cell r="K2237">
            <v>0</v>
          </cell>
          <cell r="R2237">
            <v>0</v>
          </cell>
          <cell r="S2237">
            <v>0</v>
          </cell>
          <cell r="T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</row>
        <row r="2238">
          <cell r="K2238">
            <v>0</v>
          </cell>
          <cell r="R2238">
            <v>0</v>
          </cell>
          <cell r="S2238">
            <v>0</v>
          </cell>
          <cell r="T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</row>
        <row r="2239">
          <cell r="K2239">
            <v>0</v>
          </cell>
          <cell r="R2239">
            <v>0</v>
          </cell>
          <cell r="S2239">
            <v>0</v>
          </cell>
          <cell r="T2239">
            <v>0</v>
          </cell>
          <cell r="V2239">
            <v>0</v>
          </cell>
          <cell r="W2239">
            <v>0</v>
          </cell>
          <cell r="X2239">
            <v>0</v>
          </cell>
          <cell r="Y2239">
            <v>0</v>
          </cell>
          <cell r="Z2239">
            <v>0</v>
          </cell>
          <cell r="AA2239">
            <v>0</v>
          </cell>
          <cell r="AB2239">
            <v>0</v>
          </cell>
          <cell r="AC2239">
            <v>0</v>
          </cell>
          <cell r="AD2239">
            <v>0</v>
          </cell>
          <cell r="AE2239">
            <v>0</v>
          </cell>
        </row>
        <row r="2240">
          <cell r="K2240">
            <v>0</v>
          </cell>
          <cell r="R2240">
            <v>0</v>
          </cell>
          <cell r="S2240">
            <v>0</v>
          </cell>
          <cell r="T2240">
            <v>0</v>
          </cell>
          <cell r="V2240">
            <v>0</v>
          </cell>
          <cell r="W2240">
            <v>0</v>
          </cell>
          <cell r="X2240">
            <v>0</v>
          </cell>
          <cell r="Y2240">
            <v>0</v>
          </cell>
          <cell r="Z2240">
            <v>0</v>
          </cell>
          <cell r="AA2240">
            <v>0</v>
          </cell>
          <cell r="AB2240">
            <v>0</v>
          </cell>
          <cell r="AC2240">
            <v>0</v>
          </cell>
          <cell r="AD2240">
            <v>0</v>
          </cell>
          <cell r="AE2240">
            <v>0</v>
          </cell>
        </row>
        <row r="2241">
          <cell r="K2241">
            <v>0</v>
          </cell>
          <cell r="R2241">
            <v>0</v>
          </cell>
          <cell r="S2241">
            <v>0</v>
          </cell>
          <cell r="T2241">
            <v>0</v>
          </cell>
          <cell r="V2241">
            <v>0</v>
          </cell>
          <cell r="W2241">
            <v>0</v>
          </cell>
          <cell r="X2241">
            <v>0</v>
          </cell>
          <cell r="Y2241">
            <v>0</v>
          </cell>
          <cell r="Z2241">
            <v>0</v>
          </cell>
          <cell r="AA2241">
            <v>0</v>
          </cell>
          <cell r="AB2241">
            <v>0</v>
          </cell>
          <cell r="AC2241">
            <v>0</v>
          </cell>
          <cell r="AD2241">
            <v>0</v>
          </cell>
          <cell r="AE2241">
            <v>0</v>
          </cell>
        </row>
        <row r="2242">
          <cell r="K2242">
            <v>0</v>
          </cell>
          <cell r="R2242">
            <v>0</v>
          </cell>
          <cell r="S2242">
            <v>0</v>
          </cell>
          <cell r="T2242">
            <v>0</v>
          </cell>
          <cell r="V2242">
            <v>0</v>
          </cell>
          <cell r="W2242">
            <v>0</v>
          </cell>
          <cell r="X2242">
            <v>0</v>
          </cell>
          <cell r="Y2242">
            <v>0</v>
          </cell>
          <cell r="Z2242">
            <v>0</v>
          </cell>
          <cell r="AA2242">
            <v>0</v>
          </cell>
          <cell r="AB2242">
            <v>0</v>
          </cell>
          <cell r="AC2242">
            <v>0</v>
          </cell>
          <cell r="AD2242">
            <v>0</v>
          </cell>
          <cell r="AE2242">
            <v>0</v>
          </cell>
        </row>
        <row r="2243">
          <cell r="K2243">
            <v>0</v>
          </cell>
          <cell r="R2243">
            <v>0</v>
          </cell>
          <cell r="S2243">
            <v>0</v>
          </cell>
          <cell r="T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</row>
        <row r="2244">
          <cell r="K2244">
            <v>0</v>
          </cell>
          <cell r="R2244">
            <v>0</v>
          </cell>
          <cell r="S2244">
            <v>0</v>
          </cell>
          <cell r="T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</row>
        <row r="2245">
          <cell r="K2245">
            <v>0</v>
          </cell>
          <cell r="R2245">
            <v>0</v>
          </cell>
          <cell r="S2245">
            <v>0</v>
          </cell>
          <cell r="T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</row>
        <row r="2246">
          <cell r="K2246">
            <v>0</v>
          </cell>
          <cell r="R2246">
            <v>0</v>
          </cell>
          <cell r="S2246">
            <v>0</v>
          </cell>
          <cell r="T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</row>
        <row r="2247">
          <cell r="K2247">
            <v>0</v>
          </cell>
          <cell r="R2247">
            <v>0</v>
          </cell>
          <cell r="S2247">
            <v>0</v>
          </cell>
          <cell r="T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</row>
        <row r="2248">
          <cell r="K2248">
            <v>0</v>
          </cell>
          <cell r="R2248">
            <v>0</v>
          </cell>
          <cell r="S2248">
            <v>0</v>
          </cell>
          <cell r="T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</row>
        <row r="2249">
          <cell r="K2249">
            <v>0</v>
          </cell>
          <cell r="R2249">
            <v>0</v>
          </cell>
          <cell r="S2249">
            <v>0</v>
          </cell>
          <cell r="T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</row>
        <row r="2250">
          <cell r="K2250">
            <v>0</v>
          </cell>
          <cell r="R2250">
            <v>0</v>
          </cell>
          <cell r="S2250">
            <v>0</v>
          </cell>
          <cell r="T2250">
            <v>0</v>
          </cell>
          <cell r="V2250">
            <v>0</v>
          </cell>
          <cell r="W2250">
            <v>0</v>
          </cell>
          <cell r="X2250">
            <v>0</v>
          </cell>
          <cell r="Y2250">
            <v>0</v>
          </cell>
          <cell r="Z2250">
            <v>0</v>
          </cell>
          <cell r="AA2250">
            <v>0</v>
          </cell>
          <cell r="AB2250">
            <v>0</v>
          </cell>
          <cell r="AC2250">
            <v>0</v>
          </cell>
          <cell r="AD2250">
            <v>0</v>
          </cell>
          <cell r="AE2250">
            <v>0</v>
          </cell>
        </row>
        <row r="2251">
          <cell r="K2251">
            <v>0</v>
          </cell>
          <cell r="R2251">
            <v>0</v>
          </cell>
          <cell r="S2251">
            <v>0</v>
          </cell>
          <cell r="T2251">
            <v>0</v>
          </cell>
          <cell r="V2251">
            <v>0</v>
          </cell>
          <cell r="W2251">
            <v>0</v>
          </cell>
          <cell r="X2251">
            <v>0</v>
          </cell>
          <cell r="Y2251">
            <v>0</v>
          </cell>
          <cell r="Z2251">
            <v>0</v>
          </cell>
          <cell r="AA2251">
            <v>0</v>
          </cell>
          <cell r="AB2251">
            <v>0</v>
          </cell>
          <cell r="AC2251">
            <v>0</v>
          </cell>
          <cell r="AD2251">
            <v>0</v>
          </cell>
          <cell r="AE2251">
            <v>0</v>
          </cell>
        </row>
        <row r="2252">
          <cell r="K2252">
            <v>0</v>
          </cell>
          <cell r="R2252">
            <v>0</v>
          </cell>
          <cell r="S2252">
            <v>0</v>
          </cell>
          <cell r="T2252">
            <v>0</v>
          </cell>
          <cell r="V2252">
            <v>0</v>
          </cell>
          <cell r="W2252">
            <v>0</v>
          </cell>
          <cell r="X2252">
            <v>0</v>
          </cell>
          <cell r="Y2252">
            <v>0</v>
          </cell>
          <cell r="Z2252">
            <v>0</v>
          </cell>
          <cell r="AA2252">
            <v>0</v>
          </cell>
          <cell r="AB2252">
            <v>0</v>
          </cell>
          <cell r="AC2252">
            <v>0</v>
          </cell>
          <cell r="AD2252">
            <v>0</v>
          </cell>
          <cell r="AE2252">
            <v>0</v>
          </cell>
        </row>
        <row r="2253">
          <cell r="K2253">
            <v>0</v>
          </cell>
          <cell r="R2253">
            <v>0</v>
          </cell>
          <cell r="S2253">
            <v>0</v>
          </cell>
          <cell r="T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>
            <v>0</v>
          </cell>
        </row>
        <row r="2254">
          <cell r="K2254">
            <v>0</v>
          </cell>
          <cell r="R2254">
            <v>0</v>
          </cell>
          <cell r="S2254">
            <v>0</v>
          </cell>
          <cell r="T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</row>
        <row r="2255">
          <cell r="K2255">
            <v>0</v>
          </cell>
          <cell r="R2255">
            <v>0</v>
          </cell>
          <cell r="S2255">
            <v>0</v>
          </cell>
          <cell r="T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</row>
        <row r="2256">
          <cell r="K2256">
            <v>0</v>
          </cell>
          <cell r="R2256">
            <v>0</v>
          </cell>
          <cell r="S2256">
            <v>0</v>
          </cell>
          <cell r="T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</row>
        <row r="2257">
          <cell r="K2257">
            <v>0</v>
          </cell>
          <cell r="R2257">
            <v>0</v>
          </cell>
          <cell r="S2257">
            <v>0</v>
          </cell>
          <cell r="T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</row>
        <row r="2258">
          <cell r="K2258">
            <v>0</v>
          </cell>
          <cell r="R2258">
            <v>0</v>
          </cell>
          <cell r="S2258">
            <v>0</v>
          </cell>
          <cell r="T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  <cell r="AE2258">
            <v>0</v>
          </cell>
        </row>
        <row r="2259">
          <cell r="K2259">
            <v>0</v>
          </cell>
          <cell r="R2259">
            <v>0</v>
          </cell>
          <cell r="S2259">
            <v>0</v>
          </cell>
          <cell r="T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  <cell r="AE2259">
            <v>0</v>
          </cell>
        </row>
        <row r="2260">
          <cell r="K2260">
            <v>0</v>
          </cell>
          <cell r="R2260">
            <v>0</v>
          </cell>
          <cell r="S2260">
            <v>0</v>
          </cell>
          <cell r="T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  <cell r="AE2260">
            <v>0</v>
          </cell>
        </row>
        <row r="2261">
          <cell r="K2261">
            <v>0</v>
          </cell>
          <cell r="R2261">
            <v>0</v>
          </cell>
          <cell r="S2261">
            <v>0</v>
          </cell>
          <cell r="T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</row>
        <row r="2262">
          <cell r="K2262">
            <v>0</v>
          </cell>
          <cell r="R2262">
            <v>0</v>
          </cell>
          <cell r="S2262">
            <v>0</v>
          </cell>
          <cell r="T2262">
            <v>0</v>
          </cell>
          <cell r="V2262">
            <v>0</v>
          </cell>
          <cell r="W2262">
            <v>0</v>
          </cell>
          <cell r="X2262">
            <v>0</v>
          </cell>
          <cell r="Y2262">
            <v>0</v>
          </cell>
          <cell r="Z2262">
            <v>0</v>
          </cell>
          <cell r="AA2262">
            <v>0</v>
          </cell>
          <cell r="AB2262">
            <v>0</v>
          </cell>
          <cell r="AC2262">
            <v>0</v>
          </cell>
          <cell r="AD2262">
            <v>0</v>
          </cell>
          <cell r="AE2262">
            <v>0</v>
          </cell>
        </row>
        <row r="2263">
          <cell r="K2263">
            <v>0</v>
          </cell>
          <cell r="R2263">
            <v>0</v>
          </cell>
          <cell r="S2263">
            <v>0</v>
          </cell>
          <cell r="T2263">
            <v>0</v>
          </cell>
          <cell r="V2263">
            <v>0</v>
          </cell>
          <cell r="W2263">
            <v>0</v>
          </cell>
          <cell r="X2263">
            <v>0</v>
          </cell>
          <cell r="Y2263">
            <v>0</v>
          </cell>
          <cell r="Z2263">
            <v>0</v>
          </cell>
          <cell r="AA2263">
            <v>0</v>
          </cell>
          <cell r="AB2263">
            <v>0</v>
          </cell>
          <cell r="AC2263">
            <v>0</v>
          </cell>
          <cell r="AD2263">
            <v>0</v>
          </cell>
          <cell r="AE2263">
            <v>0</v>
          </cell>
        </row>
        <row r="2264">
          <cell r="K2264">
            <v>0</v>
          </cell>
          <cell r="R2264">
            <v>0</v>
          </cell>
          <cell r="S2264">
            <v>0</v>
          </cell>
          <cell r="T2264">
            <v>0</v>
          </cell>
          <cell r="V2264">
            <v>0</v>
          </cell>
          <cell r="W2264">
            <v>0</v>
          </cell>
          <cell r="X2264">
            <v>0</v>
          </cell>
          <cell r="Y2264">
            <v>0</v>
          </cell>
          <cell r="Z2264">
            <v>0</v>
          </cell>
          <cell r="AA2264">
            <v>0</v>
          </cell>
          <cell r="AB2264">
            <v>0</v>
          </cell>
          <cell r="AC2264">
            <v>0</v>
          </cell>
          <cell r="AD2264">
            <v>0</v>
          </cell>
          <cell r="AE2264">
            <v>0</v>
          </cell>
        </row>
        <row r="2265">
          <cell r="K2265">
            <v>0</v>
          </cell>
          <cell r="R2265">
            <v>0</v>
          </cell>
          <cell r="S2265">
            <v>0</v>
          </cell>
          <cell r="T2265">
            <v>0</v>
          </cell>
          <cell r="V2265">
            <v>0</v>
          </cell>
          <cell r="W2265">
            <v>0</v>
          </cell>
          <cell r="X2265">
            <v>0</v>
          </cell>
          <cell r="Y2265">
            <v>0</v>
          </cell>
          <cell r="Z2265">
            <v>0</v>
          </cell>
          <cell r="AA2265">
            <v>0</v>
          </cell>
          <cell r="AB2265">
            <v>0</v>
          </cell>
          <cell r="AC2265">
            <v>0</v>
          </cell>
          <cell r="AD2265">
            <v>0</v>
          </cell>
          <cell r="AE2265">
            <v>0</v>
          </cell>
        </row>
        <row r="2266">
          <cell r="K2266">
            <v>0</v>
          </cell>
          <cell r="R2266">
            <v>0</v>
          </cell>
          <cell r="S2266">
            <v>0</v>
          </cell>
          <cell r="T2266">
            <v>0</v>
          </cell>
          <cell r="V2266">
            <v>0</v>
          </cell>
          <cell r="W2266">
            <v>0</v>
          </cell>
          <cell r="X2266">
            <v>0</v>
          </cell>
          <cell r="Y2266">
            <v>0</v>
          </cell>
          <cell r="Z2266">
            <v>0</v>
          </cell>
          <cell r="AA2266">
            <v>0</v>
          </cell>
          <cell r="AB2266">
            <v>0</v>
          </cell>
          <cell r="AC2266">
            <v>0</v>
          </cell>
          <cell r="AD2266">
            <v>0</v>
          </cell>
          <cell r="AE2266">
            <v>0</v>
          </cell>
        </row>
        <row r="2267">
          <cell r="K2267">
            <v>0</v>
          </cell>
          <cell r="R2267">
            <v>0</v>
          </cell>
          <cell r="S2267">
            <v>0</v>
          </cell>
          <cell r="T2267">
            <v>0</v>
          </cell>
          <cell r="V2267">
            <v>0</v>
          </cell>
          <cell r="W2267">
            <v>0</v>
          </cell>
          <cell r="X2267">
            <v>0</v>
          </cell>
          <cell r="Y2267">
            <v>0</v>
          </cell>
          <cell r="Z2267">
            <v>0</v>
          </cell>
          <cell r="AA2267">
            <v>0</v>
          </cell>
          <cell r="AB2267">
            <v>0</v>
          </cell>
          <cell r="AC2267">
            <v>0</v>
          </cell>
          <cell r="AD2267">
            <v>0</v>
          </cell>
          <cell r="AE2267">
            <v>0</v>
          </cell>
        </row>
        <row r="2268">
          <cell r="K2268">
            <v>0</v>
          </cell>
          <cell r="R2268">
            <v>0</v>
          </cell>
          <cell r="S2268">
            <v>0</v>
          </cell>
          <cell r="T2268">
            <v>0</v>
          </cell>
          <cell r="V2268">
            <v>0</v>
          </cell>
          <cell r="W2268">
            <v>0</v>
          </cell>
          <cell r="X2268">
            <v>0</v>
          </cell>
          <cell r="Y2268">
            <v>0</v>
          </cell>
          <cell r="Z2268">
            <v>0</v>
          </cell>
          <cell r="AA2268">
            <v>0</v>
          </cell>
          <cell r="AB2268">
            <v>0</v>
          </cell>
          <cell r="AC2268">
            <v>0</v>
          </cell>
          <cell r="AD2268">
            <v>0</v>
          </cell>
          <cell r="AE2268">
            <v>0</v>
          </cell>
        </row>
        <row r="2269">
          <cell r="K2269">
            <v>0</v>
          </cell>
          <cell r="R2269">
            <v>0</v>
          </cell>
          <cell r="S2269">
            <v>0</v>
          </cell>
          <cell r="T2269">
            <v>0</v>
          </cell>
          <cell r="V2269">
            <v>0</v>
          </cell>
          <cell r="W2269">
            <v>0</v>
          </cell>
          <cell r="X2269">
            <v>0</v>
          </cell>
          <cell r="Y2269">
            <v>0</v>
          </cell>
          <cell r="Z2269">
            <v>0</v>
          </cell>
          <cell r="AA2269">
            <v>0</v>
          </cell>
          <cell r="AB2269">
            <v>0</v>
          </cell>
          <cell r="AC2269">
            <v>0</v>
          </cell>
          <cell r="AD2269">
            <v>0</v>
          </cell>
          <cell r="AE2269">
            <v>0</v>
          </cell>
        </row>
        <row r="2270">
          <cell r="K2270">
            <v>0</v>
          </cell>
          <cell r="R2270">
            <v>0</v>
          </cell>
          <cell r="S2270">
            <v>0</v>
          </cell>
          <cell r="T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</row>
        <row r="2271">
          <cell r="K2271">
            <v>0</v>
          </cell>
          <cell r="R2271">
            <v>0</v>
          </cell>
          <cell r="S2271">
            <v>0</v>
          </cell>
          <cell r="T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</row>
        <row r="2272">
          <cell r="K2272">
            <v>0</v>
          </cell>
          <cell r="R2272">
            <v>0</v>
          </cell>
          <cell r="S2272">
            <v>0</v>
          </cell>
          <cell r="T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</row>
        <row r="2273">
          <cell r="K2273">
            <v>0</v>
          </cell>
          <cell r="R2273">
            <v>0</v>
          </cell>
          <cell r="S2273">
            <v>0</v>
          </cell>
          <cell r="T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</row>
        <row r="2274">
          <cell r="K2274">
            <v>0</v>
          </cell>
          <cell r="R2274">
            <v>0</v>
          </cell>
          <cell r="S2274">
            <v>0</v>
          </cell>
          <cell r="T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  <cell r="AE2274">
            <v>0</v>
          </cell>
        </row>
        <row r="2275">
          <cell r="K2275">
            <v>0</v>
          </cell>
          <cell r="R2275">
            <v>0</v>
          </cell>
          <cell r="S2275">
            <v>0</v>
          </cell>
          <cell r="T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</row>
        <row r="2276">
          <cell r="K2276">
            <v>0</v>
          </cell>
          <cell r="R2276">
            <v>0</v>
          </cell>
          <cell r="S2276">
            <v>0</v>
          </cell>
          <cell r="T2276">
            <v>0</v>
          </cell>
          <cell r="V2276">
            <v>0</v>
          </cell>
          <cell r="W2276">
            <v>0</v>
          </cell>
          <cell r="X2276">
            <v>0</v>
          </cell>
          <cell r="Y2276">
            <v>0</v>
          </cell>
          <cell r="Z2276">
            <v>0</v>
          </cell>
          <cell r="AA2276">
            <v>0</v>
          </cell>
          <cell r="AB2276">
            <v>0</v>
          </cell>
          <cell r="AC2276">
            <v>0</v>
          </cell>
          <cell r="AD2276">
            <v>0</v>
          </cell>
          <cell r="AE2276">
            <v>0</v>
          </cell>
        </row>
        <row r="2277">
          <cell r="K2277">
            <v>0</v>
          </cell>
          <cell r="R2277">
            <v>0</v>
          </cell>
          <cell r="S2277">
            <v>0</v>
          </cell>
          <cell r="T2277">
            <v>0</v>
          </cell>
          <cell r="V2277">
            <v>0</v>
          </cell>
          <cell r="W2277">
            <v>0</v>
          </cell>
          <cell r="X2277">
            <v>0</v>
          </cell>
          <cell r="Y2277">
            <v>0</v>
          </cell>
          <cell r="Z2277">
            <v>0</v>
          </cell>
          <cell r="AA2277">
            <v>0</v>
          </cell>
          <cell r="AB2277">
            <v>0</v>
          </cell>
          <cell r="AC2277">
            <v>0</v>
          </cell>
          <cell r="AD2277">
            <v>0</v>
          </cell>
          <cell r="AE2277">
            <v>0</v>
          </cell>
        </row>
        <row r="2278">
          <cell r="K2278">
            <v>0</v>
          </cell>
          <cell r="R2278">
            <v>0</v>
          </cell>
          <cell r="S2278">
            <v>0</v>
          </cell>
          <cell r="T2278">
            <v>0</v>
          </cell>
          <cell r="V2278">
            <v>0</v>
          </cell>
          <cell r="W2278">
            <v>0</v>
          </cell>
          <cell r="X2278">
            <v>0</v>
          </cell>
          <cell r="Y2278">
            <v>0</v>
          </cell>
          <cell r="Z2278">
            <v>0</v>
          </cell>
          <cell r="AA2278">
            <v>0</v>
          </cell>
          <cell r="AB2278">
            <v>0</v>
          </cell>
          <cell r="AC2278">
            <v>0</v>
          </cell>
          <cell r="AD2278">
            <v>0</v>
          </cell>
          <cell r="AE2278">
            <v>0</v>
          </cell>
        </row>
        <row r="2279">
          <cell r="K2279">
            <v>0</v>
          </cell>
          <cell r="R2279">
            <v>0</v>
          </cell>
          <cell r="S2279">
            <v>0</v>
          </cell>
          <cell r="T2279">
            <v>0</v>
          </cell>
          <cell r="V2279">
            <v>0</v>
          </cell>
          <cell r="W2279">
            <v>0</v>
          </cell>
          <cell r="X2279">
            <v>0</v>
          </cell>
          <cell r="Y2279">
            <v>0</v>
          </cell>
          <cell r="Z2279">
            <v>0</v>
          </cell>
          <cell r="AA2279">
            <v>0</v>
          </cell>
          <cell r="AB2279">
            <v>0</v>
          </cell>
          <cell r="AC2279">
            <v>0</v>
          </cell>
          <cell r="AD2279">
            <v>0</v>
          </cell>
          <cell r="AE2279">
            <v>0</v>
          </cell>
        </row>
        <row r="2280">
          <cell r="K2280">
            <v>0</v>
          </cell>
          <cell r="R2280">
            <v>0</v>
          </cell>
          <cell r="S2280">
            <v>0</v>
          </cell>
          <cell r="T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>
            <v>0</v>
          </cell>
        </row>
        <row r="2281">
          <cell r="K2281">
            <v>0</v>
          </cell>
          <cell r="R2281">
            <v>0</v>
          </cell>
          <cell r="S2281">
            <v>0</v>
          </cell>
          <cell r="T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</row>
        <row r="2282">
          <cell r="K2282">
            <v>0</v>
          </cell>
          <cell r="R2282">
            <v>0</v>
          </cell>
          <cell r="S2282">
            <v>0</v>
          </cell>
          <cell r="T2282">
            <v>0</v>
          </cell>
          <cell r="V2282">
            <v>0</v>
          </cell>
          <cell r="W2282">
            <v>0</v>
          </cell>
          <cell r="X2282">
            <v>0</v>
          </cell>
          <cell r="Y2282">
            <v>0</v>
          </cell>
          <cell r="Z2282">
            <v>0</v>
          </cell>
          <cell r="AA2282">
            <v>0</v>
          </cell>
          <cell r="AB2282">
            <v>0</v>
          </cell>
          <cell r="AC2282">
            <v>0</v>
          </cell>
          <cell r="AD2282">
            <v>0</v>
          </cell>
          <cell r="AE2282">
            <v>0</v>
          </cell>
        </row>
        <row r="2283">
          <cell r="K2283">
            <v>0</v>
          </cell>
          <cell r="R2283">
            <v>0</v>
          </cell>
          <cell r="S2283">
            <v>0</v>
          </cell>
          <cell r="T2283">
            <v>0</v>
          </cell>
          <cell r="V2283">
            <v>0</v>
          </cell>
          <cell r="W2283">
            <v>0</v>
          </cell>
          <cell r="X2283">
            <v>0</v>
          </cell>
          <cell r="Y2283">
            <v>0</v>
          </cell>
          <cell r="Z2283">
            <v>0</v>
          </cell>
          <cell r="AA2283">
            <v>0</v>
          </cell>
          <cell r="AB2283">
            <v>0</v>
          </cell>
          <cell r="AC2283">
            <v>0</v>
          </cell>
          <cell r="AD2283">
            <v>0</v>
          </cell>
          <cell r="AE2283">
            <v>0</v>
          </cell>
        </row>
        <row r="2284">
          <cell r="K2284">
            <v>0</v>
          </cell>
          <cell r="R2284">
            <v>0</v>
          </cell>
          <cell r="S2284">
            <v>0</v>
          </cell>
          <cell r="T2284">
            <v>0</v>
          </cell>
          <cell r="V2284">
            <v>0</v>
          </cell>
          <cell r="W2284">
            <v>0</v>
          </cell>
          <cell r="X2284">
            <v>0</v>
          </cell>
          <cell r="Y2284">
            <v>0</v>
          </cell>
          <cell r="Z2284">
            <v>0</v>
          </cell>
          <cell r="AA2284">
            <v>0</v>
          </cell>
          <cell r="AB2284">
            <v>0</v>
          </cell>
          <cell r="AC2284">
            <v>0</v>
          </cell>
          <cell r="AD2284">
            <v>0</v>
          </cell>
          <cell r="AE2284">
            <v>0</v>
          </cell>
        </row>
        <row r="2285">
          <cell r="K2285">
            <v>0</v>
          </cell>
          <cell r="R2285">
            <v>0</v>
          </cell>
          <cell r="S2285">
            <v>0</v>
          </cell>
          <cell r="T2285">
            <v>0</v>
          </cell>
          <cell r="V2285">
            <v>0</v>
          </cell>
          <cell r="W2285">
            <v>0</v>
          </cell>
          <cell r="X2285">
            <v>0</v>
          </cell>
          <cell r="Y2285">
            <v>0</v>
          </cell>
          <cell r="Z2285">
            <v>0</v>
          </cell>
          <cell r="AA2285">
            <v>0</v>
          </cell>
          <cell r="AB2285">
            <v>0</v>
          </cell>
          <cell r="AC2285">
            <v>0</v>
          </cell>
          <cell r="AD2285">
            <v>0</v>
          </cell>
          <cell r="AE2285">
            <v>0</v>
          </cell>
        </row>
        <row r="2286">
          <cell r="K2286">
            <v>0</v>
          </cell>
          <cell r="R2286">
            <v>0</v>
          </cell>
          <cell r="S2286">
            <v>0</v>
          </cell>
          <cell r="T2286">
            <v>0</v>
          </cell>
          <cell r="V2286">
            <v>0</v>
          </cell>
          <cell r="W2286">
            <v>0</v>
          </cell>
          <cell r="X2286">
            <v>0</v>
          </cell>
          <cell r="Y2286">
            <v>0</v>
          </cell>
          <cell r="Z2286">
            <v>0</v>
          </cell>
          <cell r="AA2286">
            <v>0</v>
          </cell>
          <cell r="AB2286">
            <v>0</v>
          </cell>
          <cell r="AC2286">
            <v>0</v>
          </cell>
          <cell r="AD2286">
            <v>0</v>
          </cell>
          <cell r="AE2286">
            <v>0</v>
          </cell>
        </row>
        <row r="2287">
          <cell r="K2287">
            <v>0</v>
          </cell>
          <cell r="R2287">
            <v>0</v>
          </cell>
          <cell r="S2287">
            <v>0</v>
          </cell>
          <cell r="T2287">
            <v>0</v>
          </cell>
          <cell r="V2287">
            <v>0</v>
          </cell>
          <cell r="W2287">
            <v>0</v>
          </cell>
          <cell r="X2287">
            <v>0</v>
          </cell>
          <cell r="Y2287">
            <v>0</v>
          </cell>
          <cell r="Z2287">
            <v>0</v>
          </cell>
          <cell r="AA2287">
            <v>0</v>
          </cell>
          <cell r="AB2287">
            <v>0</v>
          </cell>
          <cell r="AC2287">
            <v>0</v>
          </cell>
          <cell r="AD2287">
            <v>0</v>
          </cell>
          <cell r="AE2287">
            <v>0</v>
          </cell>
        </row>
        <row r="2288">
          <cell r="K2288">
            <v>0</v>
          </cell>
          <cell r="R2288">
            <v>0</v>
          </cell>
          <cell r="S2288">
            <v>0</v>
          </cell>
          <cell r="T2288">
            <v>0</v>
          </cell>
          <cell r="V2288">
            <v>0</v>
          </cell>
          <cell r="W2288">
            <v>0</v>
          </cell>
          <cell r="X2288">
            <v>0</v>
          </cell>
          <cell r="Y2288">
            <v>0</v>
          </cell>
          <cell r="Z2288">
            <v>0</v>
          </cell>
          <cell r="AA2288">
            <v>0</v>
          </cell>
          <cell r="AB2288">
            <v>0</v>
          </cell>
          <cell r="AC2288">
            <v>0</v>
          </cell>
          <cell r="AD2288">
            <v>0</v>
          </cell>
          <cell r="AE2288">
            <v>0</v>
          </cell>
        </row>
        <row r="2289">
          <cell r="K2289">
            <v>0</v>
          </cell>
          <cell r="R2289">
            <v>0</v>
          </cell>
          <cell r="S2289">
            <v>0</v>
          </cell>
          <cell r="T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</row>
        <row r="2290">
          <cell r="K2290">
            <v>0</v>
          </cell>
          <cell r="R2290">
            <v>0</v>
          </cell>
          <cell r="S2290">
            <v>0</v>
          </cell>
          <cell r="T2290">
            <v>0</v>
          </cell>
          <cell r="V2290">
            <v>0</v>
          </cell>
          <cell r="W2290">
            <v>0</v>
          </cell>
          <cell r="X2290">
            <v>0</v>
          </cell>
          <cell r="Y2290">
            <v>0</v>
          </cell>
          <cell r="Z2290">
            <v>0</v>
          </cell>
          <cell r="AA2290">
            <v>0</v>
          </cell>
          <cell r="AB2290">
            <v>0</v>
          </cell>
          <cell r="AC2290">
            <v>0</v>
          </cell>
          <cell r="AD2290">
            <v>0</v>
          </cell>
          <cell r="AE2290">
            <v>0</v>
          </cell>
        </row>
        <row r="2291">
          <cell r="K2291">
            <v>0</v>
          </cell>
          <cell r="R2291">
            <v>0</v>
          </cell>
          <cell r="S2291">
            <v>0</v>
          </cell>
          <cell r="T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</row>
        <row r="2292">
          <cell r="K2292">
            <v>0</v>
          </cell>
          <cell r="R2292">
            <v>0</v>
          </cell>
          <cell r="S2292">
            <v>0</v>
          </cell>
          <cell r="T2292">
            <v>0</v>
          </cell>
          <cell r="V2292">
            <v>0</v>
          </cell>
          <cell r="W2292">
            <v>0</v>
          </cell>
          <cell r="X2292">
            <v>0</v>
          </cell>
          <cell r="Y2292">
            <v>0</v>
          </cell>
          <cell r="Z2292">
            <v>0</v>
          </cell>
          <cell r="AA2292">
            <v>0</v>
          </cell>
          <cell r="AB2292">
            <v>0</v>
          </cell>
          <cell r="AC2292">
            <v>0</v>
          </cell>
          <cell r="AD2292">
            <v>0</v>
          </cell>
          <cell r="AE2292">
            <v>0</v>
          </cell>
        </row>
        <row r="2293">
          <cell r="K2293">
            <v>0</v>
          </cell>
          <cell r="R2293">
            <v>0</v>
          </cell>
          <cell r="S2293">
            <v>0</v>
          </cell>
          <cell r="T2293">
            <v>0</v>
          </cell>
          <cell r="V2293">
            <v>0</v>
          </cell>
          <cell r="W2293">
            <v>0</v>
          </cell>
          <cell r="X2293">
            <v>0</v>
          </cell>
          <cell r="Y2293">
            <v>0</v>
          </cell>
          <cell r="Z2293">
            <v>0</v>
          </cell>
          <cell r="AA2293">
            <v>0</v>
          </cell>
          <cell r="AB2293">
            <v>0</v>
          </cell>
          <cell r="AC2293">
            <v>0</v>
          </cell>
          <cell r="AD2293">
            <v>0</v>
          </cell>
          <cell r="AE2293">
            <v>0</v>
          </cell>
        </row>
        <row r="2294">
          <cell r="K2294">
            <v>0</v>
          </cell>
          <cell r="R2294">
            <v>0</v>
          </cell>
          <cell r="S2294">
            <v>0</v>
          </cell>
          <cell r="T2294">
            <v>0</v>
          </cell>
          <cell r="V2294">
            <v>0</v>
          </cell>
          <cell r="W2294">
            <v>0</v>
          </cell>
          <cell r="X2294">
            <v>0</v>
          </cell>
          <cell r="Y2294">
            <v>0</v>
          </cell>
          <cell r="Z2294">
            <v>0</v>
          </cell>
          <cell r="AA2294">
            <v>0</v>
          </cell>
          <cell r="AB2294">
            <v>0</v>
          </cell>
          <cell r="AC2294">
            <v>0</v>
          </cell>
          <cell r="AD2294">
            <v>0</v>
          </cell>
          <cell r="AE2294">
            <v>0</v>
          </cell>
        </row>
        <row r="2295">
          <cell r="K2295">
            <v>0</v>
          </cell>
          <cell r="R2295">
            <v>0</v>
          </cell>
          <cell r="S2295">
            <v>0</v>
          </cell>
          <cell r="T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</row>
        <row r="2296">
          <cell r="K2296">
            <v>0</v>
          </cell>
          <cell r="R2296">
            <v>0</v>
          </cell>
          <cell r="S2296">
            <v>0</v>
          </cell>
          <cell r="T2296">
            <v>0</v>
          </cell>
          <cell r="V2296">
            <v>0</v>
          </cell>
          <cell r="W2296">
            <v>0</v>
          </cell>
          <cell r="X2296">
            <v>0</v>
          </cell>
          <cell r="Y2296">
            <v>0</v>
          </cell>
          <cell r="Z2296">
            <v>0</v>
          </cell>
          <cell r="AA2296">
            <v>0</v>
          </cell>
          <cell r="AB2296">
            <v>0</v>
          </cell>
          <cell r="AC2296">
            <v>0</v>
          </cell>
          <cell r="AD2296">
            <v>0</v>
          </cell>
          <cell r="AE2296">
            <v>0</v>
          </cell>
        </row>
        <row r="2297">
          <cell r="K2297">
            <v>0</v>
          </cell>
          <cell r="R2297">
            <v>0</v>
          </cell>
          <cell r="S2297">
            <v>0</v>
          </cell>
          <cell r="T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</row>
        <row r="2298">
          <cell r="K2298">
            <v>0</v>
          </cell>
          <cell r="R2298">
            <v>0</v>
          </cell>
          <cell r="S2298">
            <v>0</v>
          </cell>
          <cell r="T2298">
            <v>0</v>
          </cell>
          <cell r="V2298">
            <v>0</v>
          </cell>
          <cell r="W2298">
            <v>0</v>
          </cell>
          <cell r="X2298">
            <v>0</v>
          </cell>
          <cell r="Y2298">
            <v>0</v>
          </cell>
          <cell r="Z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0</v>
          </cell>
          <cell r="AE2298">
            <v>0</v>
          </cell>
        </row>
        <row r="2299">
          <cell r="K2299">
            <v>0</v>
          </cell>
          <cell r="R2299">
            <v>0</v>
          </cell>
          <cell r="S2299">
            <v>0</v>
          </cell>
          <cell r="T2299">
            <v>0</v>
          </cell>
          <cell r="V2299">
            <v>0</v>
          </cell>
          <cell r="W2299">
            <v>0</v>
          </cell>
          <cell r="X2299">
            <v>0</v>
          </cell>
          <cell r="Y2299">
            <v>0</v>
          </cell>
          <cell r="Z2299">
            <v>0</v>
          </cell>
          <cell r="AA2299">
            <v>0</v>
          </cell>
          <cell r="AB2299">
            <v>0</v>
          </cell>
          <cell r="AC2299">
            <v>0</v>
          </cell>
          <cell r="AD2299">
            <v>0</v>
          </cell>
          <cell r="AE2299">
            <v>0</v>
          </cell>
        </row>
        <row r="2300">
          <cell r="K2300">
            <v>0</v>
          </cell>
          <cell r="R2300">
            <v>0</v>
          </cell>
          <cell r="S2300">
            <v>0</v>
          </cell>
          <cell r="T2300">
            <v>0</v>
          </cell>
          <cell r="V2300">
            <v>0</v>
          </cell>
          <cell r="W2300">
            <v>0</v>
          </cell>
          <cell r="X2300">
            <v>0</v>
          </cell>
          <cell r="Y2300">
            <v>0</v>
          </cell>
          <cell r="Z2300">
            <v>0</v>
          </cell>
          <cell r="AA2300">
            <v>0</v>
          </cell>
          <cell r="AB2300">
            <v>0</v>
          </cell>
          <cell r="AC2300">
            <v>0</v>
          </cell>
          <cell r="AD2300">
            <v>0</v>
          </cell>
          <cell r="AE2300">
            <v>0</v>
          </cell>
        </row>
        <row r="2301">
          <cell r="K2301">
            <v>0</v>
          </cell>
          <cell r="R2301">
            <v>0</v>
          </cell>
          <cell r="S2301">
            <v>0</v>
          </cell>
          <cell r="T2301">
            <v>0</v>
          </cell>
          <cell r="V2301">
            <v>0</v>
          </cell>
          <cell r="W2301">
            <v>0</v>
          </cell>
          <cell r="X2301">
            <v>0</v>
          </cell>
          <cell r="Y2301">
            <v>0</v>
          </cell>
          <cell r="Z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0</v>
          </cell>
          <cell r="AE2301">
            <v>0</v>
          </cell>
        </row>
        <row r="2302">
          <cell r="K2302">
            <v>0</v>
          </cell>
          <cell r="R2302">
            <v>0</v>
          </cell>
          <cell r="S2302">
            <v>0</v>
          </cell>
          <cell r="T2302">
            <v>0</v>
          </cell>
          <cell r="V2302">
            <v>0</v>
          </cell>
          <cell r="W2302">
            <v>0</v>
          </cell>
          <cell r="X2302">
            <v>0</v>
          </cell>
          <cell r="Y2302">
            <v>0</v>
          </cell>
          <cell r="Z2302">
            <v>0</v>
          </cell>
          <cell r="AA2302">
            <v>0</v>
          </cell>
          <cell r="AB2302">
            <v>0</v>
          </cell>
          <cell r="AC2302">
            <v>0</v>
          </cell>
          <cell r="AD2302">
            <v>0</v>
          </cell>
          <cell r="AE2302">
            <v>0</v>
          </cell>
        </row>
        <row r="2303">
          <cell r="K2303">
            <v>0</v>
          </cell>
          <cell r="R2303">
            <v>0</v>
          </cell>
          <cell r="S2303">
            <v>0</v>
          </cell>
          <cell r="T2303">
            <v>0</v>
          </cell>
          <cell r="V2303">
            <v>0</v>
          </cell>
          <cell r="W2303">
            <v>0</v>
          </cell>
          <cell r="X2303">
            <v>0</v>
          </cell>
          <cell r="Y2303">
            <v>0</v>
          </cell>
          <cell r="Z2303">
            <v>0</v>
          </cell>
          <cell r="AA2303">
            <v>0</v>
          </cell>
          <cell r="AB2303">
            <v>0</v>
          </cell>
          <cell r="AC2303">
            <v>0</v>
          </cell>
          <cell r="AD2303">
            <v>0</v>
          </cell>
          <cell r="AE2303">
            <v>0</v>
          </cell>
        </row>
        <row r="2304">
          <cell r="K2304">
            <v>0</v>
          </cell>
          <cell r="R2304">
            <v>0</v>
          </cell>
          <cell r="S2304">
            <v>0</v>
          </cell>
          <cell r="T2304">
            <v>0</v>
          </cell>
          <cell r="V2304">
            <v>0</v>
          </cell>
          <cell r="W2304">
            <v>0</v>
          </cell>
          <cell r="X2304">
            <v>0</v>
          </cell>
          <cell r="Y2304">
            <v>0</v>
          </cell>
          <cell r="Z2304">
            <v>0</v>
          </cell>
          <cell r="AA2304">
            <v>0</v>
          </cell>
          <cell r="AB2304">
            <v>0</v>
          </cell>
          <cell r="AC2304">
            <v>0</v>
          </cell>
          <cell r="AD2304">
            <v>0</v>
          </cell>
          <cell r="AE2304">
            <v>0</v>
          </cell>
        </row>
        <row r="2305">
          <cell r="K2305">
            <v>0</v>
          </cell>
          <cell r="R2305">
            <v>0</v>
          </cell>
          <cell r="S2305">
            <v>0</v>
          </cell>
          <cell r="T2305">
            <v>0</v>
          </cell>
          <cell r="V2305">
            <v>0</v>
          </cell>
          <cell r="W2305">
            <v>0</v>
          </cell>
          <cell r="X2305">
            <v>0</v>
          </cell>
          <cell r="Y2305">
            <v>0</v>
          </cell>
          <cell r="Z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0</v>
          </cell>
          <cell r="AE2305">
            <v>0</v>
          </cell>
        </row>
        <row r="2306">
          <cell r="K2306">
            <v>0</v>
          </cell>
          <cell r="R2306">
            <v>0</v>
          </cell>
          <cell r="S2306">
            <v>0</v>
          </cell>
          <cell r="T2306">
            <v>0</v>
          </cell>
          <cell r="V2306">
            <v>0</v>
          </cell>
          <cell r="W2306">
            <v>0</v>
          </cell>
          <cell r="X2306">
            <v>0</v>
          </cell>
          <cell r="Y2306">
            <v>0</v>
          </cell>
          <cell r="Z2306">
            <v>0</v>
          </cell>
          <cell r="AA2306">
            <v>0</v>
          </cell>
          <cell r="AB2306">
            <v>0</v>
          </cell>
          <cell r="AC2306">
            <v>0</v>
          </cell>
          <cell r="AD2306">
            <v>0</v>
          </cell>
          <cell r="AE2306">
            <v>0</v>
          </cell>
        </row>
        <row r="2307">
          <cell r="K2307">
            <v>0</v>
          </cell>
          <cell r="R2307">
            <v>0</v>
          </cell>
          <cell r="S2307">
            <v>0</v>
          </cell>
          <cell r="T2307">
            <v>0</v>
          </cell>
          <cell r="V2307">
            <v>0</v>
          </cell>
          <cell r="W2307">
            <v>0</v>
          </cell>
          <cell r="X2307">
            <v>0</v>
          </cell>
          <cell r="Y2307">
            <v>0</v>
          </cell>
          <cell r="Z2307">
            <v>0</v>
          </cell>
          <cell r="AA2307">
            <v>0</v>
          </cell>
          <cell r="AB2307">
            <v>0</v>
          </cell>
          <cell r="AC2307">
            <v>0</v>
          </cell>
          <cell r="AD2307">
            <v>0</v>
          </cell>
          <cell r="AE2307">
            <v>0</v>
          </cell>
        </row>
        <row r="2308">
          <cell r="K2308">
            <v>0</v>
          </cell>
          <cell r="R2308">
            <v>0</v>
          </cell>
          <cell r="S2308">
            <v>0</v>
          </cell>
          <cell r="T2308">
            <v>0</v>
          </cell>
          <cell r="V2308">
            <v>0</v>
          </cell>
          <cell r="W2308">
            <v>0</v>
          </cell>
          <cell r="X2308">
            <v>0</v>
          </cell>
          <cell r="Y2308">
            <v>0</v>
          </cell>
          <cell r="Z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0</v>
          </cell>
          <cell r="AE2308">
            <v>0</v>
          </cell>
        </row>
        <row r="2309">
          <cell r="K2309">
            <v>0</v>
          </cell>
          <cell r="R2309">
            <v>0</v>
          </cell>
          <cell r="S2309">
            <v>0</v>
          </cell>
          <cell r="T2309">
            <v>0</v>
          </cell>
          <cell r="V2309">
            <v>0</v>
          </cell>
          <cell r="W2309">
            <v>0</v>
          </cell>
          <cell r="X2309">
            <v>0</v>
          </cell>
          <cell r="Y2309">
            <v>0</v>
          </cell>
          <cell r="Z2309">
            <v>0</v>
          </cell>
          <cell r="AA2309">
            <v>0</v>
          </cell>
          <cell r="AB2309">
            <v>0</v>
          </cell>
          <cell r="AC2309">
            <v>0</v>
          </cell>
          <cell r="AD2309">
            <v>0</v>
          </cell>
          <cell r="AE2309">
            <v>0</v>
          </cell>
        </row>
        <row r="2310">
          <cell r="K2310">
            <v>0</v>
          </cell>
          <cell r="R2310">
            <v>0</v>
          </cell>
          <cell r="S2310">
            <v>0</v>
          </cell>
          <cell r="T2310">
            <v>0</v>
          </cell>
          <cell r="V2310">
            <v>0</v>
          </cell>
          <cell r="W2310">
            <v>0</v>
          </cell>
          <cell r="X2310">
            <v>0</v>
          </cell>
          <cell r="Y2310">
            <v>0</v>
          </cell>
          <cell r="Z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0</v>
          </cell>
          <cell r="AE2310">
            <v>0</v>
          </cell>
        </row>
        <row r="2311">
          <cell r="K2311">
            <v>0</v>
          </cell>
          <cell r="R2311">
            <v>0</v>
          </cell>
          <cell r="S2311">
            <v>0</v>
          </cell>
          <cell r="T2311">
            <v>0</v>
          </cell>
          <cell r="V2311">
            <v>0</v>
          </cell>
          <cell r="W2311">
            <v>0</v>
          </cell>
          <cell r="X2311">
            <v>0</v>
          </cell>
          <cell r="Y2311">
            <v>0</v>
          </cell>
          <cell r="Z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0</v>
          </cell>
          <cell r="AE2311">
            <v>0</v>
          </cell>
        </row>
        <row r="2312">
          <cell r="K2312">
            <v>0</v>
          </cell>
          <cell r="R2312">
            <v>0</v>
          </cell>
          <cell r="S2312">
            <v>0</v>
          </cell>
          <cell r="T2312">
            <v>0</v>
          </cell>
          <cell r="V2312">
            <v>0</v>
          </cell>
          <cell r="W2312">
            <v>0</v>
          </cell>
          <cell r="X2312">
            <v>0</v>
          </cell>
          <cell r="Y2312">
            <v>0</v>
          </cell>
          <cell r="Z2312">
            <v>0</v>
          </cell>
          <cell r="AA2312">
            <v>0</v>
          </cell>
          <cell r="AB2312">
            <v>0</v>
          </cell>
          <cell r="AC2312">
            <v>0</v>
          </cell>
          <cell r="AD2312">
            <v>0</v>
          </cell>
          <cell r="AE2312">
            <v>0</v>
          </cell>
        </row>
        <row r="2313">
          <cell r="K2313">
            <v>0</v>
          </cell>
          <cell r="R2313">
            <v>0</v>
          </cell>
          <cell r="S2313">
            <v>0</v>
          </cell>
          <cell r="T2313">
            <v>0</v>
          </cell>
          <cell r="V2313">
            <v>0</v>
          </cell>
          <cell r="W2313">
            <v>0</v>
          </cell>
          <cell r="X2313">
            <v>0</v>
          </cell>
          <cell r="Y2313">
            <v>0</v>
          </cell>
          <cell r="Z2313">
            <v>0</v>
          </cell>
          <cell r="AA2313">
            <v>0</v>
          </cell>
          <cell r="AB2313">
            <v>0</v>
          </cell>
          <cell r="AC2313">
            <v>0</v>
          </cell>
          <cell r="AD2313">
            <v>0</v>
          </cell>
          <cell r="AE2313">
            <v>0</v>
          </cell>
        </row>
        <row r="2314">
          <cell r="K2314">
            <v>0</v>
          </cell>
          <cell r="R2314">
            <v>0</v>
          </cell>
          <cell r="S2314">
            <v>0</v>
          </cell>
          <cell r="T2314">
            <v>0</v>
          </cell>
          <cell r="V2314">
            <v>0</v>
          </cell>
          <cell r="W2314">
            <v>0</v>
          </cell>
          <cell r="X2314">
            <v>0</v>
          </cell>
          <cell r="Y2314">
            <v>0</v>
          </cell>
          <cell r="Z2314">
            <v>0</v>
          </cell>
          <cell r="AA2314">
            <v>0</v>
          </cell>
          <cell r="AB2314">
            <v>0</v>
          </cell>
          <cell r="AC2314">
            <v>0</v>
          </cell>
          <cell r="AD2314">
            <v>0</v>
          </cell>
          <cell r="AE2314">
            <v>0</v>
          </cell>
        </row>
        <row r="2315">
          <cell r="K2315">
            <v>0</v>
          </cell>
          <cell r="R2315">
            <v>0</v>
          </cell>
          <cell r="S2315">
            <v>0</v>
          </cell>
          <cell r="T2315">
            <v>0</v>
          </cell>
          <cell r="V2315">
            <v>0</v>
          </cell>
          <cell r="W2315">
            <v>0</v>
          </cell>
          <cell r="X2315">
            <v>0</v>
          </cell>
          <cell r="Y2315">
            <v>0</v>
          </cell>
          <cell r="Z2315">
            <v>0</v>
          </cell>
          <cell r="AA2315">
            <v>0</v>
          </cell>
          <cell r="AB2315">
            <v>0</v>
          </cell>
          <cell r="AC2315">
            <v>0</v>
          </cell>
          <cell r="AD2315">
            <v>0</v>
          </cell>
          <cell r="AE2315">
            <v>0</v>
          </cell>
        </row>
        <row r="2316">
          <cell r="K2316">
            <v>0</v>
          </cell>
          <cell r="R2316">
            <v>0</v>
          </cell>
          <cell r="S2316">
            <v>0</v>
          </cell>
          <cell r="T2316">
            <v>0</v>
          </cell>
          <cell r="V2316">
            <v>0</v>
          </cell>
          <cell r="W2316">
            <v>0</v>
          </cell>
          <cell r="X2316">
            <v>0</v>
          </cell>
          <cell r="Y2316">
            <v>0</v>
          </cell>
          <cell r="Z2316">
            <v>0</v>
          </cell>
          <cell r="AA2316">
            <v>0</v>
          </cell>
          <cell r="AB2316">
            <v>0</v>
          </cell>
          <cell r="AC2316">
            <v>0</v>
          </cell>
          <cell r="AD2316">
            <v>0</v>
          </cell>
          <cell r="AE2316">
            <v>0</v>
          </cell>
        </row>
        <row r="2317">
          <cell r="K2317">
            <v>0</v>
          </cell>
          <cell r="R2317">
            <v>0</v>
          </cell>
          <cell r="S2317">
            <v>0</v>
          </cell>
          <cell r="T2317">
            <v>0</v>
          </cell>
          <cell r="V2317">
            <v>0</v>
          </cell>
          <cell r="W2317">
            <v>0</v>
          </cell>
          <cell r="X2317">
            <v>0</v>
          </cell>
          <cell r="Y2317">
            <v>0</v>
          </cell>
          <cell r="Z2317">
            <v>0</v>
          </cell>
          <cell r="AA2317">
            <v>0</v>
          </cell>
          <cell r="AB2317">
            <v>0</v>
          </cell>
          <cell r="AC2317">
            <v>0</v>
          </cell>
          <cell r="AD2317">
            <v>0</v>
          </cell>
          <cell r="AE2317">
            <v>0</v>
          </cell>
        </row>
        <row r="2318">
          <cell r="K2318">
            <v>0</v>
          </cell>
          <cell r="R2318">
            <v>0</v>
          </cell>
          <cell r="S2318">
            <v>0</v>
          </cell>
          <cell r="T2318">
            <v>0</v>
          </cell>
          <cell r="V2318">
            <v>0</v>
          </cell>
          <cell r="W2318">
            <v>0</v>
          </cell>
          <cell r="X2318">
            <v>0</v>
          </cell>
          <cell r="Y2318">
            <v>0</v>
          </cell>
          <cell r="Z2318">
            <v>0</v>
          </cell>
          <cell r="AA2318">
            <v>0</v>
          </cell>
          <cell r="AB2318">
            <v>0</v>
          </cell>
          <cell r="AC2318">
            <v>0</v>
          </cell>
          <cell r="AD2318">
            <v>0</v>
          </cell>
          <cell r="AE2318">
            <v>0</v>
          </cell>
        </row>
        <row r="2319">
          <cell r="K2319">
            <v>0</v>
          </cell>
          <cell r="R2319">
            <v>0</v>
          </cell>
          <cell r="S2319">
            <v>0</v>
          </cell>
          <cell r="T2319">
            <v>0</v>
          </cell>
          <cell r="V2319">
            <v>0</v>
          </cell>
          <cell r="W2319">
            <v>0</v>
          </cell>
          <cell r="X2319">
            <v>0</v>
          </cell>
          <cell r="Y2319">
            <v>0</v>
          </cell>
          <cell r="Z2319">
            <v>0</v>
          </cell>
          <cell r="AA2319">
            <v>0</v>
          </cell>
          <cell r="AB2319">
            <v>0</v>
          </cell>
          <cell r="AC2319">
            <v>0</v>
          </cell>
          <cell r="AD2319">
            <v>0</v>
          </cell>
          <cell r="AE2319">
            <v>0</v>
          </cell>
        </row>
        <row r="2320">
          <cell r="K2320">
            <v>0</v>
          </cell>
          <cell r="R2320">
            <v>0</v>
          </cell>
          <cell r="S2320">
            <v>0</v>
          </cell>
          <cell r="T2320">
            <v>0</v>
          </cell>
          <cell r="V2320">
            <v>0</v>
          </cell>
          <cell r="W2320">
            <v>0</v>
          </cell>
          <cell r="X2320">
            <v>0</v>
          </cell>
          <cell r="Y2320">
            <v>0</v>
          </cell>
          <cell r="Z2320">
            <v>0</v>
          </cell>
          <cell r="AA2320">
            <v>0</v>
          </cell>
          <cell r="AB2320">
            <v>0</v>
          </cell>
          <cell r="AC2320">
            <v>0</v>
          </cell>
          <cell r="AD2320">
            <v>0</v>
          </cell>
          <cell r="AE2320">
            <v>0</v>
          </cell>
        </row>
        <row r="2321">
          <cell r="K2321">
            <v>0</v>
          </cell>
          <cell r="R2321">
            <v>0</v>
          </cell>
          <cell r="S2321">
            <v>0</v>
          </cell>
          <cell r="T2321">
            <v>0</v>
          </cell>
          <cell r="V2321">
            <v>0</v>
          </cell>
          <cell r="W2321">
            <v>0</v>
          </cell>
          <cell r="X2321">
            <v>0</v>
          </cell>
          <cell r="Y2321">
            <v>0</v>
          </cell>
          <cell r="Z2321">
            <v>0</v>
          </cell>
          <cell r="AA2321">
            <v>0</v>
          </cell>
          <cell r="AB2321">
            <v>0</v>
          </cell>
          <cell r="AC2321">
            <v>0</v>
          </cell>
          <cell r="AD2321">
            <v>0</v>
          </cell>
          <cell r="AE2321">
            <v>0</v>
          </cell>
        </row>
        <row r="2322">
          <cell r="K2322">
            <v>0</v>
          </cell>
          <cell r="R2322">
            <v>0</v>
          </cell>
          <cell r="S2322">
            <v>0</v>
          </cell>
          <cell r="T2322">
            <v>0</v>
          </cell>
          <cell r="V2322">
            <v>0</v>
          </cell>
          <cell r="W2322">
            <v>0</v>
          </cell>
          <cell r="X2322">
            <v>0</v>
          </cell>
          <cell r="Y2322">
            <v>0</v>
          </cell>
          <cell r="Z2322">
            <v>0</v>
          </cell>
          <cell r="AA2322">
            <v>0</v>
          </cell>
          <cell r="AB2322">
            <v>0</v>
          </cell>
          <cell r="AC2322">
            <v>0</v>
          </cell>
          <cell r="AD2322">
            <v>0</v>
          </cell>
          <cell r="AE2322">
            <v>0</v>
          </cell>
        </row>
        <row r="2323">
          <cell r="K2323">
            <v>0</v>
          </cell>
          <cell r="R2323">
            <v>0</v>
          </cell>
          <cell r="S2323">
            <v>0</v>
          </cell>
          <cell r="T2323">
            <v>0</v>
          </cell>
          <cell r="V2323">
            <v>0</v>
          </cell>
          <cell r="W2323">
            <v>0</v>
          </cell>
          <cell r="X2323">
            <v>0</v>
          </cell>
          <cell r="Y2323">
            <v>0</v>
          </cell>
          <cell r="Z2323">
            <v>0</v>
          </cell>
          <cell r="AA2323">
            <v>0</v>
          </cell>
          <cell r="AB2323">
            <v>0</v>
          </cell>
          <cell r="AC2323">
            <v>0</v>
          </cell>
          <cell r="AD2323">
            <v>0</v>
          </cell>
          <cell r="AE2323">
            <v>0</v>
          </cell>
        </row>
        <row r="2324">
          <cell r="K2324">
            <v>0</v>
          </cell>
          <cell r="R2324">
            <v>0</v>
          </cell>
          <cell r="S2324">
            <v>0</v>
          </cell>
          <cell r="T2324">
            <v>0</v>
          </cell>
          <cell r="V2324">
            <v>0</v>
          </cell>
          <cell r="W2324">
            <v>0</v>
          </cell>
          <cell r="X2324">
            <v>0</v>
          </cell>
          <cell r="Y2324">
            <v>0</v>
          </cell>
          <cell r="Z2324">
            <v>0</v>
          </cell>
          <cell r="AA2324">
            <v>0</v>
          </cell>
          <cell r="AB2324">
            <v>0</v>
          </cell>
          <cell r="AC2324">
            <v>0</v>
          </cell>
          <cell r="AD2324">
            <v>0</v>
          </cell>
          <cell r="AE2324">
            <v>0</v>
          </cell>
        </row>
        <row r="2325">
          <cell r="K2325">
            <v>0</v>
          </cell>
          <cell r="R2325">
            <v>0</v>
          </cell>
          <cell r="S2325">
            <v>0</v>
          </cell>
          <cell r="T2325">
            <v>0</v>
          </cell>
          <cell r="V2325">
            <v>0</v>
          </cell>
          <cell r="W2325">
            <v>0</v>
          </cell>
          <cell r="X2325">
            <v>0</v>
          </cell>
          <cell r="Y2325">
            <v>0</v>
          </cell>
          <cell r="Z2325">
            <v>0</v>
          </cell>
          <cell r="AA2325">
            <v>0</v>
          </cell>
          <cell r="AB2325">
            <v>0</v>
          </cell>
          <cell r="AC2325">
            <v>0</v>
          </cell>
          <cell r="AD2325">
            <v>0</v>
          </cell>
          <cell r="AE2325">
            <v>0</v>
          </cell>
        </row>
        <row r="2326">
          <cell r="K2326">
            <v>0</v>
          </cell>
          <cell r="R2326">
            <v>0</v>
          </cell>
          <cell r="S2326">
            <v>0</v>
          </cell>
          <cell r="T2326">
            <v>0</v>
          </cell>
          <cell r="V2326">
            <v>0</v>
          </cell>
          <cell r="W2326">
            <v>0</v>
          </cell>
          <cell r="X2326">
            <v>0</v>
          </cell>
          <cell r="Y2326">
            <v>0</v>
          </cell>
          <cell r="Z2326">
            <v>0</v>
          </cell>
          <cell r="AA2326">
            <v>0</v>
          </cell>
          <cell r="AB2326">
            <v>0</v>
          </cell>
          <cell r="AC2326">
            <v>0</v>
          </cell>
          <cell r="AD2326">
            <v>0</v>
          </cell>
          <cell r="AE2326">
            <v>0</v>
          </cell>
        </row>
        <row r="2327">
          <cell r="K2327">
            <v>0</v>
          </cell>
          <cell r="R2327">
            <v>0</v>
          </cell>
          <cell r="S2327">
            <v>0</v>
          </cell>
          <cell r="T2327">
            <v>0</v>
          </cell>
          <cell r="V2327">
            <v>0</v>
          </cell>
          <cell r="W2327">
            <v>0</v>
          </cell>
          <cell r="X2327">
            <v>0</v>
          </cell>
          <cell r="Y2327">
            <v>0</v>
          </cell>
          <cell r="Z2327">
            <v>0</v>
          </cell>
          <cell r="AA2327">
            <v>0</v>
          </cell>
          <cell r="AB2327">
            <v>0</v>
          </cell>
          <cell r="AC2327">
            <v>0</v>
          </cell>
          <cell r="AD2327">
            <v>0</v>
          </cell>
          <cell r="AE2327">
            <v>0</v>
          </cell>
        </row>
        <row r="2328">
          <cell r="K2328">
            <v>0</v>
          </cell>
          <cell r="R2328">
            <v>0</v>
          </cell>
          <cell r="S2328">
            <v>0</v>
          </cell>
          <cell r="T2328">
            <v>0</v>
          </cell>
          <cell r="V2328">
            <v>0</v>
          </cell>
          <cell r="W2328">
            <v>0</v>
          </cell>
          <cell r="X2328">
            <v>0</v>
          </cell>
          <cell r="Y2328">
            <v>0</v>
          </cell>
          <cell r="Z2328">
            <v>0</v>
          </cell>
          <cell r="AA2328">
            <v>0</v>
          </cell>
          <cell r="AB2328">
            <v>0</v>
          </cell>
          <cell r="AC2328">
            <v>0</v>
          </cell>
          <cell r="AD2328">
            <v>0</v>
          </cell>
          <cell r="AE2328">
            <v>0</v>
          </cell>
        </row>
        <row r="2329">
          <cell r="K2329">
            <v>0</v>
          </cell>
          <cell r="R2329">
            <v>0</v>
          </cell>
          <cell r="S2329">
            <v>0</v>
          </cell>
          <cell r="T2329">
            <v>0</v>
          </cell>
          <cell r="V2329">
            <v>0</v>
          </cell>
          <cell r="W2329">
            <v>0</v>
          </cell>
          <cell r="X2329">
            <v>0</v>
          </cell>
          <cell r="Y2329">
            <v>0</v>
          </cell>
          <cell r="Z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0</v>
          </cell>
          <cell r="AE2329">
            <v>0</v>
          </cell>
        </row>
        <row r="2330">
          <cell r="K2330">
            <v>0</v>
          </cell>
          <cell r="R2330">
            <v>0</v>
          </cell>
          <cell r="S2330">
            <v>0</v>
          </cell>
          <cell r="T2330">
            <v>0</v>
          </cell>
          <cell r="V2330">
            <v>0</v>
          </cell>
          <cell r="W2330">
            <v>0</v>
          </cell>
          <cell r="X2330">
            <v>0</v>
          </cell>
          <cell r="Y2330">
            <v>0</v>
          </cell>
          <cell r="Z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0</v>
          </cell>
          <cell r="AE2330">
            <v>0</v>
          </cell>
        </row>
        <row r="2331">
          <cell r="K2331">
            <v>0</v>
          </cell>
          <cell r="R2331">
            <v>0</v>
          </cell>
          <cell r="S2331">
            <v>0</v>
          </cell>
          <cell r="T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</row>
        <row r="2332">
          <cell r="K2332">
            <v>0</v>
          </cell>
          <cell r="R2332">
            <v>0</v>
          </cell>
          <cell r="S2332">
            <v>0</v>
          </cell>
          <cell r="T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</row>
        <row r="2333">
          <cell r="K2333">
            <v>0</v>
          </cell>
          <cell r="R2333">
            <v>0</v>
          </cell>
          <cell r="S2333">
            <v>0</v>
          </cell>
          <cell r="T2333">
            <v>0</v>
          </cell>
          <cell r="V2333">
            <v>0</v>
          </cell>
          <cell r="W2333">
            <v>0</v>
          </cell>
          <cell r="X2333">
            <v>0</v>
          </cell>
          <cell r="Y2333">
            <v>0</v>
          </cell>
          <cell r="Z2333">
            <v>0</v>
          </cell>
          <cell r="AA2333">
            <v>0</v>
          </cell>
          <cell r="AB2333">
            <v>0</v>
          </cell>
          <cell r="AC2333">
            <v>0</v>
          </cell>
          <cell r="AD2333">
            <v>0</v>
          </cell>
          <cell r="AE2333">
            <v>0</v>
          </cell>
        </row>
        <row r="2334">
          <cell r="K2334">
            <v>0</v>
          </cell>
          <cell r="R2334">
            <v>0</v>
          </cell>
          <cell r="S2334">
            <v>0</v>
          </cell>
          <cell r="T2334">
            <v>0</v>
          </cell>
          <cell r="V2334">
            <v>0</v>
          </cell>
          <cell r="W2334">
            <v>0</v>
          </cell>
          <cell r="X2334">
            <v>0</v>
          </cell>
          <cell r="Y2334">
            <v>0</v>
          </cell>
          <cell r="Z2334">
            <v>0</v>
          </cell>
          <cell r="AA2334">
            <v>0</v>
          </cell>
          <cell r="AB2334">
            <v>0</v>
          </cell>
          <cell r="AC2334">
            <v>0</v>
          </cell>
          <cell r="AD2334">
            <v>0</v>
          </cell>
          <cell r="AE2334">
            <v>0</v>
          </cell>
        </row>
        <row r="2335">
          <cell r="K2335">
            <v>0</v>
          </cell>
          <cell r="R2335">
            <v>0</v>
          </cell>
          <cell r="S2335">
            <v>0</v>
          </cell>
          <cell r="T2335">
            <v>0</v>
          </cell>
          <cell r="V2335">
            <v>0</v>
          </cell>
          <cell r="W2335">
            <v>0</v>
          </cell>
          <cell r="X2335">
            <v>0</v>
          </cell>
          <cell r="Y2335">
            <v>0</v>
          </cell>
          <cell r="Z2335">
            <v>0</v>
          </cell>
          <cell r="AA2335">
            <v>0</v>
          </cell>
          <cell r="AB2335">
            <v>0</v>
          </cell>
          <cell r="AC2335">
            <v>0</v>
          </cell>
          <cell r="AD2335">
            <v>0</v>
          </cell>
          <cell r="AE2335">
            <v>0</v>
          </cell>
        </row>
        <row r="2336">
          <cell r="K2336">
            <v>0</v>
          </cell>
          <cell r="R2336">
            <v>0</v>
          </cell>
          <cell r="S2336">
            <v>0</v>
          </cell>
          <cell r="T2336">
            <v>0</v>
          </cell>
          <cell r="V2336">
            <v>0</v>
          </cell>
          <cell r="W2336">
            <v>0</v>
          </cell>
          <cell r="X2336">
            <v>0</v>
          </cell>
          <cell r="Y2336">
            <v>0</v>
          </cell>
          <cell r="Z2336">
            <v>0</v>
          </cell>
          <cell r="AA2336">
            <v>0</v>
          </cell>
          <cell r="AB2336">
            <v>0</v>
          </cell>
          <cell r="AC2336">
            <v>0</v>
          </cell>
          <cell r="AD2336">
            <v>0</v>
          </cell>
          <cell r="AE2336">
            <v>0</v>
          </cell>
        </row>
        <row r="2337">
          <cell r="K2337">
            <v>0</v>
          </cell>
          <cell r="R2337">
            <v>0</v>
          </cell>
          <cell r="S2337">
            <v>0</v>
          </cell>
          <cell r="T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</row>
        <row r="2338">
          <cell r="K2338">
            <v>0</v>
          </cell>
          <cell r="R2338">
            <v>0</v>
          </cell>
          <cell r="S2338">
            <v>0</v>
          </cell>
          <cell r="T2338">
            <v>0</v>
          </cell>
          <cell r="V2338">
            <v>0</v>
          </cell>
          <cell r="W2338">
            <v>0</v>
          </cell>
          <cell r="X2338">
            <v>0</v>
          </cell>
          <cell r="Y2338">
            <v>0</v>
          </cell>
          <cell r="Z2338">
            <v>0</v>
          </cell>
          <cell r="AA2338">
            <v>0</v>
          </cell>
          <cell r="AB2338">
            <v>0</v>
          </cell>
          <cell r="AC2338">
            <v>0</v>
          </cell>
          <cell r="AD2338">
            <v>0</v>
          </cell>
          <cell r="AE2338">
            <v>0</v>
          </cell>
        </row>
        <row r="2339">
          <cell r="K2339">
            <v>0</v>
          </cell>
          <cell r="R2339">
            <v>0</v>
          </cell>
          <cell r="S2339">
            <v>0</v>
          </cell>
          <cell r="T2339">
            <v>0</v>
          </cell>
          <cell r="V2339">
            <v>0</v>
          </cell>
          <cell r="W2339">
            <v>0</v>
          </cell>
          <cell r="X2339">
            <v>0</v>
          </cell>
          <cell r="Y2339">
            <v>0</v>
          </cell>
          <cell r="Z2339">
            <v>0</v>
          </cell>
          <cell r="AA2339">
            <v>0</v>
          </cell>
          <cell r="AB2339">
            <v>0</v>
          </cell>
          <cell r="AC2339">
            <v>0</v>
          </cell>
          <cell r="AD2339">
            <v>0</v>
          </cell>
          <cell r="AE2339">
            <v>0</v>
          </cell>
        </row>
        <row r="2340">
          <cell r="K2340">
            <v>0</v>
          </cell>
          <cell r="R2340">
            <v>0</v>
          </cell>
          <cell r="S2340">
            <v>0</v>
          </cell>
          <cell r="T2340">
            <v>0</v>
          </cell>
          <cell r="V2340">
            <v>0</v>
          </cell>
          <cell r="W2340">
            <v>0</v>
          </cell>
          <cell r="X2340">
            <v>0</v>
          </cell>
          <cell r="Y2340">
            <v>0</v>
          </cell>
          <cell r="Z2340">
            <v>0</v>
          </cell>
          <cell r="AA2340">
            <v>0</v>
          </cell>
          <cell r="AB2340">
            <v>0</v>
          </cell>
          <cell r="AC2340">
            <v>0</v>
          </cell>
          <cell r="AD2340">
            <v>0</v>
          </cell>
          <cell r="AE2340">
            <v>0</v>
          </cell>
        </row>
        <row r="2341">
          <cell r="K2341">
            <v>0</v>
          </cell>
          <cell r="R2341">
            <v>0</v>
          </cell>
          <cell r="S2341">
            <v>0</v>
          </cell>
          <cell r="T2341">
            <v>0</v>
          </cell>
          <cell r="V2341">
            <v>0</v>
          </cell>
          <cell r="W2341">
            <v>0</v>
          </cell>
          <cell r="X2341">
            <v>0</v>
          </cell>
          <cell r="Y2341">
            <v>0</v>
          </cell>
          <cell r="Z2341">
            <v>0</v>
          </cell>
          <cell r="AA2341">
            <v>0</v>
          </cell>
          <cell r="AB2341">
            <v>0</v>
          </cell>
          <cell r="AC2341">
            <v>0</v>
          </cell>
          <cell r="AD2341">
            <v>0</v>
          </cell>
          <cell r="AE2341">
            <v>0</v>
          </cell>
        </row>
        <row r="2342">
          <cell r="K2342">
            <v>0</v>
          </cell>
          <cell r="R2342">
            <v>0</v>
          </cell>
          <cell r="S2342">
            <v>0</v>
          </cell>
          <cell r="T2342">
            <v>0</v>
          </cell>
          <cell r="V2342">
            <v>0</v>
          </cell>
          <cell r="W2342">
            <v>0</v>
          </cell>
          <cell r="X2342">
            <v>0</v>
          </cell>
          <cell r="Y2342">
            <v>0</v>
          </cell>
          <cell r="Z2342">
            <v>0</v>
          </cell>
          <cell r="AA2342">
            <v>0</v>
          </cell>
          <cell r="AB2342">
            <v>0</v>
          </cell>
          <cell r="AC2342">
            <v>0</v>
          </cell>
          <cell r="AD2342">
            <v>0</v>
          </cell>
          <cell r="AE2342">
            <v>0</v>
          </cell>
        </row>
        <row r="2343">
          <cell r="K2343">
            <v>0</v>
          </cell>
          <cell r="R2343">
            <v>0</v>
          </cell>
          <cell r="S2343">
            <v>0</v>
          </cell>
          <cell r="T2343">
            <v>0</v>
          </cell>
          <cell r="V2343">
            <v>0</v>
          </cell>
          <cell r="W2343">
            <v>0</v>
          </cell>
          <cell r="X2343">
            <v>0</v>
          </cell>
          <cell r="Y2343">
            <v>0</v>
          </cell>
          <cell r="Z2343">
            <v>0</v>
          </cell>
          <cell r="AA2343">
            <v>0</v>
          </cell>
          <cell r="AB2343">
            <v>0</v>
          </cell>
          <cell r="AC2343">
            <v>0</v>
          </cell>
          <cell r="AD2343">
            <v>0</v>
          </cell>
          <cell r="AE2343">
            <v>0</v>
          </cell>
        </row>
        <row r="2344">
          <cell r="K2344">
            <v>0</v>
          </cell>
          <cell r="R2344">
            <v>0</v>
          </cell>
          <cell r="S2344">
            <v>0</v>
          </cell>
          <cell r="T2344">
            <v>0</v>
          </cell>
          <cell r="V2344">
            <v>0</v>
          </cell>
          <cell r="W2344">
            <v>0</v>
          </cell>
          <cell r="X2344">
            <v>0</v>
          </cell>
          <cell r="Y2344">
            <v>0</v>
          </cell>
          <cell r="Z2344">
            <v>0</v>
          </cell>
          <cell r="AA2344">
            <v>0</v>
          </cell>
          <cell r="AB2344">
            <v>0</v>
          </cell>
          <cell r="AC2344">
            <v>0</v>
          </cell>
          <cell r="AD2344">
            <v>0</v>
          </cell>
          <cell r="AE2344">
            <v>0</v>
          </cell>
        </row>
        <row r="2345">
          <cell r="K2345">
            <v>0</v>
          </cell>
          <cell r="R2345">
            <v>0</v>
          </cell>
          <cell r="S2345">
            <v>0</v>
          </cell>
          <cell r="T2345">
            <v>0</v>
          </cell>
          <cell r="V2345">
            <v>0</v>
          </cell>
          <cell r="W2345">
            <v>0</v>
          </cell>
          <cell r="X2345">
            <v>0</v>
          </cell>
          <cell r="Y2345">
            <v>0</v>
          </cell>
          <cell r="Z2345">
            <v>0</v>
          </cell>
          <cell r="AA2345">
            <v>0</v>
          </cell>
          <cell r="AB2345">
            <v>0</v>
          </cell>
          <cell r="AC2345">
            <v>0</v>
          </cell>
          <cell r="AD2345">
            <v>0</v>
          </cell>
          <cell r="AE2345">
            <v>0</v>
          </cell>
        </row>
        <row r="2346">
          <cell r="K2346">
            <v>0</v>
          </cell>
          <cell r="R2346">
            <v>0</v>
          </cell>
          <cell r="S2346">
            <v>0</v>
          </cell>
          <cell r="T2346">
            <v>0</v>
          </cell>
          <cell r="V2346">
            <v>0</v>
          </cell>
          <cell r="W2346">
            <v>0</v>
          </cell>
          <cell r="X2346">
            <v>0</v>
          </cell>
          <cell r="Y2346">
            <v>0</v>
          </cell>
          <cell r="Z2346">
            <v>0</v>
          </cell>
          <cell r="AA2346">
            <v>0</v>
          </cell>
          <cell r="AB2346">
            <v>0</v>
          </cell>
          <cell r="AC2346">
            <v>0</v>
          </cell>
          <cell r="AD2346">
            <v>0</v>
          </cell>
          <cell r="AE2346">
            <v>0</v>
          </cell>
        </row>
        <row r="2347">
          <cell r="K2347">
            <v>0</v>
          </cell>
          <cell r="R2347">
            <v>0</v>
          </cell>
          <cell r="S2347">
            <v>0</v>
          </cell>
          <cell r="T2347">
            <v>0</v>
          </cell>
          <cell r="V2347">
            <v>0</v>
          </cell>
          <cell r="W2347">
            <v>0</v>
          </cell>
          <cell r="X2347">
            <v>0</v>
          </cell>
          <cell r="Y2347">
            <v>0</v>
          </cell>
          <cell r="Z2347">
            <v>0</v>
          </cell>
          <cell r="AA2347">
            <v>0</v>
          </cell>
          <cell r="AB2347">
            <v>0</v>
          </cell>
          <cell r="AC2347">
            <v>0</v>
          </cell>
          <cell r="AD2347">
            <v>0</v>
          </cell>
          <cell r="AE2347">
            <v>0</v>
          </cell>
        </row>
        <row r="2348">
          <cell r="K2348">
            <v>0</v>
          </cell>
          <cell r="R2348">
            <v>0</v>
          </cell>
          <cell r="S2348">
            <v>0</v>
          </cell>
          <cell r="T2348">
            <v>0</v>
          </cell>
          <cell r="V2348">
            <v>0</v>
          </cell>
          <cell r="W2348">
            <v>0</v>
          </cell>
          <cell r="X2348">
            <v>0</v>
          </cell>
          <cell r="Y2348">
            <v>0</v>
          </cell>
          <cell r="Z2348">
            <v>0</v>
          </cell>
          <cell r="AA2348">
            <v>0</v>
          </cell>
          <cell r="AB2348">
            <v>0</v>
          </cell>
          <cell r="AC2348">
            <v>0</v>
          </cell>
          <cell r="AD2348">
            <v>0</v>
          </cell>
          <cell r="AE2348">
            <v>0</v>
          </cell>
        </row>
        <row r="2349">
          <cell r="K2349">
            <v>0</v>
          </cell>
          <cell r="R2349">
            <v>0</v>
          </cell>
          <cell r="S2349">
            <v>0</v>
          </cell>
          <cell r="T2349">
            <v>0</v>
          </cell>
          <cell r="V2349">
            <v>0</v>
          </cell>
          <cell r="W2349">
            <v>0</v>
          </cell>
          <cell r="X2349">
            <v>0</v>
          </cell>
          <cell r="Y2349">
            <v>0</v>
          </cell>
          <cell r="Z2349">
            <v>0</v>
          </cell>
          <cell r="AA2349">
            <v>0</v>
          </cell>
          <cell r="AB2349">
            <v>0</v>
          </cell>
          <cell r="AC2349">
            <v>0</v>
          </cell>
          <cell r="AD2349">
            <v>0</v>
          </cell>
          <cell r="AE2349">
            <v>0</v>
          </cell>
        </row>
        <row r="2350">
          <cell r="K2350">
            <v>0</v>
          </cell>
          <cell r="R2350">
            <v>0</v>
          </cell>
          <cell r="S2350">
            <v>0</v>
          </cell>
          <cell r="T2350">
            <v>0</v>
          </cell>
          <cell r="V2350">
            <v>0</v>
          </cell>
          <cell r="W2350">
            <v>0</v>
          </cell>
          <cell r="X2350">
            <v>0</v>
          </cell>
          <cell r="Y2350">
            <v>0</v>
          </cell>
          <cell r="Z2350">
            <v>0</v>
          </cell>
          <cell r="AA2350">
            <v>0</v>
          </cell>
          <cell r="AB2350">
            <v>0</v>
          </cell>
          <cell r="AC2350">
            <v>0</v>
          </cell>
          <cell r="AD2350">
            <v>0</v>
          </cell>
          <cell r="AE2350">
            <v>0</v>
          </cell>
        </row>
        <row r="2351">
          <cell r="K2351">
            <v>0</v>
          </cell>
          <cell r="R2351">
            <v>0</v>
          </cell>
          <cell r="S2351">
            <v>0</v>
          </cell>
          <cell r="T2351">
            <v>0</v>
          </cell>
          <cell r="V2351">
            <v>0</v>
          </cell>
          <cell r="W2351">
            <v>0</v>
          </cell>
          <cell r="X2351">
            <v>0</v>
          </cell>
          <cell r="Y2351">
            <v>0</v>
          </cell>
          <cell r="Z2351">
            <v>0</v>
          </cell>
          <cell r="AA2351">
            <v>0</v>
          </cell>
          <cell r="AB2351">
            <v>0</v>
          </cell>
          <cell r="AC2351">
            <v>0</v>
          </cell>
          <cell r="AD2351">
            <v>0</v>
          </cell>
          <cell r="AE2351">
            <v>0</v>
          </cell>
        </row>
        <row r="2352">
          <cell r="K2352">
            <v>0</v>
          </cell>
          <cell r="R2352">
            <v>0</v>
          </cell>
          <cell r="S2352">
            <v>0</v>
          </cell>
          <cell r="T2352">
            <v>0</v>
          </cell>
          <cell r="V2352">
            <v>0</v>
          </cell>
          <cell r="W2352">
            <v>0</v>
          </cell>
          <cell r="X2352">
            <v>0</v>
          </cell>
          <cell r="Y2352">
            <v>0</v>
          </cell>
          <cell r="Z2352">
            <v>0</v>
          </cell>
          <cell r="AA2352">
            <v>0</v>
          </cell>
          <cell r="AB2352">
            <v>0</v>
          </cell>
          <cell r="AC2352">
            <v>0</v>
          </cell>
          <cell r="AD2352">
            <v>0</v>
          </cell>
          <cell r="AE2352">
            <v>0</v>
          </cell>
        </row>
        <row r="2353">
          <cell r="K2353">
            <v>0</v>
          </cell>
          <cell r="R2353">
            <v>0</v>
          </cell>
          <cell r="S2353">
            <v>0</v>
          </cell>
          <cell r="T2353">
            <v>0</v>
          </cell>
          <cell r="V2353">
            <v>0</v>
          </cell>
          <cell r="W2353">
            <v>0</v>
          </cell>
          <cell r="X2353">
            <v>0</v>
          </cell>
          <cell r="Y2353">
            <v>0</v>
          </cell>
          <cell r="Z2353">
            <v>0</v>
          </cell>
          <cell r="AA2353">
            <v>0</v>
          </cell>
          <cell r="AB2353">
            <v>0</v>
          </cell>
          <cell r="AC2353">
            <v>0</v>
          </cell>
          <cell r="AD2353">
            <v>0</v>
          </cell>
          <cell r="AE2353">
            <v>0</v>
          </cell>
        </row>
        <row r="2354">
          <cell r="K2354">
            <v>0</v>
          </cell>
          <cell r="R2354">
            <v>0</v>
          </cell>
          <cell r="S2354">
            <v>0</v>
          </cell>
          <cell r="T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</row>
        <row r="2355">
          <cell r="K2355">
            <v>0</v>
          </cell>
          <cell r="R2355">
            <v>0</v>
          </cell>
          <cell r="S2355">
            <v>0</v>
          </cell>
          <cell r="T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</row>
        <row r="2356">
          <cell r="K2356">
            <v>0</v>
          </cell>
          <cell r="R2356">
            <v>0</v>
          </cell>
          <cell r="S2356">
            <v>0</v>
          </cell>
          <cell r="T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</row>
        <row r="2357">
          <cell r="K2357">
            <v>0</v>
          </cell>
          <cell r="R2357">
            <v>0</v>
          </cell>
          <cell r="S2357">
            <v>0</v>
          </cell>
          <cell r="T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</row>
        <row r="2358">
          <cell r="K2358">
            <v>0</v>
          </cell>
          <cell r="R2358">
            <v>0</v>
          </cell>
          <cell r="S2358">
            <v>0</v>
          </cell>
          <cell r="T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</row>
        <row r="2359">
          <cell r="K2359">
            <v>0</v>
          </cell>
          <cell r="R2359">
            <v>0</v>
          </cell>
          <cell r="S2359">
            <v>0</v>
          </cell>
          <cell r="T2359">
            <v>0</v>
          </cell>
          <cell r="V2359">
            <v>0</v>
          </cell>
          <cell r="W2359">
            <v>0</v>
          </cell>
          <cell r="X2359">
            <v>0</v>
          </cell>
          <cell r="Y2359">
            <v>0</v>
          </cell>
          <cell r="Z2359">
            <v>0</v>
          </cell>
          <cell r="AA2359">
            <v>0</v>
          </cell>
          <cell r="AB2359">
            <v>0</v>
          </cell>
          <cell r="AC2359">
            <v>0</v>
          </cell>
          <cell r="AD2359">
            <v>0</v>
          </cell>
          <cell r="AE2359">
            <v>0</v>
          </cell>
        </row>
        <row r="2360">
          <cell r="K2360">
            <v>0</v>
          </cell>
          <cell r="R2360">
            <v>0</v>
          </cell>
          <cell r="S2360">
            <v>0</v>
          </cell>
          <cell r="T2360">
            <v>0</v>
          </cell>
          <cell r="V2360">
            <v>0</v>
          </cell>
          <cell r="W2360">
            <v>0</v>
          </cell>
          <cell r="X2360">
            <v>0</v>
          </cell>
          <cell r="Y2360">
            <v>0</v>
          </cell>
          <cell r="Z2360">
            <v>0</v>
          </cell>
          <cell r="AA2360">
            <v>0</v>
          </cell>
          <cell r="AB2360">
            <v>0</v>
          </cell>
          <cell r="AC2360">
            <v>0</v>
          </cell>
          <cell r="AD2360">
            <v>0</v>
          </cell>
          <cell r="AE2360">
            <v>0</v>
          </cell>
        </row>
        <row r="2361">
          <cell r="K2361">
            <v>0</v>
          </cell>
          <cell r="R2361">
            <v>0</v>
          </cell>
          <cell r="S2361">
            <v>0</v>
          </cell>
          <cell r="T2361">
            <v>0</v>
          </cell>
          <cell r="V2361">
            <v>0</v>
          </cell>
          <cell r="W2361">
            <v>0</v>
          </cell>
          <cell r="X2361">
            <v>0</v>
          </cell>
          <cell r="Y2361">
            <v>0</v>
          </cell>
          <cell r="Z2361">
            <v>0</v>
          </cell>
          <cell r="AA2361">
            <v>0</v>
          </cell>
          <cell r="AB2361">
            <v>0</v>
          </cell>
          <cell r="AC2361">
            <v>0</v>
          </cell>
          <cell r="AD2361">
            <v>0</v>
          </cell>
          <cell r="AE2361">
            <v>0</v>
          </cell>
        </row>
        <row r="2362">
          <cell r="K2362">
            <v>0</v>
          </cell>
          <cell r="R2362">
            <v>0</v>
          </cell>
          <cell r="S2362">
            <v>0</v>
          </cell>
          <cell r="T2362">
            <v>0</v>
          </cell>
          <cell r="V2362">
            <v>0</v>
          </cell>
          <cell r="W2362">
            <v>0</v>
          </cell>
          <cell r="X2362">
            <v>0</v>
          </cell>
          <cell r="Y2362">
            <v>0</v>
          </cell>
          <cell r="Z2362">
            <v>0</v>
          </cell>
          <cell r="AA2362">
            <v>0</v>
          </cell>
          <cell r="AB2362">
            <v>0</v>
          </cell>
          <cell r="AC2362">
            <v>0</v>
          </cell>
          <cell r="AD2362">
            <v>0</v>
          </cell>
          <cell r="AE2362">
            <v>0</v>
          </cell>
        </row>
        <row r="2363">
          <cell r="K2363">
            <v>0</v>
          </cell>
          <cell r="R2363">
            <v>0</v>
          </cell>
          <cell r="S2363">
            <v>0</v>
          </cell>
          <cell r="T2363">
            <v>0</v>
          </cell>
          <cell r="V2363">
            <v>0</v>
          </cell>
          <cell r="W2363">
            <v>0</v>
          </cell>
          <cell r="X2363">
            <v>0</v>
          </cell>
          <cell r="Y2363">
            <v>0</v>
          </cell>
          <cell r="Z2363">
            <v>0</v>
          </cell>
          <cell r="AA2363">
            <v>0</v>
          </cell>
          <cell r="AB2363">
            <v>0</v>
          </cell>
          <cell r="AC2363">
            <v>0</v>
          </cell>
          <cell r="AD2363">
            <v>0</v>
          </cell>
          <cell r="AE2363">
            <v>0</v>
          </cell>
        </row>
        <row r="2364">
          <cell r="K2364">
            <v>0</v>
          </cell>
          <cell r="R2364">
            <v>0</v>
          </cell>
          <cell r="S2364">
            <v>0</v>
          </cell>
          <cell r="T2364">
            <v>0</v>
          </cell>
          <cell r="V2364">
            <v>0</v>
          </cell>
          <cell r="W2364">
            <v>0</v>
          </cell>
          <cell r="X2364">
            <v>0</v>
          </cell>
          <cell r="Y2364">
            <v>0</v>
          </cell>
          <cell r="Z2364">
            <v>0</v>
          </cell>
          <cell r="AA2364">
            <v>0</v>
          </cell>
          <cell r="AB2364">
            <v>0</v>
          </cell>
          <cell r="AC2364">
            <v>0</v>
          </cell>
          <cell r="AD2364">
            <v>0</v>
          </cell>
          <cell r="AE2364">
            <v>0</v>
          </cell>
        </row>
        <row r="2365">
          <cell r="K2365">
            <v>0</v>
          </cell>
          <cell r="R2365">
            <v>0</v>
          </cell>
          <cell r="S2365">
            <v>0</v>
          </cell>
          <cell r="T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</row>
        <row r="2366">
          <cell r="K2366">
            <v>0</v>
          </cell>
          <cell r="R2366">
            <v>0</v>
          </cell>
          <cell r="S2366">
            <v>0</v>
          </cell>
          <cell r="T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  <cell r="AE2366">
            <v>0</v>
          </cell>
        </row>
        <row r="2367">
          <cell r="K2367">
            <v>0</v>
          </cell>
          <cell r="R2367">
            <v>0</v>
          </cell>
          <cell r="S2367">
            <v>0</v>
          </cell>
          <cell r="T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</row>
        <row r="2368">
          <cell r="K2368">
            <v>0</v>
          </cell>
          <cell r="R2368">
            <v>0</v>
          </cell>
          <cell r="S2368">
            <v>0</v>
          </cell>
          <cell r="T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</row>
        <row r="2369">
          <cell r="K2369">
            <v>0</v>
          </cell>
          <cell r="R2369">
            <v>0</v>
          </cell>
          <cell r="S2369">
            <v>0</v>
          </cell>
          <cell r="T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</row>
        <row r="2370">
          <cell r="K2370">
            <v>0</v>
          </cell>
          <cell r="R2370">
            <v>0</v>
          </cell>
          <cell r="S2370">
            <v>0</v>
          </cell>
          <cell r="T2370">
            <v>0</v>
          </cell>
          <cell r="V2370">
            <v>0</v>
          </cell>
          <cell r="W2370">
            <v>0</v>
          </cell>
          <cell r="X2370">
            <v>0</v>
          </cell>
          <cell r="Y2370">
            <v>0</v>
          </cell>
          <cell r="Z2370">
            <v>0</v>
          </cell>
          <cell r="AA2370">
            <v>0</v>
          </cell>
          <cell r="AB2370">
            <v>0</v>
          </cell>
          <cell r="AC2370">
            <v>0</v>
          </cell>
          <cell r="AD2370">
            <v>0</v>
          </cell>
          <cell r="AE2370">
            <v>0</v>
          </cell>
        </row>
        <row r="2371">
          <cell r="K2371">
            <v>0</v>
          </cell>
          <cell r="R2371">
            <v>0</v>
          </cell>
          <cell r="S2371">
            <v>0</v>
          </cell>
          <cell r="T2371">
            <v>0</v>
          </cell>
          <cell r="V2371">
            <v>0</v>
          </cell>
          <cell r="W2371">
            <v>0</v>
          </cell>
          <cell r="X2371">
            <v>0</v>
          </cell>
          <cell r="Y2371">
            <v>0</v>
          </cell>
          <cell r="Z2371">
            <v>0</v>
          </cell>
          <cell r="AA2371">
            <v>0</v>
          </cell>
          <cell r="AB2371">
            <v>0</v>
          </cell>
          <cell r="AC2371">
            <v>0</v>
          </cell>
          <cell r="AD2371">
            <v>0</v>
          </cell>
          <cell r="AE2371">
            <v>0</v>
          </cell>
        </row>
        <row r="2372">
          <cell r="K2372">
            <v>0</v>
          </cell>
          <cell r="R2372">
            <v>0</v>
          </cell>
          <cell r="S2372">
            <v>0</v>
          </cell>
          <cell r="T2372">
            <v>0</v>
          </cell>
          <cell r="V2372">
            <v>0</v>
          </cell>
          <cell r="W2372">
            <v>0</v>
          </cell>
          <cell r="X2372">
            <v>0</v>
          </cell>
          <cell r="Y2372">
            <v>0</v>
          </cell>
          <cell r="Z2372">
            <v>0</v>
          </cell>
          <cell r="AA2372">
            <v>0</v>
          </cell>
          <cell r="AB2372">
            <v>0</v>
          </cell>
          <cell r="AC2372">
            <v>0</v>
          </cell>
          <cell r="AD2372">
            <v>0</v>
          </cell>
          <cell r="AE2372">
            <v>0</v>
          </cell>
        </row>
        <row r="2373">
          <cell r="K2373">
            <v>0</v>
          </cell>
          <cell r="R2373">
            <v>0</v>
          </cell>
          <cell r="S2373">
            <v>0</v>
          </cell>
          <cell r="T2373">
            <v>0</v>
          </cell>
          <cell r="V2373">
            <v>0</v>
          </cell>
          <cell r="W2373">
            <v>0</v>
          </cell>
          <cell r="X2373">
            <v>0</v>
          </cell>
          <cell r="Y2373">
            <v>0</v>
          </cell>
          <cell r="Z2373">
            <v>0</v>
          </cell>
          <cell r="AA2373">
            <v>0</v>
          </cell>
          <cell r="AB2373">
            <v>0</v>
          </cell>
          <cell r="AC2373">
            <v>0</v>
          </cell>
          <cell r="AD2373">
            <v>0</v>
          </cell>
          <cell r="AE2373">
            <v>0</v>
          </cell>
        </row>
        <row r="2374">
          <cell r="K2374">
            <v>0</v>
          </cell>
          <cell r="R2374">
            <v>0</v>
          </cell>
          <cell r="S2374">
            <v>0</v>
          </cell>
          <cell r="T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</row>
        <row r="2375">
          <cell r="K2375">
            <v>0</v>
          </cell>
          <cell r="R2375">
            <v>0</v>
          </cell>
          <cell r="S2375">
            <v>0</v>
          </cell>
          <cell r="T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  <cell r="AE2375">
            <v>0</v>
          </cell>
        </row>
        <row r="2376">
          <cell r="K2376">
            <v>0</v>
          </cell>
          <cell r="R2376">
            <v>0</v>
          </cell>
          <cell r="S2376">
            <v>0</v>
          </cell>
          <cell r="T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  <cell r="AE2376">
            <v>0</v>
          </cell>
        </row>
        <row r="2377">
          <cell r="K2377">
            <v>0</v>
          </cell>
          <cell r="R2377">
            <v>0</v>
          </cell>
          <cell r="S2377">
            <v>0</v>
          </cell>
          <cell r="T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  <cell r="AE2377">
            <v>0</v>
          </cell>
        </row>
        <row r="2378">
          <cell r="K2378">
            <v>0</v>
          </cell>
          <cell r="R2378">
            <v>0</v>
          </cell>
          <cell r="S2378">
            <v>0</v>
          </cell>
          <cell r="T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  <cell r="AE2378">
            <v>0</v>
          </cell>
        </row>
        <row r="2379">
          <cell r="K2379">
            <v>0</v>
          </cell>
          <cell r="R2379">
            <v>0</v>
          </cell>
          <cell r="S2379">
            <v>0</v>
          </cell>
          <cell r="T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  <cell r="AE2379">
            <v>0</v>
          </cell>
        </row>
        <row r="2380">
          <cell r="K2380">
            <v>0</v>
          </cell>
          <cell r="R2380">
            <v>0</v>
          </cell>
          <cell r="S2380">
            <v>0</v>
          </cell>
          <cell r="T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  <cell r="AE2380">
            <v>0</v>
          </cell>
        </row>
        <row r="2381">
          <cell r="K2381">
            <v>0</v>
          </cell>
          <cell r="R2381">
            <v>0</v>
          </cell>
          <cell r="S2381">
            <v>0</v>
          </cell>
          <cell r="T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  <cell r="AE2381">
            <v>0</v>
          </cell>
        </row>
        <row r="2382">
          <cell r="K2382">
            <v>0</v>
          </cell>
          <cell r="R2382">
            <v>0</v>
          </cell>
          <cell r="S2382">
            <v>0</v>
          </cell>
          <cell r="T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  <cell r="AE2382">
            <v>0</v>
          </cell>
        </row>
        <row r="2383">
          <cell r="K2383">
            <v>0</v>
          </cell>
          <cell r="R2383">
            <v>0</v>
          </cell>
          <cell r="S2383">
            <v>0</v>
          </cell>
          <cell r="T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</row>
        <row r="2384">
          <cell r="K2384">
            <v>0</v>
          </cell>
          <cell r="R2384">
            <v>0</v>
          </cell>
          <cell r="S2384">
            <v>0</v>
          </cell>
          <cell r="T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</row>
        <row r="2385">
          <cell r="K2385">
            <v>0</v>
          </cell>
          <cell r="R2385">
            <v>0</v>
          </cell>
          <cell r="S2385">
            <v>0</v>
          </cell>
          <cell r="T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  <cell r="AE2385">
            <v>0</v>
          </cell>
        </row>
        <row r="2386">
          <cell r="K2386">
            <v>0</v>
          </cell>
          <cell r="R2386">
            <v>0</v>
          </cell>
          <cell r="S2386">
            <v>0</v>
          </cell>
          <cell r="T2386">
            <v>0</v>
          </cell>
          <cell r="V2386">
            <v>0</v>
          </cell>
          <cell r="W2386">
            <v>0</v>
          </cell>
          <cell r="X2386">
            <v>0</v>
          </cell>
          <cell r="Y2386">
            <v>0</v>
          </cell>
          <cell r="Z2386">
            <v>0</v>
          </cell>
          <cell r="AA2386">
            <v>0</v>
          </cell>
          <cell r="AB2386">
            <v>0</v>
          </cell>
          <cell r="AC2386">
            <v>0</v>
          </cell>
          <cell r="AD2386">
            <v>0</v>
          </cell>
          <cell r="AE2386">
            <v>0</v>
          </cell>
        </row>
        <row r="2387">
          <cell r="K2387">
            <v>0</v>
          </cell>
          <cell r="R2387">
            <v>0</v>
          </cell>
          <cell r="S2387">
            <v>0</v>
          </cell>
          <cell r="T2387">
            <v>0</v>
          </cell>
          <cell r="V2387">
            <v>0</v>
          </cell>
          <cell r="W2387">
            <v>0</v>
          </cell>
          <cell r="X2387">
            <v>0</v>
          </cell>
          <cell r="Y2387">
            <v>0</v>
          </cell>
          <cell r="Z2387">
            <v>0</v>
          </cell>
          <cell r="AA2387">
            <v>0</v>
          </cell>
          <cell r="AB2387">
            <v>0</v>
          </cell>
          <cell r="AC2387">
            <v>0</v>
          </cell>
          <cell r="AD2387">
            <v>0</v>
          </cell>
          <cell r="AE2387">
            <v>0</v>
          </cell>
        </row>
        <row r="2388">
          <cell r="K2388">
            <v>0</v>
          </cell>
          <cell r="R2388">
            <v>0</v>
          </cell>
          <cell r="S2388">
            <v>0</v>
          </cell>
          <cell r="T2388">
            <v>0</v>
          </cell>
          <cell r="V2388">
            <v>0</v>
          </cell>
          <cell r="W2388">
            <v>0</v>
          </cell>
          <cell r="X2388">
            <v>0</v>
          </cell>
          <cell r="Y2388">
            <v>0</v>
          </cell>
          <cell r="Z2388">
            <v>0</v>
          </cell>
          <cell r="AA2388">
            <v>0</v>
          </cell>
          <cell r="AB2388">
            <v>0</v>
          </cell>
          <cell r="AC2388">
            <v>0</v>
          </cell>
          <cell r="AD2388">
            <v>0</v>
          </cell>
          <cell r="AE2388">
            <v>0</v>
          </cell>
        </row>
        <row r="2389">
          <cell r="K2389">
            <v>0</v>
          </cell>
          <cell r="R2389">
            <v>0</v>
          </cell>
          <cell r="S2389">
            <v>0</v>
          </cell>
          <cell r="T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</row>
        <row r="2390">
          <cell r="K2390">
            <v>0</v>
          </cell>
          <cell r="R2390">
            <v>0</v>
          </cell>
          <cell r="S2390">
            <v>0</v>
          </cell>
          <cell r="T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  <cell r="AE2390">
            <v>0</v>
          </cell>
        </row>
        <row r="2391">
          <cell r="K2391">
            <v>0</v>
          </cell>
          <cell r="R2391">
            <v>0</v>
          </cell>
          <cell r="S2391">
            <v>0</v>
          </cell>
          <cell r="T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</row>
        <row r="2392">
          <cell r="K2392">
            <v>0</v>
          </cell>
          <cell r="R2392">
            <v>0</v>
          </cell>
          <cell r="S2392">
            <v>0</v>
          </cell>
          <cell r="T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  <cell r="AE2392">
            <v>0</v>
          </cell>
        </row>
        <row r="2393">
          <cell r="K2393">
            <v>0</v>
          </cell>
          <cell r="R2393">
            <v>0</v>
          </cell>
          <cell r="S2393">
            <v>0</v>
          </cell>
          <cell r="T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</row>
        <row r="2394">
          <cell r="K2394">
            <v>0</v>
          </cell>
          <cell r="R2394">
            <v>0</v>
          </cell>
          <cell r="S2394">
            <v>0</v>
          </cell>
          <cell r="T2394">
            <v>0</v>
          </cell>
          <cell r="V2394">
            <v>0</v>
          </cell>
          <cell r="W2394">
            <v>0</v>
          </cell>
          <cell r="X2394">
            <v>0</v>
          </cell>
          <cell r="Y2394">
            <v>0</v>
          </cell>
          <cell r="Z2394">
            <v>0</v>
          </cell>
          <cell r="AA2394">
            <v>0</v>
          </cell>
          <cell r="AB2394">
            <v>0</v>
          </cell>
          <cell r="AC2394">
            <v>0</v>
          </cell>
          <cell r="AD2394">
            <v>0</v>
          </cell>
          <cell r="AE2394">
            <v>0</v>
          </cell>
        </row>
        <row r="2395">
          <cell r="K2395">
            <v>0</v>
          </cell>
          <cell r="R2395">
            <v>0</v>
          </cell>
          <cell r="S2395">
            <v>0</v>
          </cell>
          <cell r="T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</row>
        <row r="2396">
          <cell r="K2396">
            <v>0</v>
          </cell>
          <cell r="R2396">
            <v>0</v>
          </cell>
          <cell r="S2396">
            <v>0</v>
          </cell>
          <cell r="T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</row>
        <row r="2397">
          <cell r="K2397">
            <v>0</v>
          </cell>
          <cell r="R2397">
            <v>0</v>
          </cell>
          <cell r="S2397">
            <v>0</v>
          </cell>
          <cell r="T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</row>
        <row r="2398">
          <cell r="K2398">
            <v>0</v>
          </cell>
          <cell r="R2398">
            <v>0</v>
          </cell>
          <cell r="S2398">
            <v>0</v>
          </cell>
          <cell r="T2398">
            <v>0</v>
          </cell>
          <cell r="V2398">
            <v>0</v>
          </cell>
          <cell r="W2398">
            <v>0</v>
          </cell>
          <cell r="X2398">
            <v>0</v>
          </cell>
          <cell r="Y2398">
            <v>0</v>
          </cell>
          <cell r="Z2398">
            <v>0</v>
          </cell>
          <cell r="AA2398">
            <v>0</v>
          </cell>
          <cell r="AB2398">
            <v>0</v>
          </cell>
          <cell r="AC2398">
            <v>0</v>
          </cell>
          <cell r="AD2398">
            <v>0</v>
          </cell>
          <cell r="AE2398">
            <v>0</v>
          </cell>
        </row>
        <row r="2399">
          <cell r="K2399">
            <v>0</v>
          </cell>
          <cell r="R2399">
            <v>0</v>
          </cell>
          <cell r="S2399">
            <v>0</v>
          </cell>
          <cell r="T2399">
            <v>0</v>
          </cell>
          <cell r="V2399">
            <v>0</v>
          </cell>
          <cell r="W2399">
            <v>0</v>
          </cell>
          <cell r="X2399">
            <v>0</v>
          </cell>
          <cell r="Y2399">
            <v>0</v>
          </cell>
          <cell r="Z2399">
            <v>0</v>
          </cell>
          <cell r="AA2399">
            <v>0</v>
          </cell>
          <cell r="AB2399">
            <v>0</v>
          </cell>
          <cell r="AC2399">
            <v>0</v>
          </cell>
          <cell r="AD2399">
            <v>0</v>
          </cell>
          <cell r="AE2399">
            <v>0</v>
          </cell>
        </row>
        <row r="2400">
          <cell r="K2400">
            <v>0</v>
          </cell>
          <cell r="R2400">
            <v>0</v>
          </cell>
          <cell r="S2400">
            <v>0</v>
          </cell>
          <cell r="T2400">
            <v>0</v>
          </cell>
          <cell r="V2400">
            <v>0</v>
          </cell>
          <cell r="W2400">
            <v>0</v>
          </cell>
          <cell r="X2400">
            <v>0</v>
          </cell>
          <cell r="Y2400">
            <v>0</v>
          </cell>
          <cell r="Z2400">
            <v>0</v>
          </cell>
          <cell r="AA2400">
            <v>0</v>
          </cell>
          <cell r="AB2400">
            <v>0</v>
          </cell>
          <cell r="AC2400">
            <v>0</v>
          </cell>
          <cell r="AD2400">
            <v>0</v>
          </cell>
          <cell r="AE2400">
            <v>0</v>
          </cell>
        </row>
        <row r="2401">
          <cell r="K2401">
            <v>0</v>
          </cell>
          <cell r="R2401">
            <v>0</v>
          </cell>
          <cell r="S2401">
            <v>0</v>
          </cell>
          <cell r="T2401">
            <v>0</v>
          </cell>
          <cell r="V2401">
            <v>0</v>
          </cell>
          <cell r="W2401">
            <v>0</v>
          </cell>
          <cell r="X2401">
            <v>0</v>
          </cell>
          <cell r="Y2401">
            <v>0</v>
          </cell>
          <cell r="Z2401">
            <v>0</v>
          </cell>
          <cell r="AA2401">
            <v>0</v>
          </cell>
          <cell r="AB2401">
            <v>0</v>
          </cell>
          <cell r="AC2401">
            <v>0</v>
          </cell>
          <cell r="AD2401">
            <v>0</v>
          </cell>
          <cell r="AE2401">
            <v>0</v>
          </cell>
        </row>
        <row r="2402">
          <cell r="K2402">
            <v>0</v>
          </cell>
          <cell r="R2402">
            <v>0</v>
          </cell>
          <cell r="S2402">
            <v>0</v>
          </cell>
          <cell r="T2402">
            <v>0</v>
          </cell>
          <cell r="V2402">
            <v>0</v>
          </cell>
          <cell r="W2402">
            <v>0</v>
          </cell>
          <cell r="X2402">
            <v>0</v>
          </cell>
          <cell r="Y2402">
            <v>0</v>
          </cell>
          <cell r="Z2402">
            <v>0</v>
          </cell>
          <cell r="AA2402">
            <v>0</v>
          </cell>
          <cell r="AB2402">
            <v>0</v>
          </cell>
          <cell r="AC2402">
            <v>0</v>
          </cell>
          <cell r="AD2402">
            <v>0</v>
          </cell>
          <cell r="AE2402">
            <v>0</v>
          </cell>
        </row>
        <row r="2403">
          <cell r="K2403">
            <v>0</v>
          </cell>
          <cell r="R2403">
            <v>0</v>
          </cell>
          <cell r="S2403">
            <v>0</v>
          </cell>
          <cell r="T2403">
            <v>0</v>
          </cell>
          <cell r="V2403">
            <v>0</v>
          </cell>
          <cell r="W2403">
            <v>0</v>
          </cell>
          <cell r="X2403">
            <v>0</v>
          </cell>
          <cell r="Y2403">
            <v>0</v>
          </cell>
          <cell r="Z2403">
            <v>0</v>
          </cell>
          <cell r="AA2403">
            <v>0</v>
          </cell>
          <cell r="AB2403">
            <v>0</v>
          </cell>
          <cell r="AC2403">
            <v>0</v>
          </cell>
          <cell r="AD2403">
            <v>0</v>
          </cell>
          <cell r="AE2403">
            <v>0</v>
          </cell>
        </row>
        <row r="2404">
          <cell r="K2404">
            <v>0</v>
          </cell>
          <cell r="R2404">
            <v>0</v>
          </cell>
          <cell r="S2404">
            <v>0</v>
          </cell>
          <cell r="T2404">
            <v>0</v>
          </cell>
          <cell r="V2404">
            <v>0</v>
          </cell>
          <cell r="W2404">
            <v>0</v>
          </cell>
          <cell r="X2404">
            <v>0</v>
          </cell>
          <cell r="Y2404">
            <v>0</v>
          </cell>
          <cell r="Z2404">
            <v>0</v>
          </cell>
          <cell r="AA2404">
            <v>0</v>
          </cell>
          <cell r="AB2404">
            <v>0</v>
          </cell>
          <cell r="AC2404">
            <v>0</v>
          </cell>
          <cell r="AD2404">
            <v>0</v>
          </cell>
          <cell r="AE2404">
            <v>0</v>
          </cell>
        </row>
        <row r="2405">
          <cell r="K2405">
            <v>0</v>
          </cell>
          <cell r="R2405">
            <v>0</v>
          </cell>
          <cell r="S2405">
            <v>0</v>
          </cell>
          <cell r="T2405">
            <v>0</v>
          </cell>
          <cell r="V2405">
            <v>0</v>
          </cell>
          <cell r="W2405">
            <v>0</v>
          </cell>
          <cell r="X2405">
            <v>0</v>
          </cell>
          <cell r="Y2405">
            <v>0</v>
          </cell>
          <cell r="Z2405">
            <v>0</v>
          </cell>
          <cell r="AA2405">
            <v>0</v>
          </cell>
          <cell r="AB2405">
            <v>0</v>
          </cell>
          <cell r="AC2405">
            <v>0</v>
          </cell>
          <cell r="AD2405">
            <v>0</v>
          </cell>
          <cell r="AE2405">
            <v>0</v>
          </cell>
        </row>
        <row r="2406">
          <cell r="K2406">
            <v>0</v>
          </cell>
          <cell r="R2406">
            <v>0</v>
          </cell>
          <cell r="S2406">
            <v>0</v>
          </cell>
          <cell r="T2406">
            <v>0</v>
          </cell>
          <cell r="V2406">
            <v>0</v>
          </cell>
          <cell r="W2406">
            <v>0</v>
          </cell>
          <cell r="X2406">
            <v>0</v>
          </cell>
          <cell r="Y2406">
            <v>0</v>
          </cell>
          <cell r="Z2406">
            <v>0</v>
          </cell>
          <cell r="AA2406">
            <v>0</v>
          </cell>
          <cell r="AB2406">
            <v>0</v>
          </cell>
          <cell r="AC2406">
            <v>0</v>
          </cell>
          <cell r="AD2406">
            <v>0</v>
          </cell>
          <cell r="AE2406">
            <v>0</v>
          </cell>
        </row>
        <row r="2407">
          <cell r="K2407">
            <v>0</v>
          </cell>
          <cell r="R2407">
            <v>0</v>
          </cell>
          <cell r="S2407">
            <v>0</v>
          </cell>
          <cell r="T2407">
            <v>0</v>
          </cell>
          <cell r="V2407">
            <v>0</v>
          </cell>
          <cell r="W2407">
            <v>0</v>
          </cell>
          <cell r="X2407">
            <v>0</v>
          </cell>
          <cell r="Y2407">
            <v>0</v>
          </cell>
          <cell r="Z2407">
            <v>0</v>
          </cell>
          <cell r="AA2407">
            <v>0</v>
          </cell>
          <cell r="AB2407">
            <v>0</v>
          </cell>
          <cell r="AC2407">
            <v>0</v>
          </cell>
          <cell r="AD2407">
            <v>0</v>
          </cell>
          <cell r="AE2407">
            <v>0</v>
          </cell>
        </row>
        <row r="2408">
          <cell r="K2408">
            <v>0</v>
          </cell>
          <cell r="R2408">
            <v>0</v>
          </cell>
          <cell r="S2408">
            <v>0</v>
          </cell>
          <cell r="T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</v>
          </cell>
        </row>
        <row r="2409">
          <cell r="K2409">
            <v>0</v>
          </cell>
          <cell r="R2409">
            <v>0</v>
          </cell>
          <cell r="S2409">
            <v>0</v>
          </cell>
          <cell r="T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0</v>
          </cell>
        </row>
        <row r="2410">
          <cell r="K2410">
            <v>0</v>
          </cell>
          <cell r="R2410">
            <v>0</v>
          </cell>
          <cell r="S2410">
            <v>0</v>
          </cell>
          <cell r="T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</row>
        <row r="2411">
          <cell r="K2411">
            <v>0</v>
          </cell>
          <cell r="R2411">
            <v>0</v>
          </cell>
          <cell r="S2411">
            <v>0</v>
          </cell>
          <cell r="T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</row>
        <row r="2412">
          <cell r="K2412">
            <v>0</v>
          </cell>
          <cell r="R2412">
            <v>0</v>
          </cell>
          <cell r="S2412">
            <v>0</v>
          </cell>
          <cell r="T2412">
            <v>0</v>
          </cell>
          <cell r="V2412">
            <v>0</v>
          </cell>
          <cell r="W2412">
            <v>0</v>
          </cell>
          <cell r="X2412">
            <v>0</v>
          </cell>
          <cell r="Y2412">
            <v>0</v>
          </cell>
          <cell r="Z2412">
            <v>0</v>
          </cell>
          <cell r="AA2412">
            <v>0</v>
          </cell>
          <cell r="AB2412">
            <v>0</v>
          </cell>
          <cell r="AC2412">
            <v>0</v>
          </cell>
          <cell r="AD2412">
            <v>0</v>
          </cell>
          <cell r="AE2412">
            <v>0</v>
          </cell>
        </row>
        <row r="2413">
          <cell r="K2413">
            <v>0</v>
          </cell>
          <cell r="R2413">
            <v>0</v>
          </cell>
          <cell r="S2413">
            <v>0</v>
          </cell>
          <cell r="T2413">
            <v>0</v>
          </cell>
          <cell r="V2413">
            <v>0</v>
          </cell>
          <cell r="W2413">
            <v>0</v>
          </cell>
          <cell r="X2413">
            <v>0</v>
          </cell>
          <cell r="Y2413">
            <v>0</v>
          </cell>
          <cell r="Z2413">
            <v>0</v>
          </cell>
          <cell r="AA2413">
            <v>0</v>
          </cell>
          <cell r="AB2413">
            <v>0</v>
          </cell>
          <cell r="AC2413">
            <v>0</v>
          </cell>
          <cell r="AD2413">
            <v>0</v>
          </cell>
          <cell r="AE2413">
            <v>0</v>
          </cell>
        </row>
        <row r="2414">
          <cell r="K2414">
            <v>0</v>
          </cell>
          <cell r="R2414">
            <v>0</v>
          </cell>
          <cell r="S2414">
            <v>0</v>
          </cell>
          <cell r="T2414">
            <v>0</v>
          </cell>
          <cell r="V2414">
            <v>0</v>
          </cell>
          <cell r="W2414">
            <v>0</v>
          </cell>
          <cell r="X2414">
            <v>0</v>
          </cell>
          <cell r="Y2414">
            <v>0</v>
          </cell>
          <cell r="Z2414">
            <v>0</v>
          </cell>
          <cell r="AA2414">
            <v>0</v>
          </cell>
          <cell r="AB2414">
            <v>0</v>
          </cell>
          <cell r="AC2414">
            <v>0</v>
          </cell>
          <cell r="AD2414">
            <v>0</v>
          </cell>
          <cell r="AE2414">
            <v>0</v>
          </cell>
        </row>
        <row r="2415">
          <cell r="K2415">
            <v>0</v>
          </cell>
          <cell r="R2415">
            <v>0</v>
          </cell>
          <cell r="S2415">
            <v>0</v>
          </cell>
          <cell r="T2415">
            <v>0</v>
          </cell>
          <cell r="V2415">
            <v>0</v>
          </cell>
          <cell r="W2415">
            <v>0</v>
          </cell>
          <cell r="X2415">
            <v>0</v>
          </cell>
          <cell r="Y2415">
            <v>0</v>
          </cell>
          <cell r="Z2415">
            <v>0</v>
          </cell>
          <cell r="AA2415">
            <v>0</v>
          </cell>
          <cell r="AB2415">
            <v>0</v>
          </cell>
          <cell r="AC2415">
            <v>0</v>
          </cell>
          <cell r="AD2415">
            <v>0</v>
          </cell>
          <cell r="AE2415">
            <v>0</v>
          </cell>
        </row>
        <row r="2416">
          <cell r="K2416">
            <v>0</v>
          </cell>
          <cell r="R2416">
            <v>0</v>
          </cell>
          <cell r="S2416">
            <v>0</v>
          </cell>
          <cell r="T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</row>
        <row r="2417">
          <cell r="K2417">
            <v>0</v>
          </cell>
          <cell r="R2417">
            <v>0</v>
          </cell>
          <cell r="S2417">
            <v>0</v>
          </cell>
          <cell r="T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</row>
        <row r="2418">
          <cell r="K2418">
            <v>0</v>
          </cell>
          <cell r="R2418">
            <v>0</v>
          </cell>
          <cell r="S2418">
            <v>0</v>
          </cell>
          <cell r="T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</row>
        <row r="2419">
          <cell r="K2419">
            <v>0</v>
          </cell>
          <cell r="R2419">
            <v>0</v>
          </cell>
          <cell r="S2419">
            <v>0</v>
          </cell>
          <cell r="T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</row>
        <row r="2420">
          <cell r="K2420">
            <v>0</v>
          </cell>
          <cell r="R2420">
            <v>0</v>
          </cell>
          <cell r="S2420">
            <v>0</v>
          </cell>
          <cell r="T2420">
            <v>0</v>
          </cell>
          <cell r="V2420">
            <v>0</v>
          </cell>
          <cell r="W2420">
            <v>0</v>
          </cell>
          <cell r="X2420">
            <v>0</v>
          </cell>
          <cell r="Y2420">
            <v>0</v>
          </cell>
          <cell r="Z2420">
            <v>0</v>
          </cell>
          <cell r="AA2420">
            <v>0</v>
          </cell>
          <cell r="AB2420">
            <v>0</v>
          </cell>
          <cell r="AC2420">
            <v>0</v>
          </cell>
          <cell r="AD2420">
            <v>0</v>
          </cell>
          <cell r="AE2420">
            <v>0</v>
          </cell>
        </row>
        <row r="2421">
          <cell r="K2421">
            <v>0</v>
          </cell>
          <cell r="R2421">
            <v>0</v>
          </cell>
          <cell r="S2421">
            <v>0</v>
          </cell>
          <cell r="T2421">
            <v>0</v>
          </cell>
          <cell r="V2421">
            <v>0</v>
          </cell>
          <cell r="W2421">
            <v>0</v>
          </cell>
          <cell r="X2421">
            <v>0</v>
          </cell>
          <cell r="Y2421">
            <v>0</v>
          </cell>
          <cell r="Z2421">
            <v>0</v>
          </cell>
          <cell r="AA2421">
            <v>0</v>
          </cell>
          <cell r="AB2421">
            <v>0</v>
          </cell>
          <cell r="AC2421">
            <v>0</v>
          </cell>
          <cell r="AD2421">
            <v>0</v>
          </cell>
          <cell r="AE2421">
            <v>0</v>
          </cell>
        </row>
        <row r="2422">
          <cell r="K2422">
            <v>0</v>
          </cell>
          <cell r="R2422">
            <v>0</v>
          </cell>
          <cell r="S2422">
            <v>0</v>
          </cell>
          <cell r="T2422">
            <v>0</v>
          </cell>
          <cell r="V2422">
            <v>0</v>
          </cell>
          <cell r="W2422">
            <v>0</v>
          </cell>
          <cell r="X2422">
            <v>0</v>
          </cell>
          <cell r="Y2422">
            <v>0</v>
          </cell>
          <cell r="Z2422">
            <v>0</v>
          </cell>
          <cell r="AA2422">
            <v>0</v>
          </cell>
          <cell r="AB2422">
            <v>0</v>
          </cell>
          <cell r="AC2422">
            <v>0</v>
          </cell>
          <cell r="AD2422">
            <v>0</v>
          </cell>
          <cell r="AE2422">
            <v>0</v>
          </cell>
        </row>
        <row r="2423">
          <cell r="K2423">
            <v>0</v>
          </cell>
          <cell r="R2423">
            <v>0</v>
          </cell>
          <cell r="S2423">
            <v>0</v>
          </cell>
          <cell r="T2423">
            <v>0</v>
          </cell>
          <cell r="V2423">
            <v>0</v>
          </cell>
          <cell r="W2423">
            <v>0</v>
          </cell>
          <cell r="X2423">
            <v>0</v>
          </cell>
          <cell r="Y2423">
            <v>0</v>
          </cell>
          <cell r="Z2423">
            <v>0</v>
          </cell>
          <cell r="AA2423">
            <v>0</v>
          </cell>
          <cell r="AB2423">
            <v>0</v>
          </cell>
          <cell r="AC2423">
            <v>0</v>
          </cell>
          <cell r="AD2423">
            <v>0</v>
          </cell>
          <cell r="AE2423">
            <v>0</v>
          </cell>
        </row>
        <row r="2424">
          <cell r="K2424">
            <v>0</v>
          </cell>
          <cell r="R2424">
            <v>0</v>
          </cell>
          <cell r="S2424">
            <v>0</v>
          </cell>
          <cell r="T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</row>
        <row r="2425">
          <cell r="K2425">
            <v>0</v>
          </cell>
          <cell r="R2425">
            <v>0</v>
          </cell>
          <cell r="S2425">
            <v>0</v>
          </cell>
          <cell r="T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</row>
        <row r="2426">
          <cell r="K2426">
            <v>0</v>
          </cell>
          <cell r="R2426">
            <v>0</v>
          </cell>
          <cell r="S2426">
            <v>0</v>
          </cell>
          <cell r="T2426">
            <v>0</v>
          </cell>
          <cell r="V2426">
            <v>0</v>
          </cell>
          <cell r="W2426">
            <v>0</v>
          </cell>
          <cell r="X2426">
            <v>0</v>
          </cell>
          <cell r="Y2426">
            <v>0</v>
          </cell>
          <cell r="Z2426">
            <v>0</v>
          </cell>
          <cell r="AA2426">
            <v>0</v>
          </cell>
          <cell r="AB2426">
            <v>0</v>
          </cell>
          <cell r="AC2426">
            <v>0</v>
          </cell>
          <cell r="AD2426">
            <v>0</v>
          </cell>
          <cell r="AE2426">
            <v>0</v>
          </cell>
        </row>
        <row r="2427">
          <cell r="K2427">
            <v>0</v>
          </cell>
          <cell r="R2427">
            <v>0</v>
          </cell>
          <cell r="S2427">
            <v>0</v>
          </cell>
          <cell r="T2427">
            <v>0</v>
          </cell>
          <cell r="V2427">
            <v>0</v>
          </cell>
          <cell r="W2427">
            <v>0</v>
          </cell>
          <cell r="X2427">
            <v>0</v>
          </cell>
          <cell r="Y2427">
            <v>0</v>
          </cell>
          <cell r="Z2427">
            <v>0</v>
          </cell>
          <cell r="AA2427">
            <v>0</v>
          </cell>
          <cell r="AB2427">
            <v>0</v>
          </cell>
          <cell r="AC2427">
            <v>0</v>
          </cell>
          <cell r="AD2427">
            <v>0</v>
          </cell>
          <cell r="AE2427">
            <v>0</v>
          </cell>
        </row>
        <row r="2428">
          <cell r="K2428">
            <v>0</v>
          </cell>
          <cell r="R2428">
            <v>0</v>
          </cell>
          <cell r="S2428">
            <v>0</v>
          </cell>
          <cell r="T2428">
            <v>0</v>
          </cell>
          <cell r="V2428">
            <v>0</v>
          </cell>
          <cell r="W2428">
            <v>0</v>
          </cell>
          <cell r="X2428">
            <v>0</v>
          </cell>
          <cell r="Y2428">
            <v>0</v>
          </cell>
          <cell r="Z2428">
            <v>0</v>
          </cell>
          <cell r="AA2428">
            <v>0</v>
          </cell>
          <cell r="AB2428">
            <v>0</v>
          </cell>
          <cell r="AC2428">
            <v>0</v>
          </cell>
          <cell r="AD2428">
            <v>0</v>
          </cell>
          <cell r="AE2428">
            <v>0</v>
          </cell>
        </row>
        <row r="2429">
          <cell r="K2429">
            <v>0</v>
          </cell>
          <cell r="R2429">
            <v>0</v>
          </cell>
          <cell r="S2429">
            <v>0</v>
          </cell>
          <cell r="T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  <cell r="AE2429">
            <v>0</v>
          </cell>
        </row>
        <row r="2430">
          <cell r="K2430">
            <v>0</v>
          </cell>
          <cell r="R2430">
            <v>0</v>
          </cell>
          <cell r="S2430">
            <v>0</v>
          </cell>
          <cell r="T2430">
            <v>0</v>
          </cell>
          <cell r="V2430">
            <v>0</v>
          </cell>
          <cell r="W2430">
            <v>0</v>
          </cell>
          <cell r="X2430">
            <v>0</v>
          </cell>
          <cell r="Y2430">
            <v>0</v>
          </cell>
          <cell r="Z2430">
            <v>0</v>
          </cell>
          <cell r="AA2430">
            <v>0</v>
          </cell>
          <cell r="AB2430">
            <v>0</v>
          </cell>
          <cell r="AC2430">
            <v>0</v>
          </cell>
          <cell r="AD2430">
            <v>0</v>
          </cell>
          <cell r="AE2430">
            <v>0</v>
          </cell>
        </row>
        <row r="2431">
          <cell r="K2431">
            <v>0</v>
          </cell>
          <cell r="R2431">
            <v>0</v>
          </cell>
          <cell r="S2431">
            <v>0</v>
          </cell>
          <cell r="T2431">
            <v>0</v>
          </cell>
          <cell r="V2431">
            <v>0</v>
          </cell>
          <cell r="W2431">
            <v>0</v>
          </cell>
          <cell r="X2431">
            <v>0</v>
          </cell>
          <cell r="Y2431">
            <v>0</v>
          </cell>
          <cell r="Z2431">
            <v>0</v>
          </cell>
          <cell r="AA2431">
            <v>0</v>
          </cell>
          <cell r="AB2431">
            <v>0</v>
          </cell>
          <cell r="AC2431">
            <v>0</v>
          </cell>
          <cell r="AD2431">
            <v>0</v>
          </cell>
          <cell r="AE2431">
            <v>0</v>
          </cell>
        </row>
        <row r="2432">
          <cell r="K2432">
            <v>0</v>
          </cell>
          <cell r="R2432">
            <v>0</v>
          </cell>
          <cell r="S2432">
            <v>0</v>
          </cell>
          <cell r="T2432">
            <v>0</v>
          </cell>
          <cell r="V2432">
            <v>0</v>
          </cell>
          <cell r="W2432">
            <v>0</v>
          </cell>
          <cell r="X2432">
            <v>0</v>
          </cell>
          <cell r="Y2432">
            <v>0</v>
          </cell>
          <cell r="Z2432">
            <v>0</v>
          </cell>
          <cell r="AA2432">
            <v>0</v>
          </cell>
          <cell r="AB2432">
            <v>0</v>
          </cell>
          <cell r="AC2432">
            <v>0</v>
          </cell>
          <cell r="AD2432">
            <v>0</v>
          </cell>
          <cell r="AE2432">
            <v>0</v>
          </cell>
        </row>
        <row r="2433">
          <cell r="K2433">
            <v>0</v>
          </cell>
          <cell r="R2433">
            <v>0</v>
          </cell>
          <cell r="S2433">
            <v>0</v>
          </cell>
          <cell r="T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  <cell r="AE2433">
            <v>0</v>
          </cell>
        </row>
        <row r="2434">
          <cell r="K2434">
            <v>0</v>
          </cell>
          <cell r="R2434">
            <v>0</v>
          </cell>
          <cell r="S2434">
            <v>0</v>
          </cell>
          <cell r="T2434">
            <v>0</v>
          </cell>
          <cell r="V2434">
            <v>0</v>
          </cell>
          <cell r="W2434">
            <v>0</v>
          </cell>
          <cell r="X2434">
            <v>0</v>
          </cell>
          <cell r="Y2434">
            <v>0</v>
          </cell>
          <cell r="Z2434">
            <v>0</v>
          </cell>
          <cell r="AA2434">
            <v>0</v>
          </cell>
          <cell r="AB2434">
            <v>0</v>
          </cell>
          <cell r="AC2434">
            <v>0</v>
          </cell>
          <cell r="AD2434">
            <v>0</v>
          </cell>
          <cell r="AE2434">
            <v>0</v>
          </cell>
        </row>
        <row r="2435">
          <cell r="K2435">
            <v>0</v>
          </cell>
          <cell r="R2435">
            <v>0</v>
          </cell>
          <cell r="S2435">
            <v>0</v>
          </cell>
          <cell r="T2435">
            <v>0</v>
          </cell>
          <cell r="V2435">
            <v>0</v>
          </cell>
          <cell r="W2435">
            <v>0</v>
          </cell>
          <cell r="X2435">
            <v>0</v>
          </cell>
          <cell r="Y2435">
            <v>0</v>
          </cell>
          <cell r="Z2435">
            <v>0</v>
          </cell>
          <cell r="AA2435">
            <v>0</v>
          </cell>
          <cell r="AB2435">
            <v>0</v>
          </cell>
          <cell r="AC2435">
            <v>0</v>
          </cell>
          <cell r="AD2435">
            <v>0</v>
          </cell>
          <cell r="AE2435">
            <v>0</v>
          </cell>
        </row>
        <row r="2436">
          <cell r="K2436">
            <v>0</v>
          </cell>
          <cell r="R2436">
            <v>0</v>
          </cell>
          <cell r="S2436">
            <v>0</v>
          </cell>
          <cell r="T2436">
            <v>0</v>
          </cell>
          <cell r="V2436">
            <v>0</v>
          </cell>
          <cell r="W2436">
            <v>0</v>
          </cell>
          <cell r="X2436">
            <v>0</v>
          </cell>
          <cell r="Y2436">
            <v>0</v>
          </cell>
          <cell r="Z2436">
            <v>0</v>
          </cell>
          <cell r="AA2436">
            <v>0</v>
          </cell>
          <cell r="AB2436">
            <v>0</v>
          </cell>
          <cell r="AC2436">
            <v>0</v>
          </cell>
          <cell r="AD2436">
            <v>0</v>
          </cell>
          <cell r="AE2436">
            <v>0</v>
          </cell>
        </row>
        <row r="2437">
          <cell r="K2437">
            <v>0</v>
          </cell>
          <cell r="R2437">
            <v>0</v>
          </cell>
          <cell r="S2437">
            <v>0</v>
          </cell>
          <cell r="T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  <cell r="AE2437">
            <v>0</v>
          </cell>
        </row>
        <row r="2438">
          <cell r="K2438">
            <v>0</v>
          </cell>
          <cell r="R2438">
            <v>0</v>
          </cell>
          <cell r="S2438">
            <v>0</v>
          </cell>
          <cell r="T2438">
            <v>0</v>
          </cell>
          <cell r="V2438">
            <v>0</v>
          </cell>
          <cell r="W2438">
            <v>0</v>
          </cell>
          <cell r="X2438">
            <v>0</v>
          </cell>
          <cell r="Y2438">
            <v>0</v>
          </cell>
          <cell r="Z2438">
            <v>0</v>
          </cell>
          <cell r="AA2438">
            <v>0</v>
          </cell>
          <cell r="AB2438">
            <v>0</v>
          </cell>
          <cell r="AC2438">
            <v>0</v>
          </cell>
          <cell r="AD2438">
            <v>0</v>
          </cell>
          <cell r="AE2438">
            <v>0</v>
          </cell>
        </row>
        <row r="2439">
          <cell r="K2439">
            <v>0</v>
          </cell>
          <cell r="R2439">
            <v>0</v>
          </cell>
          <cell r="S2439">
            <v>0</v>
          </cell>
          <cell r="T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>
            <v>0</v>
          </cell>
        </row>
        <row r="2440">
          <cell r="K2440">
            <v>0</v>
          </cell>
          <cell r="R2440">
            <v>0</v>
          </cell>
          <cell r="S2440">
            <v>0</v>
          </cell>
          <cell r="T2440">
            <v>0</v>
          </cell>
          <cell r="V2440">
            <v>0</v>
          </cell>
          <cell r="W2440">
            <v>0</v>
          </cell>
          <cell r="X2440">
            <v>0</v>
          </cell>
          <cell r="Y2440">
            <v>0</v>
          </cell>
          <cell r="Z2440">
            <v>0</v>
          </cell>
          <cell r="AA2440">
            <v>0</v>
          </cell>
          <cell r="AB2440">
            <v>0</v>
          </cell>
          <cell r="AC2440">
            <v>0</v>
          </cell>
          <cell r="AD2440">
            <v>0</v>
          </cell>
          <cell r="AE2440">
            <v>0</v>
          </cell>
        </row>
        <row r="2441">
          <cell r="K2441">
            <v>0</v>
          </cell>
          <cell r="R2441">
            <v>0</v>
          </cell>
          <cell r="S2441">
            <v>0</v>
          </cell>
          <cell r="T2441">
            <v>0</v>
          </cell>
          <cell r="V2441">
            <v>0</v>
          </cell>
          <cell r="W2441">
            <v>0</v>
          </cell>
          <cell r="X2441">
            <v>0</v>
          </cell>
          <cell r="Y2441">
            <v>0</v>
          </cell>
          <cell r="Z2441">
            <v>0</v>
          </cell>
          <cell r="AA2441">
            <v>0</v>
          </cell>
          <cell r="AB2441">
            <v>0</v>
          </cell>
          <cell r="AC2441">
            <v>0</v>
          </cell>
          <cell r="AD2441">
            <v>0</v>
          </cell>
          <cell r="AE2441">
            <v>0</v>
          </cell>
        </row>
        <row r="2442">
          <cell r="K2442">
            <v>0</v>
          </cell>
          <cell r="R2442">
            <v>0</v>
          </cell>
          <cell r="S2442">
            <v>0</v>
          </cell>
          <cell r="T2442">
            <v>0</v>
          </cell>
          <cell r="V2442">
            <v>0</v>
          </cell>
          <cell r="W2442">
            <v>0</v>
          </cell>
          <cell r="X2442">
            <v>0</v>
          </cell>
          <cell r="Y2442">
            <v>0</v>
          </cell>
          <cell r="Z2442">
            <v>0</v>
          </cell>
          <cell r="AA2442">
            <v>0</v>
          </cell>
          <cell r="AB2442">
            <v>0</v>
          </cell>
          <cell r="AC2442">
            <v>0</v>
          </cell>
          <cell r="AD2442">
            <v>0</v>
          </cell>
          <cell r="AE2442">
            <v>0</v>
          </cell>
        </row>
        <row r="2443">
          <cell r="K2443">
            <v>0</v>
          </cell>
          <cell r="R2443">
            <v>0</v>
          </cell>
          <cell r="S2443">
            <v>0</v>
          </cell>
          <cell r="T2443">
            <v>0</v>
          </cell>
          <cell r="V2443">
            <v>0</v>
          </cell>
          <cell r="W2443">
            <v>0</v>
          </cell>
          <cell r="X2443">
            <v>0</v>
          </cell>
          <cell r="Y2443">
            <v>0</v>
          </cell>
          <cell r="Z2443">
            <v>0</v>
          </cell>
          <cell r="AA2443">
            <v>0</v>
          </cell>
          <cell r="AB2443">
            <v>0</v>
          </cell>
          <cell r="AC2443">
            <v>0</v>
          </cell>
          <cell r="AD2443">
            <v>0</v>
          </cell>
          <cell r="AE2443">
            <v>0</v>
          </cell>
        </row>
        <row r="2444">
          <cell r="K2444">
            <v>0</v>
          </cell>
          <cell r="R2444">
            <v>0</v>
          </cell>
          <cell r="S2444">
            <v>0</v>
          </cell>
          <cell r="T2444">
            <v>0</v>
          </cell>
          <cell r="V2444">
            <v>0</v>
          </cell>
          <cell r="W2444">
            <v>0</v>
          </cell>
          <cell r="X2444">
            <v>0</v>
          </cell>
          <cell r="Y2444">
            <v>0</v>
          </cell>
          <cell r="Z2444">
            <v>0</v>
          </cell>
          <cell r="AA2444">
            <v>0</v>
          </cell>
          <cell r="AB2444">
            <v>0</v>
          </cell>
          <cell r="AC2444">
            <v>0</v>
          </cell>
          <cell r="AD2444">
            <v>0</v>
          </cell>
          <cell r="AE2444">
            <v>0</v>
          </cell>
        </row>
        <row r="2445">
          <cell r="K2445">
            <v>0</v>
          </cell>
          <cell r="R2445">
            <v>0</v>
          </cell>
          <cell r="S2445">
            <v>0</v>
          </cell>
          <cell r="T2445">
            <v>0</v>
          </cell>
          <cell r="V2445">
            <v>0</v>
          </cell>
          <cell r="W2445">
            <v>0</v>
          </cell>
          <cell r="X2445">
            <v>0</v>
          </cell>
          <cell r="Y2445">
            <v>0</v>
          </cell>
          <cell r="Z2445">
            <v>0</v>
          </cell>
          <cell r="AA2445">
            <v>0</v>
          </cell>
          <cell r="AB2445">
            <v>0</v>
          </cell>
          <cell r="AC2445">
            <v>0</v>
          </cell>
          <cell r="AD2445">
            <v>0</v>
          </cell>
          <cell r="AE2445">
            <v>0</v>
          </cell>
        </row>
        <row r="2446">
          <cell r="K2446">
            <v>0</v>
          </cell>
          <cell r="R2446">
            <v>0</v>
          </cell>
          <cell r="S2446">
            <v>0</v>
          </cell>
          <cell r="T2446">
            <v>0</v>
          </cell>
          <cell r="V2446">
            <v>0</v>
          </cell>
          <cell r="W2446">
            <v>0</v>
          </cell>
          <cell r="X2446">
            <v>0</v>
          </cell>
          <cell r="Y2446">
            <v>0</v>
          </cell>
          <cell r="Z2446">
            <v>0</v>
          </cell>
          <cell r="AA2446">
            <v>0</v>
          </cell>
          <cell r="AB2446">
            <v>0</v>
          </cell>
          <cell r="AC2446">
            <v>0</v>
          </cell>
          <cell r="AD2446">
            <v>0</v>
          </cell>
          <cell r="AE2446">
            <v>0</v>
          </cell>
        </row>
        <row r="2447">
          <cell r="K2447">
            <v>0</v>
          </cell>
          <cell r="R2447">
            <v>0</v>
          </cell>
          <cell r="S2447">
            <v>0</v>
          </cell>
          <cell r="T2447">
            <v>0</v>
          </cell>
          <cell r="V2447">
            <v>0</v>
          </cell>
          <cell r="W2447">
            <v>0</v>
          </cell>
          <cell r="X2447">
            <v>0</v>
          </cell>
          <cell r="Y2447">
            <v>0</v>
          </cell>
          <cell r="Z2447">
            <v>0</v>
          </cell>
          <cell r="AA2447">
            <v>0</v>
          </cell>
          <cell r="AB2447">
            <v>0</v>
          </cell>
          <cell r="AC2447">
            <v>0</v>
          </cell>
          <cell r="AD2447">
            <v>0</v>
          </cell>
          <cell r="AE2447">
            <v>0</v>
          </cell>
        </row>
        <row r="2448">
          <cell r="K2448">
            <v>0</v>
          </cell>
          <cell r="R2448">
            <v>0</v>
          </cell>
          <cell r="S2448">
            <v>0</v>
          </cell>
          <cell r="T2448">
            <v>0</v>
          </cell>
          <cell r="V2448">
            <v>0</v>
          </cell>
          <cell r="W2448">
            <v>0</v>
          </cell>
          <cell r="X2448">
            <v>0</v>
          </cell>
          <cell r="Y2448">
            <v>0</v>
          </cell>
          <cell r="Z2448">
            <v>0</v>
          </cell>
          <cell r="AA2448">
            <v>0</v>
          </cell>
          <cell r="AB2448">
            <v>0</v>
          </cell>
          <cell r="AC2448">
            <v>0</v>
          </cell>
          <cell r="AD2448">
            <v>0</v>
          </cell>
          <cell r="AE2448">
            <v>0</v>
          </cell>
        </row>
        <row r="2449">
          <cell r="K2449">
            <v>0</v>
          </cell>
          <cell r="R2449">
            <v>0</v>
          </cell>
          <cell r="S2449">
            <v>0</v>
          </cell>
          <cell r="T2449">
            <v>0</v>
          </cell>
          <cell r="V2449">
            <v>0</v>
          </cell>
          <cell r="W2449">
            <v>0</v>
          </cell>
          <cell r="X2449">
            <v>0</v>
          </cell>
          <cell r="Y2449">
            <v>0</v>
          </cell>
          <cell r="Z2449">
            <v>0</v>
          </cell>
          <cell r="AA2449">
            <v>0</v>
          </cell>
          <cell r="AB2449">
            <v>0</v>
          </cell>
          <cell r="AC2449">
            <v>0</v>
          </cell>
          <cell r="AD2449">
            <v>0</v>
          </cell>
          <cell r="AE2449">
            <v>0</v>
          </cell>
        </row>
        <row r="2450">
          <cell r="K2450">
            <v>0</v>
          </cell>
          <cell r="R2450">
            <v>0</v>
          </cell>
          <cell r="S2450">
            <v>0</v>
          </cell>
          <cell r="T2450">
            <v>0</v>
          </cell>
          <cell r="V2450">
            <v>0</v>
          </cell>
          <cell r="W2450">
            <v>0</v>
          </cell>
          <cell r="X2450">
            <v>0</v>
          </cell>
          <cell r="Y2450">
            <v>0</v>
          </cell>
          <cell r="Z2450">
            <v>0</v>
          </cell>
          <cell r="AA2450">
            <v>0</v>
          </cell>
          <cell r="AB2450">
            <v>0</v>
          </cell>
          <cell r="AC2450">
            <v>0</v>
          </cell>
          <cell r="AD2450">
            <v>0</v>
          </cell>
          <cell r="AE2450">
            <v>0</v>
          </cell>
        </row>
        <row r="2451">
          <cell r="K2451">
            <v>0</v>
          </cell>
          <cell r="R2451">
            <v>0</v>
          </cell>
          <cell r="S2451">
            <v>0</v>
          </cell>
          <cell r="T2451">
            <v>0</v>
          </cell>
          <cell r="V2451">
            <v>0</v>
          </cell>
          <cell r="W2451">
            <v>0</v>
          </cell>
          <cell r="X2451">
            <v>0</v>
          </cell>
          <cell r="Y2451">
            <v>0</v>
          </cell>
          <cell r="Z2451">
            <v>0</v>
          </cell>
          <cell r="AA2451">
            <v>0</v>
          </cell>
          <cell r="AB2451">
            <v>0</v>
          </cell>
          <cell r="AC2451">
            <v>0</v>
          </cell>
          <cell r="AD2451">
            <v>0</v>
          </cell>
          <cell r="AE2451">
            <v>0</v>
          </cell>
        </row>
        <row r="2452">
          <cell r="K2452">
            <v>0</v>
          </cell>
          <cell r="R2452">
            <v>0</v>
          </cell>
          <cell r="S2452">
            <v>0</v>
          </cell>
          <cell r="T2452">
            <v>0</v>
          </cell>
          <cell r="V2452">
            <v>0</v>
          </cell>
          <cell r="W2452">
            <v>0</v>
          </cell>
          <cell r="X2452">
            <v>0</v>
          </cell>
          <cell r="Y2452">
            <v>0</v>
          </cell>
          <cell r="Z2452">
            <v>0</v>
          </cell>
          <cell r="AA2452">
            <v>0</v>
          </cell>
          <cell r="AB2452">
            <v>0</v>
          </cell>
          <cell r="AC2452">
            <v>0</v>
          </cell>
          <cell r="AD2452">
            <v>0</v>
          </cell>
          <cell r="AE2452">
            <v>0</v>
          </cell>
        </row>
        <row r="2453">
          <cell r="K2453">
            <v>0</v>
          </cell>
          <cell r="R2453">
            <v>0</v>
          </cell>
          <cell r="S2453">
            <v>0</v>
          </cell>
          <cell r="T2453">
            <v>0</v>
          </cell>
          <cell r="V2453">
            <v>0</v>
          </cell>
          <cell r="W2453">
            <v>0</v>
          </cell>
          <cell r="X2453">
            <v>0</v>
          </cell>
          <cell r="Y2453">
            <v>0</v>
          </cell>
          <cell r="Z2453">
            <v>0</v>
          </cell>
          <cell r="AA2453">
            <v>0</v>
          </cell>
          <cell r="AB2453">
            <v>0</v>
          </cell>
          <cell r="AC2453">
            <v>0</v>
          </cell>
          <cell r="AD2453">
            <v>0</v>
          </cell>
          <cell r="AE2453">
            <v>0</v>
          </cell>
        </row>
        <row r="2454">
          <cell r="K2454">
            <v>0</v>
          </cell>
          <cell r="R2454">
            <v>0</v>
          </cell>
          <cell r="S2454">
            <v>0</v>
          </cell>
          <cell r="T2454">
            <v>0</v>
          </cell>
          <cell r="V2454">
            <v>0</v>
          </cell>
          <cell r="W2454">
            <v>0</v>
          </cell>
          <cell r="X2454">
            <v>0</v>
          </cell>
          <cell r="Y2454">
            <v>0</v>
          </cell>
          <cell r="Z2454">
            <v>0</v>
          </cell>
          <cell r="AA2454">
            <v>0</v>
          </cell>
          <cell r="AB2454">
            <v>0</v>
          </cell>
          <cell r="AC2454">
            <v>0</v>
          </cell>
          <cell r="AD2454">
            <v>0</v>
          </cell>
          <cell r="AE2454">
            <v>0</v>
          </cell>
        </row>
        <row r="2455">
          <cell r="K2455">
            <v>0</v>
          </cell>
          <cell r="R2455">
            <v>0</v>
          </cell>
          <cell r="S2455">
            <v>0</v>
          </cell>
          <cell r="T2455">
            <v>0</v>
          </cell>
          <cell r="V2455">
            <v>0</v>
          </cell>
          <cell r="W2455">
            <v>0</v>
          </cell>
          <cell r="X2455">
            <v>0</v>
          </cell>
          <cell r="Y2455">
            <v>0</v>
          </cell>
          <cell r="Z2455">
            <v>0</v>
          </cell>
          <cell r="AA2455">
            <v>0</v>
          </cell>
          <cell r="AB2455">
            <v>0</v>
          </cell>
          <cell r="AC2455">
            <v>0</v>
          </cell>
          <cell r="AD2455">
            <v>0</v>
          </cell>
          <cell r="AE2455">
            <v>0</v>
          </cell>
        </row>
        <row r="2456">
          <cell r="K2456">
            <v>0</v>
          </cell>
          <cell r="R2456">
            <v>0</v>
          </cell>
          <cell r="S2456">
            <v>0</v>
          </cell>
          <cell r="T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  <cell r="AE2456">
            <v>0</v>
          </cell>
        </row>
        <row r="2457">
          <cell r="K2457">
            <v>0</v>
          </cell>
          <cell r="R2457">
            <v>0</v>
          </cell>
          <cell r="S2457">
            <v>0</v>
          </cell>
          <cell r="T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  <cell r="AE2457">
            <v>0</v>
          </cell>
        </row>
        <row r="2458">
          <cell r="K2458">
            <v>0</v>
          </cell>
          <cell r="R2458">
            <v>0</v>
          </cell>
          <cell r="S2458">
            <v>0</v>
          </cell>
          <cell r="T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  <cell r="AE2458">
            <v>0</v>
          </cell>
        </row>
        <row r="2459">
          <cell r="K2459">
            <v>0</v>
          </cell>
          <cell r="R2459">
            <v>0</v>
          </cell>
          <cell r="S2459">
            <v>0</v>
          </cell>
          <cell r="T2459">
            <v>0</v>
          </cell>
          <cell r="V2459">
            <v>0</v>
          </cell>
          <cell r="W2459">
            <v>0</v>
          </cell>
          <cell r="X2459">
            <v>0</v>
          </cell>
          <cell r="Y2459">
            <v>0</v>
          </cell>
          <cell r="Z2459">
            <v>0</v>
          </cell>
          <cell r="AA2459">
            <v>0</v>
          </cell>
          <cell r="AB2459">
            <v>0</v>
          </cell>
          <cell r="AC2459">
            <v>0</v>
          </cell>
          <cell r="AD2459">
            <v>0</v>
          </cell>
          <cell r="AE2459">
            <v>0</v>
          </cell>
        </row>
        <row r="2460">
          <cell r="K2460">
            <v>0</v>
          </cell>
          <cell r="R2460">
            <v>0</v>
          </cell>
          <cell r="S2460">
            <v>0</v>
          </cell>
          <cell r="T2460">
            <v>0</v>
          </cell>
          <cell r="V2460">
            <v>0</v>
          </cell>
          <cell r="W2460">
            <v>0</v>
          </cell>
          <cell r="X2460">
            <v>0</v>
          </cell>
          <cell r="Y2460">
            <v>0</v>
          </cell>
          <cell r="Z2460">
            <v>0</v>
          </cell>
          <cell r="AA2460">
            <v>0</v>
          </cell>
          <cell r="AB2460">
            <v>0</v>
          </cell>
          <cell r="AC2460">
            <v>0</v>
          </cell>
          <cell r="AD2460">
            <v>0</v>
          </cell>
          <cell r="AE2460">
            <v>0</v>
          </cell>
        </row>
        <row r="2461">
          <cell r="K2461">
            <v>0</v>
          </cell>
          <cell r="R2461">
            <v>0</v>
          </cell>
          <cell r="S2461">
            <v>0</v>
          </cell>
          <cell r="T2461">
            <v>0</v>
          </cell>
          <cell r="V2461">
            <v>0</v>
          </cell>
          <cell r="W2461">
            <v>0</v>
          </cell>
          <cell r="X2461">
            <v>0</v>
          </cell>
          <cell r="Y2461">
            <v>0</v>
          </cell>
          <cell r="Z2461">
            <v>0</v>
          </cell>
          <cell r="AA2461">
            <v>0</v>
          </cell>
          <cell r="AB2461">
            <v>0</v>
          </cell>
          <cell r="AC2461">
            <v>0</v>
          </cell>
          <cell r="AD2461">
            <v>0</v>
          </cell>
          <cell r="AE2461">
            <v>0</v>
          </cell>
        </row>
        <row r="2462">
          <cell r="K2462">
            <v>0</v>
          </cell>
          <cell r="R2462">
            <v>0</v>
          </cell>
          <cell r="S2462">
            <v>0</v>
          </cell>
          <cell r="T2462">
            <v>0</v>
          </cell>
          <cell r="V2462">
            <v>0</v>
          </cell>
          <cell r="W2462">
            <v>0</v>
          </cell>
          <cell r="X2462">
            <v>0</v>
          </cell>
          <cell r="Y2462">
            <v>0</v>
          </cell>
          <cell r="Z2462">
            <v>0</v>
          </cell>
          <cell r="AA2462">
            <v>0</v>
          </cell>
          <cell r="AB2462">
            <v>0</v>
          </cell>
          <cell r="AC2462">
            <v>0</v>
          </cell>
          <cell r="AD2462">
            <v>0</v>
          </cell>
          <cell r="AE2462">
            <v>0</v>
          </cell>
        </row>
        <row r="2463">
          <cell r="K2463">
            <v>0</v>
          </cell>
          <cell r="R2463">
            <v>0</v>
          </cell>
          <cell r="S2463">
            <v>0</v>
          </cell>
          <cell r="T2463">
            <v>0</v>
          </cell>
          <cell r="V2463">
            <v>0</v>
          </cell>
          <cell r="W2463">
            <v>0</v>
          </cell>
          <cell r="X2463">
            <v>0</v>
          </cell>
          <cell r="Y2463">
            <v>0</v>
          </cell>
          <cell r="Z2463">
            <v>0</v>
          </cell>
          <cell r="AA2463">
            <v>0</v>
          </cell>
          <cell r="AB2463">
            <v>0</v>
          </cell>
          <cell r="AC2463">
            <v>0</v>
          </cell>
          <cell r="AD2463">
            <v>0</v>
          </cell>
          <cell r="AE2463">
            <v>0</v>
          </cell>
        </row>
        <row r="2464">
          <cell r="K2464">
            <v>0</v>
          </cell>
          <cell r="R2464">
            <v>0</v>
          </cell>
          <cell r="S2464">
            <v>0</v>
          </cell>
          <cell r="T2464">
            <v>0</v>
          </cell>
          <cell r="V2464">
            <v>0</v>
          </cell>
          <cell r="W2464">
            <v>0</v>
          </cell>
          <cell r="X2464">
            <v>0</v>
          </cell>
          <cell r="Y2464">
            <v>0</v>
          </cell>
          <cell r="Z2464">
            <v>0</v>
          </cell>
          <cell r="AA2464">
            <v>0</v>
          </cell>
          <cell r="AB2464">
            <v>0</v>
          </cell>
          <cell r="AC2464">
            <v>0</v>
          </cell>
          <cell r="AD2464">
            <v>0</v>
          </cell>
          <cell r="AE2464">
            <v>0</v>
          </cell>
        </row>
        <row r="2465">
          <cell r="K2465">
            <v>0</v>
          </cell>
          <cell r="R2465">
            <v>0</v>
          </cell>
          <cell r="S2465">
            <v>0</v>
          </cell>
          <cell r="T2465">
            <v>0</v>
          </cell>
          <cell r="V2465">
            <v>0</v>
          </cell>
          <cell r="W2465">
            <v>0</v>
          </cell>
          <cell r="X2465">
            <v>0</v>
          </cell>
          <cell r="Y2465">
            <v>0</v>
          </cell>
          <cell r="Z2465">
            <v>0</v>
          </cell>
          <cell r="AA2465">
            <v>0</v>
          </cell>
          <cell r="AB2465">
            <v>0</v>
          </cell>
          <cell r="AC2465">
            <v>0</v>
          </cell>
          <cell r="AD2465">
            <v>0</v>
          </cell>
          <cell r="AE2465">
            <v>0</v>
          </cell>
        </row>
        <row r="2466">
          <cell r="K2466">
            <v>0</v>
          </cell>
          <cell r="R2466">
            <v>0</v>
          </cell>
          <cell r="S2466">
            <v>0</v>
          </cell>
          <cell r="T2466">
            <v>0</v>
          </cell>
          <cell r="V2466">
            <v>0</v>
          </cell>
          <cell r="W2466">
            <v>0</v>
          </cell>
          <cell r="X2466">
            <v>0</v>
          </cell>
          <cell r="Y2466">
            <v>0</v>
          </cell>
          <cell r="Z2466">
            <v>0</v>
          </cell>
          <cell r="AA2466">
            <v>0</v>
          </cell>
          <cell r="AB2466">
            <v>0</v>
          </cell>
          <cell r="AC2466">
            <v>0</v>
          </cell>
          <cell r="AD2466">
            <v>0</v>
          </cell>
          <cell r="AE2466">
            <v>0</v>
          </cell>
        </row>
        <row r="2467">
          <cell r="K2467">
            <v>0</v>
          </cell>
          <cell r="R2467">
            <v>0</v>
          </cell>
          <cell r="S2467">
            <v>0</v>
          </cell>
          <cell r="T2467">
            <v>0</v>
          </cell>
          <cell r="V2467">
            <v>0</v>
          </cell>
          <cell r="W2467">
            <v>0</v>
          </cell>
          <cell r="X2467">
            <v>0</v>
          </cell>
          <cell r="Y2467">
            <v>0</v>
          </cell>
          <cell r="Z2467">
            <v>0</v>
          </cell>
          <cell r="AA2467">
            <v>0</v>
          </cell>
          <cell r="AB2467">
            <v>0</v>
          </cell>
          <cell r="AC2467">
            <v>0</v>
          </cell>
          <cell r="AD2467">
            <v>0</v>
          </cell>
          <cell r="AE2467">
            <v>0</v>
          </cell>
        </row>
        <row r="2468">
          <cell r="K2468">
            <v>0</v>
          </cell>
          <cell r="R2468">
            <v>0</v>
          </cell>
          <cell r="S2468">
            <v>0</v>
          </cell>
          <cell r="T2468">
            <v>0</v>
          </cell>
          <cell r="V2468">
            <v>0</v>
          </cell>
          <cell r="W2468">
            <v>0</v>
          </cell>
          <cell r="X2468">
            <v>0</v>
          </cell>
          <cell r="Y2468">
            <v>0</v>
          </cell>
          <cell r="Z2468">
            <v>0</v>
          </cell>
          <cell r="AA2468">
            <v>0</v>
          </cell>
          <cell r="AB2468">
            <v>0</v>
          </cell>
          <cell r="AC2468">
            <v>0</v>
          </cell>
          <cell r="AD2468">
            <v>0</v>
          </cell>
          <cell r="AE2468">
            <v>0</v>
          </cell>
        </row>
        <row r="2469">
          <cell r="K2469">
            <v>0</v>
          </cell>
          <cell r="R2469">
            <v>0</v>
          </cell>
          <cell r="S2469">
            <v>0</v>
          </cell>
          <cell r="T2469">
            <v>0</v>
          </cell>
          <cell r="V2469">
            <v>0</v>
          </cell>
          <cell r="W2469">
            <v>0</v>
          </cell>
          <cell r="X2469">
            <v>0</v>
          </cell>
          <cell r="Y2469">
            <v>0</v>
          </cell>
          <cell r="Z2469">
            <v>0</v>
          </cell>
          <cell r="AA2469">
            <v>0</v>
          </cell>
          <cell r="AB2469">
            <v>0</v>
          </cell>
          <cell r="AC2469">
            <v>0</v>
          </cell>
          <cell r="AD2469">
            <v>0</v>
          </cell>
          <cell r="AE2469">
            <v>0</v>
          </cell>
        </row>
        <row r="2470">
          <cell r="K2470">
            <v>0</v>
          </cell>
          <cell r="R2470">
            <v>0</v>
          </cell>
          <cell r="S2470">
            <v>0</v>
          </cell>
          <cell r="T2470">
            <v>0</v>
          </cell>
          <cell r="V2470">
            <v>0</v>
          </cell>
          <cell r="W2470">
            <v>0</v>
          </cell>
          <cell r="X2470">
            <v>0</v>
          </cell>
          <cell r="Y2470">
            <v>0</v>
          </cell>
          <cell r="Z2470">
            <v>0</v>
          </cell>
          <cell r="AA2470">
            <v>0</v>
          </cell>
          <cell r="AB2470">
            <v>0</v>
          </cell>
          <cell r="AC2470">
            <v>0</v>
          </cell>
          <cell r="AD2470">
            <v>0</v>
          </cell>
          <cell r="AE2470">
            <v>0</v>
          </cell>
        </row>
        <row r="2471">
          <cell r="K2471">
            <v>0</v>
          </cell>
          <cell r="R2471">
            <v>0</v>
          </cell>
          <cell r="S2471">
            <v>0</v>
          </cell>
          <cell r="T2471">
            <v>0</v>
          </cell>
          <cell r="V2471">
            <v>0</v>
          </cell>
          <cell r="W2471">
            <v>0</v>
          </cell>
          <cell r="X2471">
            <v>0</v>
          </cell>
          <cell r="Y2471">
            <v>0</v>
          </cell>
          <cell r="Z2471">
            <v>0</v>
          </cell>
          <cell r="AA2471">
            <v>0</v>
          </cell>
          <cell r="AB2471">
            <v>0</v>
          </cell>
          <cell r="AC2471">
            <v>0</v>
          </cell>
          <cell r="AD2471">
            <v>0</v>
          </cell>
          <cell r="AE2471">
            <v>0</v>
          </cell>
        </row>
        <row r="2472">
          <cell r="K2472">
            <v>0</v>
          </cell>
          <cell r="R2472">
            <v>0</v>
          </cell>
          <cell r="S2472">
            <v>0</v>
          </cell>
          <cell r="T2472">
            <v>0</v>
          </cell>
          <cell r="V2472">
            <v>0</v>
          </cell>
          <cell r="W2472">
            <v>0</v>
          </cell>
          <cell r="X2472">
            <v>0</v>
          </cell>
          <cell r="Y2472">
            <v>0</v>
          </cell>
          <cell r="Z2472">
            <v>0</v>
          </cell>
          <cell r="AA2472">
            <v>0</v>
          </cell>
          <cell r="AB2472">
            <v>0</v>
          </cell>
          <cell r="AC2472">
            <v>0</v>
          </cell>
          <cell r="AD2472">
            <v>0</v>
          </cell>
          <cell r="AE2472">
            <v>0</v>
          </cell>
        </row>
        <row r="2473">
          <cell r="K2473">
            <v>0</v>
          </cell>
          <cell r="R2473">
            <v>0</v>
          </cell>
          <cell r="S2473">
            <v>0</v>
          </cell>
          <cell r="T2473">
            <v>0</v>
          </cell>
          <cell r="V2473">
            <v>0</v>
          </cell>
          <cell r="W2473">
            <v>0</v>
          </cell>
          <cell r="X2473">
            <v>0</v>
          </cell>
          <cell r="Y2473">
            <v>0</v>
          </cell>
          <cell r="Z2473">
            <v>0</v>
          </cell>
          <cell r="AA2473">
            <v>0</v>
          </cell>
          <cell r="AB2473">
            <v>0</v>
          </cell>
          <cell r="AC2473">
            <v>0</v>
          </cell>
          <cell r="AD2473">
            <v>0</v>
          </cell>
          <cell r="AE2473">
            <v>0</v>
          </cell>
        </row>
        <row r="2474">
          <cell r="K2474">
            <v>0</v>
          </cell>
          <cell r="R2474">
            <v>0</v>
          </cell>
          <cell r="S2474">
            <v>0</v>
          </cell>
          <cell r="T2474">
            <v>0</v>
          </cell>
          <cell r="V2474">
            <v>0</v>
          </cell>
          <cell r="W2474">
            <v>0</v>
          </cell>
          <cell r="X2474">
            <v>0</v>
          </cell>
          <cell r="Y2474">
            <v>0</v>
          </cell>
          <cell r="Z2474">
            <v>0</v>
          </cell>
          <cell r="AA2474">
            <v>0</v>
          </cell>
          <cell r="AB2474">
            <v>0</v>
          </cell>
          <cell r="AC2474">
            <v>0</v>
          </cell>
          <cell r="AD2474">
            <v>0</v>
          </cell>
          <cell r="AE2474">
            <v>0</v>
          </cell>
        </row>
        <row r="2475">
          <cell r="K2475">
            <v>0</v>
          </cell>
          <cell r="R2475">
            <v>0</v>
          </cell>
          <cell r="S2475">
            <v>0</v>
          </cell>
          <cell r="T2475">
            <v>0</v>
          </cell>
          <cell r="V2475">
            <v>0</v>
          </cell>
          <cell r="W2475">
            <v>0</v>
          </cell>
          <cell r="X2475">
            <v>0</v>
          </cell>
          <cell r="Y2475">
            <v>0</v>
          </cell>
          <cell r="Z2475">
            <v>0</v>
          </cell>
          <cell r="AA2475">
            <v>0</v>
          </cell>
          <cell r="AB2475">
            <v>0</v>
          </cell>
          <cell r="AC2475">
            <v>0</v>
          </cell>
          <cell r="AD2475">
            <v>0</v>
          </cell>
          <cell r="AE2475">
            <v>0</v>
          </cell>
        </row>
        <row r="2476">
          <cell r="K2476">
            <v>0</v>
          </cell>
          <cell r="R2476">
            <v>0</v>
          </cell>
          <cell r="S2476">
            <v>0</v>
          </cell>
          <cell r="T2476">
            <v>0</v>
          </cell>
          <cell r="V2476">
            <v>0</v>
          </cell>
          <cell r="W2476">
            <v>0</v>
          </cell>
          <cell r="X2476">
            <v>0</v>
          </cell>
          <cell r="Y2476">
            <v>0</v>
          </cell>
          <cell r="Z2476">
            <v>0</v>
          </cell>
          <cell r="AA2476">
            <v>0</v>
          </cell>
          <cell r="AB2476">
            <v>0</v>
          </cell>
          <cell r="AC2476">
            <v>0</v>
          </cell>
          <cell r="AD2476">
            <v>0</v>
          </cell>
          <cell r="AE2476">
            <v>0</v>
          </cell>
        </row>
        <row r="2477">
          <cell r="K2477">
            <v>0</v>
          </cell>
          <cell r="R2477">
            <v>0</v>
          </cell>
          <cell r="S2477">
            <v>0</v>
          </cell>
          <cell r="T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</row>
        <row r="2478">
          <cell r="K2478">
            <v>0</v>
          </cell>
          <cell r="R2478">
            <v>0</v>
          </cell>
          <cell r="S2478">
            <v>0</v>
          </cell>
          <cell r="T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</row>
        <row r="2479">
          <cell r="K2479">
            <v>0</v>
          </cell>
          <cell r="R2479">
            <v>0</v>
          </cell>
          <cell r="S2479">
            <v>0</v>
          </cell>
          <cell r="T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</row>
        <row r="2480">
          <cell r="K2480">
            <v>0</v>
          </cell>
          <cell r="R2480">
            <v>0</v>
          </cell>
          <cell r="S2480">
            <v>0</v>
          </cell>
          <cell r="T2480">
            <v>0</v>
          </cell>
          <cell r="V2480">
            <v>0</v>
          </cell>
          <cell r="W2480">
            <v>0</v>
          </cell>
          <cell r="X2480">
            <v>0</v>
          </cell>
          <cell r="Y2480">
            <v>0</v>
          </cell>
          <cell r="Z2480">
            <v>0</v>
          </cell>
          <cell r="AA2480">
            <v>0</v>
          </cell>
          <cell r="AB2480">
            <v>0</v>
          </cell>
          <cell r="AC2480">
            <v>0</v>
          </cell>
          <cell r="AD2480">
            <v>0</v>
          </cell>
          <cell r="AE2480">
            <v>0</v>
          </cell>
        </row>
        <row r="2481">
          <cell r="K2481">
            <v>0</v>
          </cell>
          <cell r="R2481">
            <v>0</v>
          </cell>
          <cell r="S2481">
            <v>0</v>
          </cell>
          <cell r="T2481">
            <v>0</v>
          </cell>
          <cell r="V2481">
            <v>0</v>
          </cell>
          <cell r="W2481">
            <v>0</v>
          </cell>
          <cell r="X2481">
            <v>0</v>
          </cell>
          <cell r="Y2481">
            <v>0</v>
          </cell>
          <cell r="Z2481">
            <v>0</v>
          </cell>
          <cell r="AA2481">
            <v>0</v>
          </cell>
          <cell r="AB2481">
            <v>0</v>
          </cell>
          <cell r="AC2481">
            <v>0</v>
          </cell>
          <cell r="AD2481">
            <v>0</v>
          </cell>
          <cell r="AE2481">
            <v>0</v>
          </cell>
        </row>
        <row r="2482">
          <cell r="K2482">
            <v>0</v>
          </cell>
          <cell r="R2482">
            <v>0</v>
          </cell>
          <cell r="S2482">
            <v>0</v>
          </cell>
          <cell r="T2482">
            <v>0</v>
          </cell>
          <cell r="V2482">
            <v>0</v>
          </cell>
          <cell r="W2482">
            <v>0</v>
          </cell>
          <cell r="X2482">
            <v>0</v>
          </cell>
          <cell r="Y2482">
            <v>0</v>
          </cell>
          <cell r="Z2482">
            <v>0</v>
          </cell>
          <cell r="AA2482">
            <v>0</v>
          </cell>
          <cell r="AB2482">
            <v>0</v>
          </cell>
          <cell r="AC2482">
            <v>0</v>
          </cell>
          <cell r="AD2482">
            <v>0</v>
          </cell>
          <cell r="AE2482">
            <v>0</v>
          </cell>
        </row>
        <row r="2483">
          <cell r="K2483">
            <v>0</v>
          </cell>
          <cell r="R2483">
            <v>0</v>
          </cell>
          <cell r="S2483">
            <v>0</v>
          </cell>
          <cell r="T2483">
            <v>0</v>
          </cell>
          <cell r="V2483">
            <v>0</v>
          </cell>
          <cell r="W2483">
            <v>0</v>
          </cell>
          <cell r="X2483">
            <v>0</v>
          </cell>
          <cell r="Y2483">
            <v>0</v>
          </cell>
          <cell r="Z2483">
            <v>0</v>
          </cell>
          <cell r="AA2483">
            <v>0</v>
          </cell>
          <cell r="AB2483">
            <v>0</v>
          </cell>
          <cell r="AC2483">
            <v>0</v>
          </cell>
          <cell r="AD2483">
            <v>0</v>
          </cell>
          <cell r="AE2483">
            <v>0</v>
          </cell>
        </row>
        <row r="2484">
          <cell r="K2484">
            <v>0</v>
          </cell>
          <cell r="R2484">
            <v>0</v>
          </cell>
          <cell r="S2484">
            <v>0</v>
          </cell>
          <cell r="T2484">
            <v>0</v>
          </cell>
          <cell r="V2484">
            <v>0</v>
          </cell>
          <cell r="W2484">
            <v>0</v>
          </cell>
          <cell r="X2484">
            <v>0</v>
          </cell>
          <cell r="Y2484">
            <v>0</v>
          </cell>
          <cell r="Z2484">
            <v>0</v>
          </cell>
          <cell r="AA2484">
            <v>0</v>
          </cell>
          <cell r="AB2484">
            <v>0</v>
          </cell>
          <cell r="AC2484">
            <v>0</v>
          </cell>
          <cell r="AD2484">
            <v>0</v>
          </cell>
          <cell r="AE2484">
            <v>0</v>
          </cell>
        </row>
        <row r="2485">
          <cell r="K2485">
            <v>0</v>
          </cell>
          <cell r="R2485">
            <v>0</v>
          </cell>
          <cell r="S2485">
            <v>0</v>
          </cell>
          <cell r="T2485">
            <v>0</v>
          </cell>
          <cell r="V2485">
            <v>0</v>
          </cell>
          <cell r="W2485">
            <v>0</v>
          </cell>
          <cell r="X2485">
            <v>0</v>
          </cell>
          <cell r="Y2485">
            <v>0</v>
          </cell>
          <cell r="Z2485">
            <v>0</v>
          </cell>
          <cell r="AA2485">
            <v>0</v>
          </cell>
          <cell r="AB2485">
            <v>0</v>
          </cell>
          <cell r="AC2485">
            <v>0</v>
          </cell>
          <cell r="AD2485">
            <v>0</v>
          </cell>
          <cell r="AE2485">
            <v>0</v>
          </cell>
        </row>
        <row r="2486">
          <cell r="K2486">
            <v>0</v>
          </cell>
          <cell r="R2486">
            <v>0</v>
          </cell>
          <cell r="S2486">
            <v>0</v>
          </cell>
          <cell r="T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  <cell r="AE2486">
            <v>0</v>
          </cell>
        </row>
        <row r="2487">
          <cell r="K2487">
            <v>0</v>
          </cell>
          <cell r="R2487">
            <v>0</v>
          </cell>
          <cell r="S2487">
            <v>0</v>
          </cell>
          <cell r="T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  <cell r="AE2487">
            <v>0</v>
          </cell>
        </row>
        <row r="2488">
          <cell r="K2488">
            <v>0</v>
          </cell>
          <cell r="R2488">
            <v>0</v>
          </cell>
          <cell r="S2488">
            <v>0</v>
          </cell>
          <cell r="T2488">
            <v>0</v>
          </cell>
          <cell r="V2488">
            <v>0</v>
          </cell>
          <cell r="W2488">
            <v>0</v>
          </cell>
          <cell r="X2488">
            <v>0</v>
          </cell>
          <cell r="Y2488">
            <v>0</v>
          </cell>
          <cell r="Z2488">
            <v>0</v>
          </cell>
          <cell r="AA2488">
            <v>0</v>
          </cell>
          <cell r="AB2488">
            <v>0</v>
          </cell>
          <cell r="AC2488">
            <v>0</v>
          </cell>
          <cell r="AD2488">
            <v>0</v>
          </cell>
          <cell r="AE2488">
            <v>0</v>
          </cell>
        </row>
        <row r="2489">
          <cell r="K2489">
            <v>0</v>
          </cell>
          <cell r="R2489">
            <v>0</v>
          </cell>
          <cell r="S2489">
            <v>0</v>
          </cell>
          <cell r="T2489">
            <v>0</v>
          </cell>
          <cell r="V2489">
            <v>0</v>
          </cell>
          <cell r="W2489">
            <v>0</v>
          </cell>
          <cell r="X2489">
            <v>0</v>
          </cell>
          <cell r="Y2489">
            <v>0</v>
          </cell>
          <cell r="Z2489">
            <v>0</v>
          </cell>
          <cell r="AA2489">
            <v>0</v>
          </cell>
          <cell r="AB2489">
            <v>0</v>
          </cell>
          <cell r="AC2489">
            <v>0</v>
          </cell>
          <cell r="AD2489">
            <v>0</v>
          </cell>
          <cell r="AE2489">
            <v>0</v>
          </cell>
        </row>
      </sheetData>
      <sheetData sheetId="7"/>
      <sheetData sheetId="8">
        <row r="49">
          <cell r="W49">
            <v>0</v>
          </cell>
        </row>
      </sheetData>
      <sheetData sheetId="9"/>
      <sheetData sheetId="10"/>
      <sheetData sheetId="11"/>
      <sheetData sheetId="12">
        <row r="3">
          <cell r="B3" t="str">
            <v>MARCOS PALMEIRA</v>
          </cell>
          <cell r="J3" t="str">
            <v>FORNOS</v>
          </cell>
        </row>
        <row r="4">
          <cell r="B4" t="str">
            <v>ANTONIO MARTINS</v>
          </cell>
          <cell r="J4" t="str">
            <v>GPA</v>
          </cell>
        </row>
        <row r="5">
          <cell r="B5" t="str">
            <v>ELMO SANTOS</v>
          </cell>
          <cell r="J5" t="str">
            <v>RI'S</v>
          </cell>
        </row>
        <row r="6">
          <cell r="B6" t="str">
            <v>ERLEI FERREIRA</v>
          </cell>
          <cell r="J6" t="str">
            <v>ROTINA</v>
          </cell>
        </row>
        <row r="7">
          <cell r="B7" t="str">
            <v>ERVIN ROMMEL</v>
          </cell>
          <cell r="J7" t="str">
            <v>TANQUES</v>
          </cell>
        </row>
        <row r="8">
          <cell r="B8" t="str">
            <v>FRANCISCLEBSON</v>
          </cell>
          <cell r="J8" t="str">
            <v>EQUIPE PIVÔ</v>
          </cell>
        </row>
        <row r="9">
          <cell r="B9" t="str">
            <v>GUSTAVO PINTO</v>
          </cell>
          <cell r="J9" t="str">
            <v>MANUT. TIB</v>
          </cell>
        </row>
        <row r="10">
          <cell r="B10" t="str">
            <v>JAIZINHO ALVES</v>
          </cell>
          <cell r="J10" t="str">
            <v>MANUT. UA1</v>
          </cell>
        </row>
        <row r="11">
          <cell r="B11" t="str">
            <v>RONALDO JUNIOR</v>
          </cell>
          <cell r="J11" t="str">
            <v>MANUT. UA2</v>
          </cell>
        </row>
        <row r="12">
          <cell r="B12" t="str">
            <v>POSSIDÔNIO</v>
          </cell>
          <cell r="J12" t="str">
            <v>MANUT. UO1</v>
          </cell>
        </row>
        <row r="13">
          <cell r="B13" t="str">
            <v>LUCIANO DA SILVA CORREIA</v>
          </cell>
          <cell r="J13" t="str">
            <v>MANUT. UO2</v>
          </cell>
        </row>
        <row r="14">
          <cell r="B14" t="str">
            <v>NIVALDO SANTOS</v>
          </cell>
          <cell r="J14" t="str">
            <v>MANUT. UTA</v>
          </cell>
        </row>
        <row r="15">
          <cell r="B15" t="str">
            <v>OSVALDO ALVES</v>
          </cell>
          <cell r="J15" t="str">
            <v>MANUT. UTE</v>
          </cell>
        </row>
        <row r="16">
          <cell r="B16" t="str">
            <v>RONIVALDO FIUZA</v>
          </cell>
        </row>
        <row r="17">
          <cell r="B17" t="str">
            <v>TEODORO SILVA</v>
          </cell>
        </row>
        <row r="18">
          <cell r="B18" t="str">
            <v>ANTONIO JOSÉ DOS SANTOS</v>
          </cell>
        </row>
        <row r="28">
          <cell r="J28" t="str">
            <v>RMA 1</v>
          </cell>
        </row>
        <row r="29">
          <cell r="J29" t="str">
            <v>RMA 2</v>
          </cell>
        </row>
        <row r="30">
          <cell r="J30" t="str">
            <v>RMA 3</v>
          </cell>
        </row>
        <row r="31">
          <cell r="J31" t="str">
            <v>RMA 5</v>
          </cell>
        </row>
        <row r="32">
          <cell r="J32" t="str">
            <v>RMA 6</v>
          </cell>
        </row>
        <row r="33">
          <cell r="J33" t="str">
            <v>RMA 7</v>
          </cell>
        </row>
        <row r="34">
          <cell r="J34" t="str">
            <v>RMA 8</v>
          </cell>
        </row>
        <row r="35">
          <cell r="J35" t="str">
            <v>RMA 9</v>
          </cell>
        </row>
        <row r="36">
          <cell r="J36" t="str">
            <v>RMA 9E</v>
          </cell>
        </row>
        <row r="37">
          <cell r="J37" t="str">
            <v>RMA 9M</v>
          </cell>
        </row>
        <row r="38">
          <cell r="J38" t="str">
            <v>RMA 10</v>
          </cell>
        </row>
        <row r="39">
          <cell r="J39" t="str">
            <v>RMA 1G - GPA UO1</v>
          </cell>
        </row>
        <row r="40">
          <cell r="J40" t="str">
            <v>RMA 1G - GPA UO2</v>
          </cell>
        </row>
        <row r="41">
          <cell r="J41" t="str">
            <v>RMA 1G - GPA UA1</v>
          </cell>
        </row>
        <row r="42">
          <cell r="J42" t="str">
            <v>RMA 1G - GPA UA2</v>
          </cell>
        </row>
        <row r="43">
          <cell r="J43" t="str">
            <v>RMA 1G - GPA UTA/UTE</v>
          </cell>
        </row>
        <row r="44">
          <cell r="J44" t="str">
            <v>RMA 1G - GPA TIB</v>
          </cell>
        </row>
        <row r="45">
          <cell r="J45" t="str">
            <v>RMA 1F</v>
          </cell>
        </row>
        <row r="46">
          <cell r="J46" t="str">
            <v>RMA 1T</v>
          </cell>
        </row>
        <row r="47">
          <cell r="J47" t="str">
            <v>RMA 1P</v>
          </cell>
        </row>
        <row r="48">
          <cell r="J48" t="str">
            <v>RMA 1D</v>
          </cell>
        </row>
        <row r="49">
          <cell r="J49" t="str">
            <v>RMA 1X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bulações avanço físico 3"/>
      <sheetName val="Tub. avanço físico Atual (2)"/>
      <sheetName val="Fatores"/>
      <sheetName val="Plan1"/>
      <sheetName val="Curva &quot;S&quot; (2)"/>
      <sheetName val="RDC Pacote 4300 "/>
      <sheetName val="Produtividade"/>
      <sheetName val="Tub. avanço físico Atual"/>
      <sheetName val="Tempos perdidos"/>
      <sheetName val="Curva &quot;S&quot;"/>
      <sheetName val="Plan2"/>
      <sheetName val="RESUMO"/>
      <sheetName val="Avanço físico por grupo"/>
    </sheetNames>
    <sheetDataSet>
      <sheetData sheetId="0"/>
      <sheetData sheetId="1"/>
      <sheetData sheetId="2" refreshError="1">
        <row r="347">
          <cell r="V347">
            <v>20</v>
          </cell>
          <cell r="W347">
            <v>10</v>
          </cell>
          <cell r="X347">
            <v>0</v>
          </cell>
          <cell r="Y347">
            <v>-10</v>
          </cell>
          <cell r="Z347">
            <v>-20</v>
          </cell>
          <cell r="AA347">
            <v>-30</v>
          </cell>
          <cell r="AB347">
            <v>-40</v>
          </cell>
          <cell r="AC347">
            <v>-50</v>
          </cell>
          <cell r="AD347">
            <v>-60</v>
          </cell>
          <cell r="AE347">
            <v>-70</v>
          </cell>
          <cell r="AF347">
            <v>-80</v>
          </cell>
          <cell r="AG347">
            <v>-90</v>
          </cell>
          <cell r="AH347">
            <v>-100</v>
          </cell>
          <cell r="AI347">
            <v>-110</v>
          </cell>
          <cell r="AJ347">
            <v>-120</v>
          </cell>
          <cell r="AK347">
            <v>-130</v>
          </cell>
          <cell r="AL347">
            <v>-140</v>
          </cell>
          <cell r="AM347">
            <v>-150</v>
          </cell>
          <cell r="AN347">
            <v>-160</v>
          </cell>
          <cell r="AO347">
            <v>-170</v>
          </cell>
          <cell r="AP347">
            <v>-180</v>
          </cell>
          <cell r="AQ347">
            <v>-190</v>
          </cell>
          <cell r="AR347">
            <v>-200</v>
          </cell>
        </row>
        <row r="348">
          <cell r="S348">
            <v>0.25</v>
          </cell>
          <cell r="T348" t="str">
            <v>13.7</v>
          </cell>
          <cell r="V348">
            <v>30</v>
          </cell>
          <cell r="W348">
            <v>30</v>
          </cell>
          <cell r="X348">
            <v>30</v>
          </cell>
          <cell r="Y348">
            <v>30</v>
          </cell>
          <cell r="Z348">
            <v>30</v>
          </cell>
          <cell r="AA348">
            <v>30</v>
          </cell>
          <cell r="AB348">
            <v>30</v>
          </cell>
          <cell r="AC348">
            <v>40</v>
          </cell>
          <cell r="AD348">
            <v>40</v>
          </cell>
          <cell r="AE348">
            <v>50</v>
          </cell>
          <cell r="AF348">
            <v>50</v>
          </cell>
          <cell r="AG348">
            <v>60</v>
          </cell>
          <cell r="AH348">
            <v>60</v>
          </cell>
          <cell r="AI348">
            <v>70</v>
          </cell>
          <cell r="AJ348">
            <v>70</v>
          </cell>
          <cell r="AK348">
            <v>70</v>
          </cell>
          <cell r="AL348">
            <v>70</v>
          </cell>
          <cell r="AM348">
            <v>80</v>
          </cell>
          <cell r="AN348">
            <v>80</v>
          </cell>
          <cell r="AO348">
            <v>90</v>
          </cell>
          <cell r="AP348">
            <v>90</v>
          </cell>
          <cell r="AQ348">
            <v>90</v>
          </cell>
          <cell r="AR348">
            <v>90</v>
          </cell>
        </row>
        <row r="349">
          <cell r="S349">
            <v>0.5</v>
          </cell>
          <cell r="T349" t="str">
            <v>21.3</v>
          </cell>
          <cell r="V349">
            <v>30</v>
          </cell>
          <cell r="W349">
            <v>30</v>
          </cell>
          <cell r="X349">
            <v>30</v>
          </cell>
          <cell r="Y349">
            <v>30</v>
          </cell>
          <cell r="Z349">
            <v>30</v>
          </cell>
          <cell r="AA349">
            <v>40</v>
          </cell>
          <cell r="AB349">
            <v>40</v>
          </cell>
          <cell r="AC349">
            <v>50</v>
          </cell>
          <cell r="AD349">
            <v>50</v>
          </cell>
          <cell r="AE349">
            <v>60</v>
          </cell>
          <cell r="AF349">
            <v>60</v>
          </cell>
          <cell r="AG349">
            <v>70</v>
          </cell>
          <cell r="AH349">
            <v>70</v>
          </cell>
          <cell r="AI349">
            <v>80</v>
          </cell>
          <cell r="AJ349">
            <v>80</v>
          </cell>
          <cell r="AK349">
            <v>80</v>
          </cell>
          <cell r="AL349">
            <v>80</v>
          </cell>
          <cell r="AM349">
            <v>90</v>
          </cell>
          <cell r="AN349">
            <v>90</v>
          </cell>
          <cell r="AO349">
            <v>100</v>
          </cell>
          <cell r="AP349">
            <v>100</v>
          </cell>
          <cell r="AQ349">
            <v>100</v>
          </cell>
          <cell r="AR349">
            <v>100</v>
          </cell>
        </row>
        <row r="350">
          <cell r="S350">
            <v>0.75</v>
          </cell>
          <cell r="T350" t="str">
            <v>26.7</v>
          </cell>
          <cell r="V350">
            <v>30</v>
          </cell>
          <cell r="W350">
            <v>30</v>
          </cell>
          <cell r="X350">
            <v>30</v>
          </cell>
          <cell r="Y350">
            <v>30</v>
          </cell>
          <cell r="Z350">
            <v>30</v>
          </cell>
          <cell r="AA350">
            <v>40</v>
          </cell>
          <cell r="AB350">
            <v>40</v>
          </cell>
          <cell r="AC350">
            <v>50</v>
          </cell>
          <cell r="AD350">
            <v>50</v>
          </cell>
          <cell r="AE350">
            <v>60</v>
          </cell>
          <cell r="AF350">
            <v>60</v>
          </cell>
          <cell r="AG350">
            <v>70</v>
          </cell>
          <cell r="AH350">
            <v>70</v>
          </cell>
          <cell r="AI350">
            <v>80</v>
          </cell>
          <cell r="AJ350">
            <v>80</v>
          </cell>
          <cell r="AK350">
            <v>90</v>
          </cell>
          <cell r="AL350">
            <v>90</v>
          </cell>
          <cell r="AM350">
            <v>100</v>
          </cell>
          <cell r="AN350">
            <v>100</v>
          </cell>
          <cell r="AO350">
            <v>100</v>
          </cell>
          <cell r="AP350">
            <v>100</v>
          </cell>
          <cell r="AQ350">
            <v>110</v>
          </cell>
          <cell r="AR350">
            <v>110</v>
          </cell>
        </row>
        <row r="351">
          <cell r="S351">
            <v>1</v>
          </cell>
          <cell r="T351" t="str">
            <v>33.4</v>
          </cell>
          <cell r="V351">
            <v>30</v>
          </cell>
          <cell r="W351">
            <v>30</v>
          </cell>
          <cell r="X351">
            <v>30</v>
          </cell>
          <cell r="Y351">
            <v>30</v>
          </cell>
          <cell r="Z351">
            <v>30</v>
          </cell>
          <cell r="AA351">
            <v>40</v>
          </cell>
          <cell r="AB351">
            <v>40</v>
          </cell>
          <cell r="AC351">
            <v>50</v>
          </cell>
          <cell r="AD351">
            <v>50</v>
          </cell>
          <cell r="AE351">
            <v>70</v>
          </cell>
          <cell r="AF351">
            <v>70</v>
          </cell>
          <cell r="AG351">
            <v>80</v>
          </cell>
          <cell r="AH351">
            <v>80</v>
          </cell>
          <cell r="AI351">
            <v>90</v>
          </cell>
          <cell r="AJ351">
            <v>90</v>
          </cell>
          <cell r="AK351">
            <v>100</v>
          </cell>
          <cell r="AL351">
            <v>100</v>
          </cell>
          <cell r="AM351">
            <v>100</v>
          </cell>
          <cell r="AN351">
            <v>100</v>
          </cell>
          <cell r="AO351">
            <v>110</v>
          </cell>
          <cell r="AP351">
            <v>110</v>
          </cell>
          <cell r="AQ351">
            <v>110</v>
          </cell>
          <cell r="AR351">
            <v>110</v>
          </cell>
        </row>
        <row r="352">
          <cell r="S352">
            <v>1.5</v>
          </cell>
          <cell r="T352" t="str">
            <v>48.3</v>
          </cell>
          <cell r="V352">
            <v>30</v>
          </cell>
          <cell r="W352">
            <v>30</v>
          </cell>
          <cell r="X352">
            <v>30</v>
          </cell>
          <cell r="Y352">
            <v>30</v>
          </cell>
          <cell r="Z352">
            <v>30</v>
          </cell>
          <cell r="AA352">
            <v>50</v>
          </cell>
          <cell r="AB352">
            <v>50</v>
          </cell>
          <cell r="AC352">
            <v>60</v>
          </cell>
          <cell r="AD352">
            <v>60</v>
          </cell>
          <cell r="AE352">
            <v>80</v>
          </cell>
          <cell r="AF352">
            <v>80</v>
          </cell>
          <cell r="AG352">
            <v>90</v>
          </cell>
          <cell r="AH352">
            <v>90</v>
          </cell>
          <cell r="AI352">
            <v>100</v>
          </cell>
          <cell r="AJ352">
            <v>100</v>
          </cell>
          <cell r="AK352">
            <v>110</v>
          </cell>
          <cell r="AL352">
            <v>110</v>
          </cell>
          <cell r="AM352">
            <v>110</v>
          </cell>
          <cell r="AN352">
            <v>110</v>
          </cell>
          <cell r="AO352">
            <v>120</v>
          </cell>
          <cell r="AP352">
            <v>120</v>
          </cell>
          <cell r="AQ352">
            <v>130</v>
          </cell>
          <cell r="AR352">
            <v>130</v>
          </cell>
        </row>
        <row r="353">
          <cell r="S353">
            <v>2</v>
          </cell>
          <cell r="T353" t="str">
            <v>60.3</v>
          </cell>
          <cell r="V353">
            <v>30</v>
          </cell>
          <cell r="W353">
            <v>30</v>
          </cell>
          <cell r="X353">
            <v>30</v>
          </cell>
          <cell r="Y353">
            <v>40</v>
          </cell>
          <cell r="Z353">
            <v>40</v>
          </cell>
          <cell r="AA353">
            <v>50</v>
          </cell>
          <cell r="AB353">
            <v>50</v>
          </cell>
          <cell r="AC353">
            <v>60</v>
          </cell>
          <cell r="AD353">
            <v>60</v>
          </cell>
          <cell r="AE353">
            <v>80</v>
          </cell>
          <cell r="AF353">
            <v>80</v>
          </cell>
          <cell r="AG353">
            <v>110</v>
          </cell>
          <cell r="AH353">
            <v>110</v>
          </cell>
          <cell r="AI353">
            <v>100</v>
          </cell>
          <cell r="AJ353">
            <v>100</v>
          </cell>
          <cell r="AK353">
            <v>110</v>
          </cell>
          <cell r="AL353">
            <v>110</v>
          </cell>
          <cell r="AM353">
            <v>120</v>
          </cell>
          <cell r="AN353">
            <v>120</v>
          </cell>
          <cell r="AO353">
            <v>130</v>
          </cell>
          <cell r="AP353">
            <v>130</v>
          </cell>
          <cell r="AQ353">
            <v>140</v>
          </cell>
          <cell r="AR353">
            <v>140</v>
          </cell>
        </row>
        <row r="354">
          <cell r="S354">
            <v>3</v>
          </cell>
          <cell r="T354" t="str">
            <v>88.9</v>
          </cell>
          <cell r="V354">
            <v>30</v>
          </cell>
          <cell r="W354">
            <v>30</v>
          </cell>
          <cell r="X354">
            <v>30</v>
          </cell>
          <cell r="Y354">
            <v>40</v>
          </cell>
          <cell r="Z354">
            <v>40</v>
          </cell>
          <cell r="AA354">
            <v>50</v>
          </cell>
          <cell r="AB354">
            <v>50</v>
          </cell>
          <cell r="AC354">
            <v>70</v>
          </cell>
          <cell r="AD354">
            <v>70</v>
          </cell>
          <cell r="AE354">
            <v>90</v>
          </cell>
          <cell r="AF354">
            <v>90</v>
          </cell>
          <cell r="AG354">
            <v>110</v>
          </cell>
          <cell r="AH354">
            <v>110</v>
          </cell>
          <cell r="AI354">
            <v>120</v>
          </cell>
          <cell r="AJ354">
            <v>120</v>
          </cell>
          <cell r="AK354">
            <v>130</v>
          </cell>
          <cell r="AL354">
            <v>130</v>
          </cell>
          <cell r="AM354">
            <v>140</v>
          </cell>
          <cell r="AN354">
            <v>140</v>
          </cell>
          <cell r="AO354">
            <v>140</v>
          </cell>
          <cell r="AP354">
            <v>140</v>
          </cell>
          <cell r="AQ354">
            <v>150</v>
          </cell>
          <cell r="AR354">
            <v>150</v>
          </cell>
        </row>
        <row r="355">
          <cell r="S355">
            <v>4</v>
          </cell>
          <cell r="T355" t="str">
            <v>114.3</v>
          </cell>
          <cell r="V355">
            <v>30</v>
          </cell>
          <cell r="W355">
            <v>30</v>
          </cell>
          <cell r="X355">
            <v>30</v>
          </cell>
          <cell r="Y355">
            <v>40</v>
          </cell>
          <cell r="Z355">
            <v>40</v>
          </cell>
          <cell r="AA355">
            <v>60</v>
          </cell>
          <cell r="AB355">
            <v>60</v>
          </cell>
          <cell r="AC355">
            <v>80</v>
          </cell>
          <cell r="AD355">
            <v>80</v>
          </cell>
          <cell r="AE355">
            <v>100</v>
          </cell>
          <cell r="AF355">
            <v>100</v>
          </cell>
          <cell r="AG355">
            <v>120</v>
          </cell>
          <cell r="AH355">
            <v>120</v>
          </cell>
          <cell r="AI355">
            <v>130</v>
          </cell>
          <cell r="AJ355">
            <v>130</v>
          </cell>
          <cell r="AK355">
            <v>140</v>
          </cell>
          <cell r="AL355">
            <v>140</v>
          </cell>
          <cell r="AM355">
            <v>150</v>
          </cell>
          <cell r="AN355">
            <v>150</v>
          </cell>
          <cell r="AO355">
            <v>160</v>
          </cell>
          <cell r="AP355">
            <v>160</v>
          </cell>
          <cell r="AQ355">
            <v>160</v>
          </cell>
          <cell r="AR355">
            <v>160</v>
          </cell>
        </row>
        <row r="356">
          <cell r="S356">
            <v>6</v>
          </cell>
          <cell r="T356" t="str">
            <v>168.3</v>
          </cell>
          <cell r="V356">
            <v>30</v>
          </cell>
          <cell r="W356">
            <v>30</v>
          </cell>
          <cell r="X356">
            <v>30</v>
          </cell>
          <cell r="Y356">
            <v>50</v>
          </cell>
          <cell r="Z356">
            <v>50</v>
          </cell>
          <cell r="AA356">
            <v>60</v>
          </cell>
          <cell r="AB356">
            <v>60</v>
          </cell>
          <cell r="AC356">
            <v>90</v>
          </cell>
          <cell r="AD356">
            <v>90</v>
          </cell>
          <cell r="AE356">
            <v>110</v>
          </cell>
          <cell r="AF356">
            <v>110</v>
          </cell>
          <cell r="AG356">
            <v>130</v>
          </cell>
          <cell r="AH356">
            <v>130</v>
          </cell>
          <cell r="AI356">
            <v>140</v>
          </cell>
          <cell r="AJ356">
            <v>140</v>
          </cell>
          <cell r="AK356">
            <v>150</v>
          </cell>
          <cell r="AL356">
            <v>150</v>
          </cell>
          <cell r="AM356">
            <v>170</v>
          </cell>
          <cell r="AN356">
            <v>170</v>
          </cell>
          <cell r="AO356">
            <v>170</v>
          </cell>
          <cell r="AP356">
            <v>170</v>
          </cell>
          <cell r="AQ356">
            <v>180</v>
          </cell>
          <cell r="AR356">
            <v>180</v>
          </cell>
        </row>
        <row r="357">
          <cell r="S357">
            <v>8</v>
          </cell>
          <cell r="T357" t="str">
            <v>219.1</v>
          </cell>
          <cell r="V357">
            <v>30</v>
          </cell>
          <cell r="W357">
            <v>30</v>
          </cell>
          <cell r="X357">
            <v>30</v>
          </cell>
          <cell r="Y357">
            <v>50</v>
          </cell>
          <cell r="Z357">
            <v>50</v>
          </cell>
          <cell r="AA357">
            <v>70</v>
          </cell>
          <cell r="AB357">
            <v>70</v>
          </cell>
          <cell r="AC357">
            <v>90</v>
          </cell>
          <cell r="AD357">
            <v>90</v>
          </cell>
          <cell r="AE357">
            <v>120</v>
          </cell>
          <cell r="AF357">
            <v>120</v>
          </cell>
          <cell r="AG357">
            <v>140</v>
          </cell>
          <cell r="AH357">
            <v>140</v>
          </cell>
          <cell r="AI357">
            <v>150</v>
          </cell>
          <cell r="AJ357">
            <v>150</v>
          </cell>
          <cell r="AK357">
            <v>170</v>
          </cell>
          <cell r="AL357">
            <v>170</v>
          </cell>
          <cell r="AM357">
            <v>180</v>
          </cell>
          <cell r="AN357">
            <v>180</v>
          </cell>
          <cell r="AO357">
            <v>190</v>
          </cell>
          <cell r="AP357">
            <v>190</v>
          </cell>
          <cell r="AQ357">
            <v>200</v>
          </cell>
          <cell r="AR357">
            <v>200</v>
          </cell>
        </row>
        <row r="358">
          <cell r="S358">
            <v>10</v>
          </cell>
          <cell r="T358" t="str">
            <v>273.1</v>
          </cell>
          <cell r="V358">
            <v>30</v>
          </cell>
          <cell r="W358">
            <v>30</v>
          </cell>
          <cell r="X358">
            <v>30</v>
          </cell>
          <cell r="Y358">
            <v>50</v>
          </cell>
          <cell r="Z358">
            <v>50</v>
          </cell>
          <cell r="AA358">
            <v>70</v>
          </cell>
          <cell r="AB358">
            <v>70</v>
          </cell>
          <cell r="AC358">
            <v>100</v>
          </cell>
          <cell r="AD358">
            <v>100</v>
          </cell>
          <cell r="AE358">
            <v>120</v>
          </cell>
          <cell r="AF358">
            <v>120</v>
          </cell>
          <cell r="AG358">
            <v>150</v>
          </cell>
          <cell r="AH358">
            <v>150</v>
          </cell>
          <cell r="AI358">
            <v>160</v>
          </cell>
          <cell r="AJ358">
            <v>160</v>
          </cell>
          <cell r="AK358">
            <v>180</v>
          </cell>
          <cell r="AL358">
            <v>180</v>
          </cell>
          <cell r="AM358">
            <v>190</v>
          </cell>
          <cell r="AN358">
            <v>190</v>
          </cell>
          <cell r="AO358">
            <v>200</v>
          </cell>
          <cell r="AP358">
            <v>200</v>
          </cell>
          <cell r="AQ358">
            <v>210</v>
          </cell>
          <cell r="AR358">
            <v>210</v>
          </cell>
        </row>
        <row r="359">
          <cell r="S359">
            <v>12</v>
          </cell>
          <cell r="T359" t="str">
            <v>323.9</v>
          </cell>
          <cell r="V359">
            <v>30</v>
          </cell>
          <cell r="W359">
            <v>30</v>
          </cell>
          <cell r="X359">
            <v>30</v>
          </cell>
          <cell r="Y359">
            <v>50</v>
          </cell>
          <cell r="Z359">
            <v>50</v>
          </cell>
          <cell r="AA359">
            <v>80</v>
          </cell>
          <cell r="AB359">
            <v>80</v>
          </cell>
          <cell r="AC359">
            <v>100</v>
          </cell>
          <cell r="AD359">
            <v>100</v>
          </cell>
          <cell r="AE359">
            <v>130</v>
          </cell>
          <cell r="AF359">
            <v>130</v>
          </cell>
          <cell r="AG359">
            <v>150</v>
          </cell>
          <cell r="AH359">
            <v>150</v>
          </cell>
          <cell r="AI359">
            <v>170</v>
          </cell>
          <cell r="AJ359">
            <v>170</v>
          </cell>
          <cell r="AK359">
            <v>180</v>
          </cell>
          <cell r="AL359">
            <v>180</v>
          </cell>
          <cell r="AM359">
            <v>200</v>
          </cell>
          <cell r="AN359">
            <v>200</v>
          </cell>
          <cell r="AO359">
            <v>210</v>
          </cell>
          <cell r="AP359">
            <v>210</v>
          </cell>
          <cell r="AQ359">
            <v>220</v>
          </cell>
          <cell r="AR359">
            <v>220</v>
          </cell>
        </row>
        <row r="360">
          <cell r="S360">
            <v>14</v>
          </cell>
          <cell r="T360" t="str">
            <v>355.6</v>
          </cell>
          <cell r="V360">
            <v>30</v>
          </cell>
          <cell r="W360">
            <v>30</v>
          </cell>
          <cell r="X360">
            <v>30</v>
          </cell>
          <cell r="Y360">
            <v>50</v>
          </cell>
          <cell r="Z360">
            <v>50</v>
          </cell>
          <cell r="AA360">
            <v>80</v>
          </cell>
          <cell r="AB360">
            <v>80</v>
          </cell>
          <cell r="AC360">
            <v>100</v>
          </cell>
          <cell r="AD360">
            <v>100</v>
          </cell>
          <cell r="AE360">
            <v>130</v>
          </cell>
          <cell r="AF360">
            <v>130</v>
          </cell>
          <cell r="AG360">
            <v>160</v>
          </cell>
          <cell r="AH360">
            <v>160</v>
          </cell>
          <cell r="AI360">
            <v>170</v>
          </cell>
          <cell r="AJ360">
            <v>170</v>
          </cell>
          <cell r="AK360">
            <v>190</v>
          </cell>
          <cell r="AL360">
            <v>190</v>
          </cell>
          <cell r="AM360">
            <v>200</v>
          </cell>
          <cell r="AN360">
            <v>200</v>
          </cell>
          <cell r="AO360">
            <v>210</v>
          </cell>
          <cell r="AP360">
            <v>210</v>
          </cell>
          <cell r="AQ360">
            <v>220</v>
          </cell>
          <cell r="AR360">
            <v>220</v>
          </cell>
        </row>
        <row r="361">
          <cell r="S361">
            <v>16</v>
          </cell>
          <cell r="T361" t="str">
            <v>406.4</v>
          </cell>
          <cell r="V361">
            <v>30</v>
          </cell>
          <cell r="W361">
            <v>30</v>
          </cell>
          <cell r="X361">
            <v>30</v>
          </cell>
          <cell r="Y361">
            <v>60</v>
          </cell>
          <cell r="Z361">
            <v>60</v>
          </cell>
          <cell r="AA361">
            <v>80</v>
          </cell>
          <cell r="AB361">
            <v>80</v>
          </cell>
          <cell r="AC361">
            <v>110</v>
          </cell>
          <cell r="AD361">
            <v>110</v>
          </cell>
          <cell r="AE361">
            <v>140</v>
          </cell>
          <cell r="AF361">
            <v>140</v>
          </cell>
          <cell r="AG361">
            <v>160</v>
          </cell>
          <cell r="AH361">
            <v>160</v>
          </cell>
          <cell r="AI361">
            <v>180</v>
          </cell>
          <cell r="AJ361">
            <v>180</v>
          </cell>
          <cell r="AK361">
            <v>190</v>
          </cell>
          <cell r="AL361">
            <v>190</v>
          </cell>
          <cell r="AM361">
            <v>210</v>
          </cell>
          <cell r="AN361">
            <v>210</v>
          </cell>
          <cell r="AO361">
            <v>220</v>
          </cell>
          <cell r="AP361">
            <v>220</v>
          </cell>
          <cell r="AQ361">
            <v>230</v>
          </cell>
          <cell r="AR361">
            <v>230</v>
          </cell>
        </row>
        <row r="362">
          <cell r="S362">
            <v>18</v>
          </cell>
          <cell r="T362" t="str">
            <v>457.2</v>
          </cell>
          <cell r="V362">
            <v>30</v>
          </cell>
          <cell r="W362">
            <v>30</v>
          </cell>
          <cell r="X362">
            <v>30</v>
          </cell>
          <cell r="Y362">
            <v>60</v>
          </cell>
          <cell r="Z362">
            <v>60</v>
          </cell>
          <cell r="AA362">
            <v>80</v>
          </cell>
          <cell r="AB362">
            <v>80</v>
          </cell>
          <cell r="AC362">
            <v>110</v>
          </cell>
          <cell r="AD362">
            <v>110</v>
          </cell>
          <cell r="AE362">
            <v>140</v>
          </cell>
          <cell r="AF362">
            <v>140</v>
          </cell>
          <cell r="AG362">
            <v>160</v>
          </cell>
          <cell r="AH362">
            <v>160</v>
          </cell>
          <cell r="AI362">
            <v>180</v>
          </cell>
          <cell r="AJ362">
            <v>180</v>
          </cell>
          <cell r="AK362">
            <v>200</v>
          </cell>
          <cell r="AL362">
            <v>200</v>
          </cell>
          <cell r="AM362">
            <v>210</v>
          </cell>
          <cell r="AN362">
            <v>210</v>
          </cell>
          <cell r="AO362">
            <v>220</v>
          </cell>
          <cell r="AP362">
            <v>220</v>
          </cell>
          <cell r="AQ362">
            <v>230</v>
          </cell>
          <cell r="AR362">
            <v>230</v>
          </cell>
        </row>
        <row r="363">
          <cell r="S363">
            <v>20</v>
          </cell>
          <cell r="T363" t="str">
            <v>508.0</v>
          </cell>
          <cell r="V363">
            <v>40</v>
          </cell>
          <cell r="W363">
            <v>40</v>
          </cell>
          <cell r="X363">
            <v>40</v>
          </cell>
          <cell r="Y363">
            <v>60</v>
          </cell>
          <cell r="Z363">
            <v>60</v>
          </cell>
          <cell r="AA363">
            <v>80</v>
          </cell>
          <cell r="AB363">
            <v>80</v>
          </cell>
          <cell r="AC363">
            <v>110</v>
          </cell>
          <cell r="AD363">
            <v>110</v>
          </cell>
          <cell r="AE363">
            <v>140</v>
          </cell>
          <cell r="AF363">
            <v>140</v>
          </cell>
          <cell r="AG363">
            <v>170</v>
          </cell>
          <cell r="AH363">
            <v>170</v>
          </cell>
          <cell r="AI363">
            <v>190</v>
          </cell>
          <cell r="AJ363">
            <v>190</v>
          </cell>
          <cell r="AK363">
            <v>200</v>
          </cell>
          <cell r="AL363">
            <v>200</v>
          </cell>
          <cell r="AM363">
            <v>220</v>
          </cell>
          <cell r="AN363">
            <v>220</v>
          </cell>
          <cell r="AO363">
            <v>230</v>
          </cell>
          <cell r="AP363">
            <v>230</v>
          </cell>
          <cell r="AQ363">
            <v>240</v>
          </cell>
          <cell r="AR363">
            <v>240</v>
          </cell>
        </row>
        <row r="364">
          <cell r="S364">
            <v>22</v>
          </cell>
          <cell r="V364">
            <v>40</v>
          </cell>
          <cell r="W364">
            <v>40</v>
          </cell>
          <cell r="X364">
            <v>40</v>
          </cell>
          <cell r="Y364">
            <v>60</v>
          </cell>
          <cell r="Z364">
            <v>60</v>
          </cell>
          <cell r="AA364">
            <v>90</v>
          </cell>
          <cell r="AB364">
            <v>90</v>
          </cell>
          <cell r="AC364">
            <v>120</v>
          </cell>
          <cell r="AD364">
            <v>120</v>
          </cell>
          <cell r="AE364">
            <v>150</v>
          </cell>
          <cell r="AF364">
            <v>150</v>
          </cell>
          <cell r="AG364">
            <v>170</v>
          </cell>
          <cell r="AH364">
            <v>170</v>
          </cell>
          <cell r="AI364">
            <v>190</v>
          </cell>
          <cell r="AJ364">
            <v>190</v>
          </cell>
          <cell r="AK364">
            <v>210</v>
          </cell>
          <cell r="AL364">
            <v>210</v>
          </cell>
          <cell r="AM364">
            <v>230</v>
          </cell>
          <cell r="AN364">
            <v>230</v>
          </cell>
          <cell r="AO364">
            <v>240</v>
          </cell>
          <cell r="AP364">
            <v>240</v>
          </cell>
          <cell r="AQ364">
            <v>250</v>
          </cell>
          <cell r="AR364">
            <v>250</v>
          </cell>
        </row>
        <row r="365">
          <cell r="S365">
            <v>24</v>
          </cell>
          <cell r="T365" t="str">
            <v>609.6</v>
          </cell>
          <cell r="V365">
            <v>40</v>
          </cell>
          <cell r="W365">
            <v>40</v>
          </cell>
          <cell r="X365">
            <v>40</v>
          </cell>
          <cell r="Y365">
            <v>60</v>
          </cell>
          <cell r="Z365">
            <v>60</v>
          </cell>
          <cell r="AA365">
            <v>90</v>
          </cell>
          <cell r="AB365">
            <v>90</v>
          </cell>
          <cell r="AC365">
            <v>120</v>
          </cell>
          <cell r="AD365">
            <v>120</v>
          </cell>
          <cell r="AE365">
            <v>150</v>
          </cell>
          <cell r="AF365">
            <v>150</v>
          </cell>
          <cell r="AG365">
            <v>170</v>
          </cell>
          <cell r="AH365">
            <v>170</v>
          </cell>
          <cell r="AI365">
            <v>190</v>
          </cell>
          <cell r="AJ365">
            <v>190</v>
          </cell>
          <cell r="AK365">
            <v>210</v>
          </cell>
          <cell r="AL365">
            <v>210</v>
          </cell>
          <cell r="AM365">
            <v>230</v>
          </cell>
          <cell r="AN365">
            <v>230</v>
          </cell>
          <cell r="AO365">
            <v>240</v>
          </cell>
          <cell r="AP365">
            <v>240</v>
          </cell>
          <cell r="AQ365">
            <v>250</v>
          </cell>
          <cell r="AR365">
            <v>250</v>
          </cell>
        </row>
        <row r="366">
          <cell r="S366">
            <v>26</v>
          </cell>
          <cell r="V366">
            <v>40</v>
          </cell>
          <cell r="W366">
            <v>40</v>
          </cell>
          <cell r="X366">
            <v>40</v>
          </cell>
          <cell r="Y366">
            <v>60</v>
          </cell>
          <cell r="Z366">
            <v>60</v>
          </cell>
          <cell r="AA366">
            <v>90</v>
          </cell>
          <cell r="AB366">
            <v>90</v>
          </cell>
          <cell r="AC366">
            <v>120</v>
          </cell>
          <cell r="AD366">
            <v>120</v>
          </cell>
          <cell r="AE366">
            <v>160</v>
          </cell>
          <cell r="AF366">
            <v>160</v>
          </cell>
          <cell r="AG366">
            <v>180</v>
          </cell>
          <cell r="AH366">
            <v>180</v>
          </cell>
          <cell r="AI366">
            <v>200</v>
          </cell>
          <cell r="AJ366">
            <v>200</v>
          </cell>
          <cell r="AK366">
            <v>220</v>
          </cell>
          <cell r="AL366">
            <v>220</v>
          </cell>
          <cell r="AM366">
            <v>240</v>
          </cell>
          <cell r="AN366">
            <v>240</v>
          </cell>
          <cell r="AO366">
            <v>250</v>
          </cell>
          <cell r="AP366">
            <v>250</v>
          </cell>
          <cell r="AQ366">
            <v>260</v>
          </cell>
          <cell r="AR366">
            <v>260</v>
          </cell>
        </row>
        <row r="367">
          <cell r="S367">
            <v>28</v>
          </cell>
          <cell r="V367">
            <v>40</v>
          </cell>
          <cell r="W367">
            <v>40</v>
          </cell>
          <cell r="X367">
            <v>40</v>
          </cell>
          <cell r="Y367">
            <v>60</v>
          </cell>
          <cell r="Z367">
            <v>60</v>
          </cell>
          <cell r="AA367">
            <v>90</v>
          </cell>
          <cell r="AB367">
            <v>90</v>
          </cell>
          <cell r="AC367">
            <v>120</v>
          </cell>
          <cell r="AD367">
            <v>120</v>
          </cell>
          <cell r="AE367">
            <v>160</v>
          </cell>
          <cell r="AF367">
            <v>160</v>
          </cell>
          <cell r="AG367">
            <v>180</v>
          </cell>
          <cell r="AH367">
            <v>180</v>
          </cell>
          <cell r="AI367">
            <v>200</v>
          </cell>
          <cell r="AJ367">
            <v>200</v>
          </cell>
          <cell r="AK367">
            <v>220</v>
          </cell>
          <cell r="AL367">
            <v>220</v>
          </cell>
          <cell r="AM367">
            <v>240</v>
          </cell>
          <cell r="AN367">
            <v>240</v>
          </cell>
          <cell r="AO367">
            <v>250</v>
          </cell>
          <cell r="AP367">
            <v>250</v>
          </cell>
          <cell r="AQ367">
            <v>260</v>
          </cell>
          <cell r="AR367">
            <v>260</v>
          </cell>
        </row>
        <row r="368">
          <cell r="S368">
            <v>30</v>
          </cell>
          <cell r="T368" t="str">
            <v>762.0</v>
          </cell>
          <cell r="V368">
            <v>40</v>
          </cell>
          <cell r="W368">
            <v>40</v>
          </cell>
          <cell r="X368">
            <v>40</v>
          </cell>
          <cell r="Y368">
            <v>60</v>
          </cell>
          <cell r="Z368">
            <v>60</v>
          </cell>
          <cell r="AA368">
            <v>90</v>
          </cell>
          <cell r="AB368">
            <v>90</v>
          </cell>
          <cell r="AC368">
            <v>120</v>
          </cell>
          <cell r="AD368">
            <v>120</v>
          </cell>
          <cell r="AE368">
            <v>160</v>
          </cell>
          <cell r="AF368">
            <v>160</v>
          </cell>
          <cell r="AG368">
            <v>180</v>
          </cell>
          <cell r="AH368">
            <v>180</v>
          </cell>
          <cell r="AI368">
            <v>200</v>
          </cell>
          <cell r="AJ368">
            <v>200</v>
          </cell>
          <cell r="AK368">
            <v>220</v>
          </cell>
          <cell r="AL368">
            <v>220</v>
          </cell>
          <cell r="AM368">
            <v>240</v>
          </cell>
          <cell r="AN368">
            <v>240</v>
          </cell>
          <cell r="AO368">
            <v>250</v>
          </cell>
          <cell r="AP368">
            <v>250</v>
          </cell>
          <cell r="AQ368">
            <v>260</v>
          </cell>
          <cell r="AR368">
            <v>260</v>
          </cell>
        </row>
        <row r="369">
          <cell r="S369">
            <v>32</v>
          </cell>
          <cell r="V369">
            <v>40</v>
          </cell>
          <cell r="W369">
            <v>40</v>
          </cell>
          <cell r="X369">
            <v>40</v>
          </cell>
          <cell r="Y369">
            <v>60</v>
          </cell>
          <cell r="Z369">
            <v>60</v>
          </cell>
          <cell r="AA369">
            <v>90</v>
          </cell>
          <cell r="AB369">
            <v>90</v>
          </cell>
          <cell r="AC369">
            <v>120</v>
          </cell>
          <cell r="AD369">
            <v>120</v>
          </cell>
          <cell r="AE369">
            <v>160</v>
          </cell>
          <cell r="AF369">
            <v>160</v>
          </cell>
          <cell r="AG369">
            <v>190</v>
          </cell>
          <cell r="AH369">
            <v>190</v>
          </cell>
          <cell r="AI369">
            <v>210</v>
          </cell>
          <cell r="AJ369">
            <v>210</v>
          </cell>
          <cell r="AK369">
            <v>230</v>
          </cell>
          <cell r="AL369">
            <v>230</v>
          </cell>
          <cell r="AM369">
            <v>240</v>
          </cell>
          <cell r="AN369">
            <v>240</v>
          </cell>
          <cell r="AO369">
            <v>260</v>
          </cell>
          <cell r="AP369">
            <v>260</v>
          </cell>
          <cell r="AQ369">
            <v>270</v>
          </cell>
          <cell r="AR369">
            <v>270</v>
          </cell>
        </row>
        <row r="370">
          <cell r="S370">
            <v>34</v>
          </cell>
          <cell r="T370" t="str">
            <v>863.6</v>
          </cell>
          <cell r="V370">
            <v>40</v>
          </cell>
          <cell r="W370">
            <v>40</v>
          </cell>
          <cell r="X370">
            <v>40</v>
          </cell>
          <cell r="Y370">
            <v>60</v>
          </cell>
          <cell r="Z370">
            <v>60</v>
          </cell>
          <cell r="AA370">
            <v>90</v>
          </cell>
          <cell r="AB370">
            <v>90</v>
          </cell>
          <cell r="AC370">
            <v>120</v>
          </cell>
          <cell r="AD370">
            <v>120</v>
          </cell>
          <cell r="AE370">
            <v>160</v>
          </cell>
          <cell r="AF370">
            <v>160</v>
          </cell>
          <cell r="AG370">
            <v>190</v>
          </cell>
          <cell r="AH370">
            <v>190</v>
          </cell>
          <cell r="AI370">
            <v>210</v>
          </cell>
          <cell r="AJ370">
            <v>210</v>
          </cell>
          <cell r="AK370">
            <v>230</v>
          </cell>
          <cell r="AL370">
            <v>230</v>
          </cell>
          <cell r="AM370">
            <v>240</v>
          </cell>
          <cell r="AN370">
            <v>240</v>
          </cell>
          <cell r="AO370">
            <v>260</v>
          </cell>
          <cell r="AP370">
            <v>260</v>
          </cell>
          <cell r="AQ370">
            <v>270</v>
          </cell>
          <cell r="AR370">
            <v>270</v>
          </cell>
        </row>
        <row r="371">
          <cell r="S371">
            <v>36</v>
          </cell>
          <cell r="T371" t="str">
            <v>914.4</v>
          </cell>
          <cell r="V371">
            <v>40</v>
          </cell>
          <cell r="W371">
            <v>40</v>
          </cell>
          <cell r="X371">
            <v>40</v>
          </cell>
          <cell r="Y371">
            <v>60</v>
          </cell>
          <cell r="Z371">
            <v>60</v>
          </cell>
          <cell r="AA371">
            <v>90</v>
          </cell>
          <cell r="AB371">
            <v>90</v>
          </cell>
          <cell r="AC371">
            <v>120</v>
          </cell>
          <cell r="AD371">
            <v>120</v>
          </cell>
          <cell r="AE371">
            <v>160</v>
          </cell>
          <cell r="AF371">
            <v>160</v>
          </cell>
          <cell r="AG371">
            <v>190</v>
          </cell>
          <cell r="AH371">
            <v>190</v>
          </cell>
          <cell r="AI371">
            <v>210</v>
          </cell>
          <cell r="AJ371">
            <v>210</v>
          </cell>
          <cell r="AK371">
            <v>230</v>
          </cell>
          <cell r="AL371">
            <v>230</v>
          </cell>
          <cell r="AM371">
            <v>240</v>
          </cell>
          <cell r="AN371">
            <v>240</v>
          </cell>
          <cell r="AO371">
            <v>260</v>
          </cell>
          <cell r="AP371">
            <v>260</v>
          </cell>
          <cell r="AQ371">
            <v>270</v>
          </cell>
          <cell r="AR371">
            <v>270</v>
          </cell>
        </row>
        <row r="372">
          <cell r="S372">
            <v>38</v>
          </cell>
          <cell r="V372">
            <v>40</v>
          </cell>
          <cell r="W372">
            <v>40</v>
          </cell>
          <cell r="X372">
            <v>40</v>
          </cell>
          <cell r="Y372">
            <v>60</v>
          </cell>
          <cell r="Z372">
            <v>60</v>
          </cell>
          <cell r="AA372">
            <v>90</v>
          </cell>
          <cell r="AB372">
            <v>90</v>
          </cell>
          <cell r="AC372">
            <v>130</v>
          </cell>
          <cell r="AD372">
            <v>130</v>
          </cell>
          <cell r="AE372">
            <v>160</v>
          </cell>
          <cell r="AF372">
            <v>160</v>
          </cell>
          <cell r="AG372">
            <v>190</v>
          </cell>
          <cell r="AH372">
            <v>190</v>
          </cell>
          <cell r="AI372">
            <v>210</v>
          </cell>
          <cell r="AJ372">
            <v>210</v>
          </cell>
          <cell r="AK372">
            <v>230</v>
          </cell>
          <cell r="AL372">
            <v>230</v>
          </cell>
          <cell r="AM372">
            <v>250</v>
          </cell>
          <cell r="AN372">
            <v>250</v>
          </cell>
          <cell r="AO372">
            <v>260</v>
          </cell>
          <cell r="AP372">
            <v>260</v>
          </cell>
          <cell r="AQ372">
            <v>280</v>
          </cell>
          <cell r="AR372">
            <v>280</v>
          </cell>
        </row>
        <row r="373">
          <cell r="S373">
            <v>40</v>
          </cell>
          <cell r="T373" t="str">
            <v>1016.0</v>
          </cell>
          <cell r="V373">
            <v>40</v>
          </cell>
          <cell r="W373">
            <v>40</v>
          </cell>
          <cell r="X373">
            <v>40</v>
          </cell>
          <cell r="Y373">
            <v>60</v>
          </cell>
          <cell r="Z373">
            <v>60</v>
          </cell>
          <cell r="AA373">
            <v>90</v>
          </cell>
          <cell r="AB373">
            <v>90</v>
          </cell>
          <cell r="AC373">
            <v>130</v>
          </cell>
          <cell r="AD373">
            <v>130</v>
          </cell>
          <cell r="AE373">
            <v>160</v>
          </cell>
          <cell r="AF373">
            <v>160</v>
          </cell>
          <cell r="AG373">
            <v>190</v>
          </cell>
          <cell r="AH373">
            <v>190</v>
          </cell>
          <cell r="AI373">
            <v>210</v>
          </cell>
          <cell r="AJ373">
            <v>210</v>
          </cell>
          <cell r="AK373">
            <v>230</v>
          </cell>
          <cell r="AL373">
            <v>230</v>
          </cell>
          <cell r="AM373">
            <v>250</v>
          </cell>
          <cell r="AN373">
            <v>250</v>
          </cell>
          <cell r="AO373">
            <v>260</v>
          </cell>
          <cell r="AP373">
            <v>260</v>
          </cell>
          <cell r="AQ373">
            <v>280</v>
          </cell>
          <cell r="AR373">
            <v>280</v>
          </cell>
        </row>
        <row r="374">
          <cell r="S374">
            <v>42</v>
          </cell>
          <cell r="T374" t="str">
            <v>1066.8</v>
          </cell>
          <cell r="V374">
            <v>40</v>
          </cell>
          <cell r="W374">
            <v>40</v>
          </cell>
          <cell r="X374">
            <v>40</v>
          </cell>
          <cell r="Y374">
            <v>70</v>
          </cell>
          <cell r="Z374">
            <v>70</v>
          </cell>
          <cell r="AA374">
            <v>90</v>
          </cell>
          <cell r="AB374">
            <v>90</v>
          </cell>
          <cell r="AC374">
            <v>130</v>
          </cell>
          <cell r="AD374">
            <v>130</v>
          </cell>
          <cell r="AE374">
            <v>160</v>
          </cell>
          <cell r="AF374">
            <v>160</v>
          </cell>
          <cell r="AG374">
            <v>190</v>
          </cell>
          <cell r="AH374">
            <v>190</v>
          </cell>
          <cell r="AI374">
            <v>210</v>
          </cell>
          <cell r="AJ374">
            <v>210</v>
          </cell>
          <cell r="AK374">
            <v>230</v>
          </cell>
          <cell r="AL374">
            <v>230</v>
          </cell>
          <cell r="AM374">
            <v>250</v>
          </cell>
          <cell r="AN374">
            <v>250</v>
          </cell>
          <cell r="AO374">
            <v>270</v>
          </cell>
          <cell r="AP374">
            <v>270</v>
          </cell>
          <cell r="AQ374">
            <v>280</v>
          </cell>
          <cell r="AR374">
            <v>280</v>
          </cell>
        </row>
        <row r="375">
          <cell r="S375">
            <v>44</v>
          </cell>
          <cell r="V375">
            <v>40</v>
          </cell>
          <cell r="W375">
            <v>40</v>
          </cell>
          <cell r="X375">
            <v>40</v>
          </cell>
          <cell r="Y375">
            <v>70</v>
          </cell>
          <cell r="Z375">
            <v>70</v>
          </cell>
          <cell r="AA375">
            <v>100</v>
          </cell>
          <cell r="AB375">
            <v>100</v>
          </cell>
          <cell r="AC375">
            <v>130</v>
          </cell>
          <cell r="AD375">
            <v>130</v>
          </cell>
          <cell r="AE375">
            <v>170</v>
          </cell>
          <cell r="AF375">
            <v>170</v>
          </cell>
          <cell r="AG375">
            <v>200</v>
          </cell>
          <cell r="AH375">
            <v>200</v>
          </cell>
          <cell r="AI375">
            <v>230</v>
          </cell>
          <cell r="AJ375">
            <v>230</v>
          </cell>
          <cell r="AK375">
            <v>250</v>
          </cell>
          <cell r="AL375">
            <v>250</v>
          </cell>
          <cell r="AM375">
            <v>270</v>
          </cell>
          <cell r="AN375">
            <v>270</v>
          </cell>
          <cell r="AO375">
            <v>290</v>
          </cell>
          <cell r="AP375">
            <v>290</v>
          </cell>
          <cell r="AQ375">
            <v>300</v>
          </cell>
          <cell r="AR375">
            <v>300</v>
          </cell>
        </row>
        <row r="376">
          <cell r="S376">
            <v>46</v>
          </cell>
          <cell r="V376">
            <v>40</v>
          </cell>
          <cell r="W376">
            <v>40</v>
          </cell>
          <cell r="X376">
            <v>40</v>
          </cell>
          <cell r="Y376">
            <v>70</v>
          </cell>
          <cell r="Z376">
            <v>70</v>
          </cell>
          <cell r="AA376">
            <v>100</v>
          </cell>
          <cell r="AB376">
            <v>100</v>
          </cell>
          <cell r="AC376">
            <v>130</v>
          </cell>
          <cell r="AD376">
            <v>130</v>
          </cell>
          <cell r="AE376">
            <v>170</v>
          </cell>
          <cell r="AF376">
            <v>170</v>
          </cell>
          <cell r="AG376">
            <v>200</v>
          </cell>
          <cell r="AH376">
            <v>200</v>
          </cell>
          <cell r="AI376">
            <v>230</v>
          </cell>
          <cell r="AJ376">
            <v>230</v>
          </cell>
          <cell r="AK376">
            <v>250</v>
          </cell>
          <cell r="AL376">
            <v>250</v>
          </cell>
          <cell r="AM376">
            <v>270</v>
          </cell>
          <cell r="AN376">
            <v>270</v>
          </cell>
          <cell r="AO376">
            <v>290</v>
          </cell>
          <cell r="AP376">
            <v>290</v>
          </cell>
          <cell r="AQ376">
            <v>300</v>
          </cell>
          <cell r="AR376">
            <v>300</v>
          </cell>
        </row>
        <row r="377">
          <cell r="S377">
            <v>50</v>
          </cell>
          <cell r="V377">
            <v>40</v>
          </cell>
          <cell r="W377">
            <v>40</v>
          </cell>
          <cell r="X377">
            <v>40</v>
          </cell>
          <cell r="Y377">
            <v>70</v>
          </cell>
          <cell r="Z377">
            <v>70</v>
          </cell>
          <cell r="AA377">
            <v>100</v>
          </cell>
          <cell r="AB377">
            <v>100</v>
          </cell>
          <cell r="AC377">
            <v>130</v>
          </cell>
          <cell r="AD377">
            <v>130</v>
          </cell>
          <cell r="AE377">
            <v>170</v>
          </cell>
          <cell r="AF377">
            <v>170</v>
          </cell>
          <cell r="AG377">
            <v>200</v>
          </cell>
          <cell r="AH377">
            <v>200</v>
          </cell>
          <cell r="AI377">
            <v>230</v>
          </cell>
          <cell r="AJ377">
            <v>230</v>
          </cell>
          <cell r="AK377">
            <v>250</v>
          </cell>
          <cell r="AL377">
            <v>250</v>
          </cell>
          <cell r="AM377">
            <v>270</v>
          </cell>
          <cell r="AN377">
            <v>270</v>
          </cell>
          <cell r="AO377">
            <v>290</v>
          </cell>
          <cell r="AP377">
            <v>290</v>
          </cell>
          <cell r="AQ377">
            <v>300</v>
          </cell>
          <cell r="AR377">
            <v>300</v>
          </cell>
        </row>
        <row r="378">
          <cell r="S378">
            <v>52</v>
          </cell>
          <cell r="V378">
            <v>40</v>
          </cell>
          <cell r="W378">
            <v>40</v>
          </cell>
          <cell r="X378">
            <v>40</v>
          </cell>
          <cell r="Y378">
            <v>70</v>
          </cell>
          <cell r="Z378">
            <v>70</v>
          </cell>
          <cell r="AA378">
            <v>100</v>
          </cell>
          <cell r="AB378">
            <v>100</v>
          </cell>
          <cell r="AC378">
            <v>130</v>
          </cell>
          <cell r="AD378">
            <v>130</v>
          </cell>
          <cell r="AE378">
            <v>170</v>
          </cell>
          <cell r="AF378">
            <v>170</v>
          </cell>
          <cell r="AG378">
            <v>200</v>
          </cell>
          <cell r="AH378">
            <v>200</v>
          </cell>
          <cell r="AI378">
            <v>230</v>
          </cell>
          <cell r="AJ378">
            <v>230</v>
          </cell>
          <cell r="AK378">
            <v>250</v>
          </cell>
          <cell r="AL378">
            <v>250</v>
          </cell>
          <cell r="AM378">
            <v>270</v>
          </cell>
          <cell r="AN378">
            <v>270</v>
          </cell>
          <cell r="AO378">
            <v>290</v>
          </cell>
          <cell r="AP378">
            <v>290</v>
          </cell>
          <cell r="AQ378">
            <v>300</v>
          </cell>
          <cell r="AR378">
            <v>300</v>
          </cell>
        </row>
        <row r="379">
          <cell r="S379" t="str">
            <v>Flat Surface</v>
          </cell>
          <cell r="V379">
            <v>40</v>
          </cell>
          <cell r="W379">
            <v>40</v>
          </cell>
          <cell r="X379">
            <v>40</v>
          </cell>
          <cell r="Y379">
            <v>70</v>
          </cell>
          <cell r="Z379">
            <v>70</v>
          </cell>
          <cell r="AA379">
            <v>100</v>
          </cell>
          <cell r="AB379">
            <v>100</v>
          </cell>
          <cell r="AC379">
            <v>130</v>
          </cell>
          <cell r="AD379">
            <v>130</v>
          </cell>
          <cell r="AE379">
            <v>170</v>
          </cell>
          <cell r="AF379">
            <v>170</v>
          </cell>
          <cell r="AG379">
            <v>200</v>
          </cell>
          <cell r="AH379">
            <v>200</v>
          </cell>
          <cell r="AI379">
            <v>230</v>
          </cell>
          <cell r="AJ379">
            <v>230</v>
          </cell>
          <cell r="AK379">
            <v>250</v>
          </cell>
          <cell r="AL379">
            <v>250</v>
          </cell>
          <cell r="AM379">
            <v>270</v>
          </cell>
          <cell r="AN379">
            <v>270</v>
          </cell>
          <cell r="AO379">
            <v>290</v>
          </cell>
          <cell r="AP379">
            <v>290</v>
          </cell>
          <cell r="AQ379">
            <v>300</v>
          </cell>
          <cell r="AR379">
            <v>300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 2008"/>
      <sheetName val="2300"/>
      <sheetName val="2550)"/>
      <sheetName val="3500"/>
      <sheetName val="MM"/>
      <sheetName val="Hh ADM"/>
      <sheetName val="Hh TURNO"/>
      <sheetName val="Produt"/>
      <sheetName val="HH"/>
      <sheetName val="MM (2)"/>
      <sheetName val="Plan1"/>
      <sheetName val="CAPA"/>
      <sheetName val="Rosto"/>
      <sheetName val="resumo"/>
      <sheetName val="Tub"/>
      <sheetName val="Equip"/>
      <sheetName val="Refr"/>
      <sheetName val="Preço"/>
      <sheetName val="acomp Finan"/>
      <sheetName val="Dados Braskem"/>
    </sheetNames>
    <sheetDataSet>
      <sheetData sheetId="0" refreshError="1"/>
      <sheetData sheetId="1">
        <row r="18">
          <cell r="B18" t="str">
            <v>Assistente administrativo - HN</v>
          </cell>
        </row>
        <row r="19">
          <cell r="B19" t="str">
            <v>Montador de Andaime - HN</v>
          </cell>
        </row>
        <row r="20">
          <cell r="B20" t="str">
            <v>Encarregado - HN</v>
          </cell>
        </row>
        <row r="21">
          <cell r="B21" t="str">
            <v>Gestor ( Engenheiro) - HN</v>
          </cell>
        </row>
        <row r="22">
          <cell r="B22" t="str">
            <v>Téc. Segurança - HN</v>
          </cell>
        </row>
        <row r="23">
          <cell r="B23" t="str">
            <v>Téc. Planejamento - HN</v>
          </cell>
        </row>
        <row r="24">
          <cell r="B24" t="str">
            <v>Assistente administrativo - HE (Seg a Sex.)</v>
          </cell>
        </row>
        <row r="25">
          <cell r="B25" t="str">
            <v>Montador de Andaime - HE (Seg a Sex.)</v>
          </cell>
        </row>
        <row r="26">
          <cell r="B26" t="str">
            <v>Encarregado - HE (Seg a Sex.)</v>
          </cell>
        </row>
        <row r="27">
          <cell r="B27" t="str">
            <v>Gestor ( Engenheiro) - HE (Seg a Sex.)</v>
          </cell>
        </row>
        <row r="28">
          <cell r="B28" t="str">
            <v>Téc. Segurança - HE (Seg a Sex.)</v>
          </cell>
        </row>
        <row r="29">
          <cell r="B29" t="str">
            <v>Téc. Planejamento - HE (Seg a Sex.)</v>
          </cell>
        </row>
        <row r="30">
          <cell r="B30" t="str">
            <v>Assistente administrativo - HE (Seg a Sex. após as 22:00)</v>
          </cell>
        </row>
        <row r="31">
          <cell r="B31" t="str">
            <v>Montador de Andaime - HE (Seg a Sex. após as 22:00)</v>
          </cell>
        </row>
        <row r="32">
          <cell r="B32" t="str">
            <v>Encarregado - HE (Seg a Sex. após as 22:00)</v>
          </cell>
        </row>
        <row r="33">
          <cell r="B33" t="str">
            <v>Gestor ( Engenheiro) - HE (Seg a Sex. após as 22:00)</v>
          </cell>
        </row>
        <row r="34">
          <cell r="B34" t="str">
            <v>Téc. Segurança - HE (Seg a Sex. após as 22:00)</v>
          </cell>
        </row>
        <row r="35">
          <cell r="B35" t="str">
            <v>Téc. Planejamento - HE (Seg a Sex. após as 22:00)</v>
          </cell>
        </row>
        <row r="36">
          <cell r="B36" t="str">
            <v>Assistente administrativo - HE (Domingo e Feriados)</v>
          </cell>
        </row>
        <row r="37">
          <cell r="B37" t="str">
            <v>Montador de Andaime - HE (Domingo e Feriados)</v>
          </cell>
        </row>
        <row r="38">
          <cell r="B38" t="str">
            <v>Encarregado - HE (Domingo e Feriados)</v>
          </cell>
        </row>
        <row r="39">
          <cell r="B39" t="str">
            <v>Gestor ( Engenheiro) - HE (Domingo e Feriados)</v>
          </cell>
        </row>
        <row r="40">
          <cell r="B40" t="str">
            <v>Téc. Segurança - HE (Domingo e Feriados)</v>
          </cell>
        </row>
        <row r="41">
          <cell r="B41" t="str">
            <v>Téc. Planejamento - HE (Domingo e Feriados)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S UNITÁRIOS"/>
      <sheetName val="CC"/>
      <sheetName val="BM 01"/>
      <sheetName val="BM 02"/>
      <sheetName val="BM 03"/>
    </sheetNames>
    <sheetDataSet>
      <sheetData sheetId="0">
        <row r="12">
          <cell r="J12" t="str">
            <v>MONTAGEM DE TUBO EQUIPADO (*)</v>
          </cell>
        </row>
        <row r="13">
          <cell r="J13" t="str">
            <v>DESMONT.DE TUBO EQUIPADO</v>
          </cell>
        </row>
        <row r="14">
          <cell r="J14" t="str">
            <v>MONT. DE TUBO ESTRUTURAL EQUIPADO (**)</v>
          </cell>
        </row>
        <row r="15">
          <cell r="J15" t="str">
            <v>DESMONT.DE TUBO ESTRUTURAL EQUIPADO</v>
          </cell>
        </row>
        <row r="16">
          <cell r="J16" t="str">
            <v>MONT.PRANCHÃO MADEIRA</v>
          </cell>
        </row>
        <row r="17">
          <cell r="J17" t="str">
            <v>DESMONT.PRANCHÃO MADEIRA</v>
          </cell>
        </row>
        <row r="18">
          <cell r="J18" t="str">
            <v>MONT. PRANCHÃO DE ALUMÍNIO</v>
          </cell>
        </row>
        <row r="19">
          <cell r="J19" t="str">
            <v>DESMONT. PRANCHÃO DE ALUMÍNIO</v>
          </cell>
        </row>
        <row r="20">
          <cell r="J20" t="str">
            <v>LOCAÇÃO DE TUBO EQUIPADO</v>
          </cell>
        </row>
        <row r="21">
          <cell r="J21" t="str">
            <v>LOCAÇÃO DE TUBO ESTRUTURAL EQUIPADO</v>
          </cell>
        </row>
        <row r="22">
          <cell r="J22" t="str">
            <v>LOCAÇÃO  PRANCHÃO MADEIRA</v>
          </cell>
        </row>
        <row r="23">
          <cell r="J23" t="str">
            <v>LOCAÇÃO  PRANCHÃO DE ALUMÍNIO</v>
          </cell>
        </row>
        <row r="24">
          <cell r="J24" t="str">
            <v>Supervisor</v>
          </cell>
        </row>
        <row r="25">
          <cell r="J25" t="str">
            <v>Encarregado</v>
          </cell>
        </row>
        <row r="26">
          <cell r="J26" t="str">
            <v>Montador de Andaime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PID"/>
      <sheetName val="CD-315C"/>
      <sheetName val="CD-402"/>
      <sheetName val="CE-202"/>
      <sheetName val="CE-300"/>
      <sheetName val="CE-351"/>
      <sheetName val="CE-402"/>
      <sheetName val="CD-217 "/>
      <sheetName val="CD-265"/>
      <sheetName val="CEV-404 "/>
      <sheetName val="CEV-401"/>
      <sheetName val="CD-303 "/>
      <sheetName val="CVL-401A"/>
    </sheetNames>
    <sheetDataSet>
      <sheetData sheetId="0" refreshError="1">
        <row r="4">
          <cell r="A4">
            <v>0</v>
          </cell>
          <cell r="B4">
            <v>0</v>
          </cell>
        </row>
        <row r="5">
          <cell r="A5" t="str">
            <v>1/2 X 25</v>
          </cell>
          <cell r="B5">
            <v>0.26</v>
          </cell>
        </row>
        <row r="6">
          <cell r="A6" t="str">
            <v>1/2 X 38</v>
          </cell>
          <cell r="B6">
            <v>0.33</v>
          </cell>
        </row>
        <row r="7">
          <cell r="A7" t="str">
            <v>1/2 X 50</v>
          </cell>
          <cell r="B7">
            <v>0.41</v>
          </cell>
        </row>
        <row r="8">
          <cell r="A8" t="str">
            <v>1/2 X 63</v>
          </cell>
          <cell r="B8">
            <v>0.49</v>
          </cell>
        </row>
        <row r="9">
          <cell r="A9" t="str">
            <v>1/2 X 75</v>
          </cell>
          <cell r="B9">
            <v>0.56999999999999995</v>
          </cell>
        </row>
        <row r="10">
          <cell r="A10" t="str">
            <v>1/2 X 83</v>
          </cell>
          <cell r="B10">
            <v>0.65</v>
          </cell>
        </row>
        <row r="11">
          <cell r="A11" t="str">
            <v>1/2 X 100</v>
          </cell>
          <cell r="B11">
            <v>0.73</v>
          </cell>
        </row>
        <row r="12">
          <cell r="A12" t="str">
            <v>1/2 X 115</v>
          </cell>
          <cell r="B12">
            <v>0.81</v>
          </cell>
        </row>
        <row r="13">
          <cell r="A13" t="str">
            <v>1/2 X 125</v>
          </cell>
          <cell r="B13">
            <v>0.88</v>
          </cell>
        </row>
        <row r="14">
          <cell r="A14" t="str">
            <v>3/4 X 25</v>
          </cell>
          <cell r="B14">
            <v>0.27</v>
          </cell>
        </row>
        <row r="15">
          <cell r="A15" t="str">
            <v>3/4 X 38</v>
          </cell>
          <cell r="B15">
            <v>0.35</v>
          </cell>
        </row>
        <row r="16">
          <cell r="A16" t="str">
            <v>3/4 X 50</v>
          </cell>
          <cell r="B16">
            <v>0.43</v>
          </cell>
        </row>
        <row r="17">
          <cell r="A17" t="str">
            <v>3/4 X 63</v>
          </cell>
          <cell r="B17">
            <v>0.51</v>
          </cell>
        </row>
        <row r="18">
          <cell r="A18" t="str">
            <v>3/4 X 75</v>
          </cell>
          <cell r="B18">
            <v>0.59</v>
          </cell>
        </row>
        <row r="19">
          <cell r="A19" t="str">
            <v>3/4 X 83</v>
          </cell>
          <cell r="B19">
            <v>0.66</v>
          </cell>
        </row>
        <row r="20">
          <cell r="A20" t="str">
            <v>3/4 X 100</v>
          </cell>
          <cell r="B20">
            <v>0.74</v>
          </cell>
        </row>
        <row r="21">
          <cell r="A21" t="str">
            <v>3/4 X 115</v>
          </cell>
          <cell r="B21">
            <v>0.82</v>
          </cell>
        </row>
        <row r="22">
          <cell r="A22" t="str">
            <v>3/4 X 125</v>
          </cell>
          <cell r="B22">
            <v>0.9</v>
          </cell>
        </row>
        <row r="23">
          <cell r="A23" t="str">
            <v>1 X 25</v>
          </cell>
          <cell r="B23">
            <v>0.28999999999999998</v>
          </cell>
        </row>
        <row r="24">
          <cell r="A24" t="str">
            <v>1 X 38</v>
          </cell>
          <cell r="B24">
            <v>0.37</v>
          </cell>
        </row>
        <row r="25">
          <cell r="A25" t="str">
            <v>1 X 50</v>
          </cell>
          <cell r="B25">
            <v>0.45</v>
          </cell>
        </row>
        <row r="26">
          <cell r="A26" t="str">
            <v>1 X 63</v>
          </cell>
          <cell r="B26">
            <v>0.53</v>
          </cell>
        </row>
        <row r="27">
          <cell r="A27" t="str">
            <v>1 X 75</v>
          </cell>
          <cell r="B27">
            <v>0.61</v>
          </cell>
        </row>
        <row r="28">
          <cell r="A28" t="str">
            <v>1 X 83</v>
          </cell>
          <cell r="B28">
            <v>0.69</v>
          </cell>
        </row>
        <row r="29">
          <cell r="A29" t="str">
            <v>1 X 100</v>
          </cell>
          <cell r="B29">
            <v>0.76</v>
          </cell>
        </row>
        <row r="30">
          <cell r="A30" t="str">
            <v>1 X 115</v>
          </cell>
          <cell r="B30">
            <v>0.84</v>
          </cell>
        </row>
        <row r="31">
          <cell r="A31" t="str">
            <v>1 X 125</v>
          </cell>
          <cell r="B31">
            <v>0.92</v>
          </cell>
        </row>
        <row r="32">
          <cell r="A32" t="str">
            <v>1 1/2 X 25</v>
          </cell>
          <cell r="B32">
            <v>0.34</v>
          </cell>
        </row>
        <row r="33">
          <cell r="A33" t="str">
            <v>1 1/2 X 38</v>
          </cell>
          <cell r="B33">
            <v>0.42</v>
          </cell>
        </row>
        <row r="34">
          <cell r="A34" t="str">
            <v>1 1/2 X 50</v>
          </cell>
          <cell r="B34">
            <v>0.5</v>
          </cell>
        </row>
        <row r="35">
          <cell r="A35" t="str">
            <v>1 1/2 X 63</v>
          </cell>
          <cell r="B35">
            <v>0.57999999999999996</v>
          </cell>
        </row>
        <row r="36">
          <cell r="A36" t="str">
            <v>1 1/2 X 75</v>
          </cell>
          <cell r="B36">
            <v>0.65</v>
          </cell>
        </row>
        <row r="37">
          <cell r="A37" t="str">
            <v>1 1/2 X 83</v>
          </cell>
          <cell r="B37">
            <v>0.73</v>
          </cell>
        </row>
        <row r="38">
          <cell r="A38" t="str">
            <v>1 1/2 X 100</v>
          </cell>
          <cell r="B38">
            <v>0.81</v>
          </cell>
        </row>
        <row r="39">
          <cell r="A39" t="str">
            <v>1 1/2 X 115</v>
          </cell>
          <cell r="B39">
            <v>0.89</v>
          </cell>
        </row>
        <row r="40">
          <cell r="A40" t="str">
            <v>1 1/2X 125</v>
          </cell>
          <cell r="B40">
            <v>0.97</v>
          </cell>
        </row>
        <row r="41">
          <cell r="A41" t="str">
            <v>2 X 25</v>
          </cell>
          <cell r="B41">
            <v>0.38</v>
          </cell>
        </row>
        <row r="42">
          <cell r="A42" t="str">
            <v>2 X 38</v>
          </cell>
          <cell r="B42">
            <v>0.46</v>
          </cell>
        </row>
        <row r="43">
          <cell r="A43" t="str">
            <v>2 X 50</v>
          </cell>
          <cell r="B43">
            <v>0.54</v>
          </cell>
        </row>
        <row r="44">
          <cell r="A44" t="str">
            <v>2 X 63</v>
          </cell>
          <cell r="B44">
            <v>0.61</v>
          </cell>
        </row>
        <row r="45">
          <cell r="A45" t="str">
            <v>2 X 75</v>
          </cell>
          <cell r="B45">
            <v>0.69</v>
          </cell>
        </row>
        <row r="46">
          <cell r="A46" t="str">
            <v>2 X 83</v>
          </cell>
          <cell r="B46">
            <v>0.77</v>
          </cell>
        </row>
        <row r="47">
          <cell r="A47" t="str">
            <v>2 X 100</v>
          </cell>
          <cell r="B47">
            <v>0.85</v>
          </cell>
        </row>
        <row r="48">
          <cell r="A48" t="str">
            <v>2 X 115</v>
          </cell>
          <cell r="B48">
            <v>0.93</v>
          </cell>
        </row>
        <row r="49">
          <cell r="A49" t="str">
            <v>2X 125</v>
          </cell>
          <cell r="B49">
            <v>1.01</v>
          </cell>
        </row>
        <row r="50">
          <cell r="A50" t="str">
            <v>2 1/2 X 25</v>
          </cell>
          <cell r="B50">
            <v>0.42</v>
          </cell>
        </row>
        <row r="51">
          <cell r="A51" t="str">
            <v>2 1/2 X 38</v>
          </cell>
          <cell r="B51">
            <v>0.5</v>
          </cell>
        </row>
        <row r="52">
          <cell r="A52" t="str">
            <v>2 1/2 X 50</v>
          </cell>
          <cell r="B52">
            <v>0.56999999999999995</v>
          </cell>
        </row>
        <row r="53">
          <cell r="A53" t="str">
            <v>2 1/2 X 63</v>
          </cell>
          <cell r="B53">
            <v>0.65</v>
          </cell>
        </row>
        <row r="54">
          <cell r="A54" t="str">
            <v>2 1/2 X 75</v>
          </cell>
          <cell r="B54">
            <v>0.73</v>
          </cell>
        </row>
        <row r="55">
          <cell r="A55" t="str">
            <v>2 1/2 X 83</v>
          </cell>
          <cell r="B55">
            <v>0.81</v>
          </cell>
        </row>
        <row r="56">
          <cell r="A56" t="str">
            <v>2 1/2X 100</v>
          </cell>
          <cell r="B56">
            <v>0.89</v>
          </cell>
        </row>
        <row r="57">
          <cell r="A57" t="str">
            <v>2 1/2 X 115</v>
          </cell>
          <cell r="B57">
            <v>0.97</v>
          </cell>
        </row>
        <row r="58">
          <cell r="A58" t="str">
            <v>2 1/2 X 125</v>
          </cell>
          <cell r="B58">
            <v>1.05</v>
          </cell>
        </row>
        <row r="59">
          <cell r="A59" t="str">
            <v>3 X 25</v>
          </cell>
          <cell r="B59">
            <v>0.47</v>
          </cell>
        </row>
        <row r="60">
          <cell r="A60" t="str">
            <v>3 X 38</v>
          </cell>
          <cell r="B60">
            <v>0.55000000000000004</v>
          </cell>
        </row>
        <row r="61">
          <cell r="A61" t="str">
            <v>3 X 50</v>
          </cell>
          <cell r="B61">
            <v>0.62</v>
          </cell>
        </row>
        <row r="62">
          <cell r="A62" t="str">
            <v>3 X 63</v>
          </cell>
          <cell r="B62">
            <v>0.7</v>
          </cell>
        </row>
        <row r="63">
          <cell r="A63" t="str">
            <v>3 X 75</v>
          </cell>
          <cell r="B63">
            <v>0.78</v>
          </cell>
        </row>
        <row r="64">
          <cell r="A64" t="str">
            <v>3 X 83</v>
          </cell>
          <cell r="B64">
            <v>0.86</v>
          </cell>
        </row>
        <row r="65">
          <cell r="A65" t="str">
            <v>3 X 100</v>
          </cell>
          <cell r="B65">
            <v>0.94</v>
          </cell>
        </row>
        <row r="66">
          <cell r="A66" t="str">
            <v>3 X 115</v>
          </cell>
          <cell r="B66">
            <v>1.02</v>
          </cell>
        </row>
        <row r="67">
          <cell r="A67" t="str">
            <v>3 X 125</v>
          </cell>
          <cell r="B67">
            <v>1.1000000000000001</v>
          </cell>
        </row>
        <row r="68">
          <cell r="A68" t="str">
            <v>4 X 25</v>
          </cell>
          <cell r="B68">
            <v>0.55000000000000004</v>
          </cell>
        </row>
        <row r="69">
          <cell r="A69" t="str">
            <v>4 X 38</v>
          </cell>
          <cell r="B69">
            <v>0.63</v>
          </cell>
        </row>
        <row r="70">
          <cell r="A70" t="str">
            <v>4 X 50</v>
          </cell>
          <cell r="B70">
            <v>0.71</v>
          </cell>
        </row>
        <row r="71">
          <cell r="A71" t="str">
            <v>4 X 63</v>
          </cell>
          <cell r="B71">
            <v>0.79</v>
          </cell>
        </row>
        <row r="72">
          <cell r="A72" t="str">
            <v>4 X 75</v>
          </cell>
          <cell r="B72">
            <v>0.87</v>
          </cell>
        </row>
        <row r="73">
          <cell r="A73" t="str">
            <v>4 X 83</v>
          </cell>
          <cell r="B73">
            <v>0.95</v>
          </cell>
        </row>
        <row r="74">
          <cell r="A74" t="str">
            <v>4 X 100</v>
          </cell>
          <cell r="B74">
            <v>1.03</v>
          </cell>
        </row>
        <row r="75">
          <cell r="A75" t="str">
            <v>4 X 115</v>
          </cell>
          <cell r="B75">
            <v>1.1000000000000001</v>
          </cell>
        </row>
        <row r="76">
          <cell r="A76" t="str">
            <v>4 X 125</v>
          </cell>
          <cell r="B76">
            <v>1.18</v>
          </cell>
        </row>
        <row r="77">
          <cell r="A77" t="str">
            <v>6 X 25</v>
          </cell>
          <cell r="B77">
            <v>0.55000000000000004</v>
          </cell>
        </row>
        <row r="78">
          <cell r="A78" t="str">
            <v>6 X 38</v>
          </cell>
          <cell r="B78">
            <v>0.72</v>
          </cell>
        </row>
        <row r="79">
          <cell r="A79" t="str">
            <v>6 X 50</v>
          </cell>
          <cell r="B79">
            <v>0.8</v>
          </cell>
        </row>
        <row r="80">
          <cell r="A80" t="str">
            <v>6 X 63</v>
          </cell>
          <cell r="B80">
            <v>0.87</v>
          </cell>
        </row>
        <row r="81">
          <cell r="A81" t="str">
            <v>6 X 75</v>
          </cell>
          <cell r="B81">
            <v>0.95</v>
          </cell>
        </row>
        <row r="82">
          <cell r="A82" t="str">
            <v>6 X 83</v>
          </cell>
          <cell r="B82">
            <v>1.03</v>
          </cell>
        </row>
        <row r="83">
          <cell r="A83" t="str">
            <v>6 X 100</v>
          </cell>
          <cell r="B83">
            <v>1.1100000000000001</v>
          </cell>
        </row>
        <row r="84">
          <cell r="A84" t="str">
            <v>6 X 115</v>
          </cell>
          <cell r="B84">
            <v>1.19</v>
          </cell>
        </row>
        <row r="85">
          <cell r="A85" t="str">
            <v>6 X 125</v>
          </cell>
          <cell r="B85">
            <v>1.27</v>
          </cell>
        </row>
        <row r="86">
          <cell r="A86" t="str">
            <v>8 X 25</v>
          </cell>
          <cell r="B86">
            <v>0.88</v>
          </cell>
        </row>
        <row r="87">
          <cell r="A87" t="str">
            <v>8 X 38</v>
          </cell>
          <cell r="B87">
            <v>0.96</v>
          </cell>
        </row>
        <row r="88">
          <cell r="A88" t="str">
            <v>8 X 50</v>
          </cell>
          <cell r="B88">
            <v>1.03</v>
          </cell>
        </row>
        <row r="89">
          <cell r="A89" t="str">
            <v>8 X 63</v>
          </cell>
          <cell r="B89">
            <v>1.1100000000000001</v>
          </cell>
        </row>
        <row r="90">
          <cell r="A90" t="str">
            <v>8 X 75</v>
          </cell>
          <cell r="B90">
            <v>1.19</v>
          </cell>
        </row>
        <row r="91">
          <cell r="A91" t="str">
            <v>8 X 83</v>
          </cell>
          <cell r="B91">
            <v>1.27</v>
          </cell>
        </row>
        <row r="92">
          <cell r="A92" t="str">
            <v>8 X 100</v>
          </cell>
          <cell r="B92">
            <v>1.35</v>
          </cell>
        </row>
        <row r="93">
          <cell r="A93" t="str">
            <v>8 X 115</v>
          </cell>
          <cell r="B93">
            <v>1.43</v>
          </cell>
        </row>
        <row r="94">
          <cell r="A94" t="str">
            <v>8 X 125</v>
          </cell>
          <cell r="B94">
            <v>1.51</v>
          </cell>
        </row>
        <row r="95">
          <cell r="A95" t="str">
            <v>10 X 25</v>
          </cell>
          <cell r="B95">
            <v>1.05</v>
          </cell>
        </row>
        <row r="96">
          <cell r="A96" t="str">
            <v>10 X 38</v>
          </cell>
          <cell r="B96">
            <v>1.1299999999999999</v>
          </cell>
        </row>
        <row r="97">
          <cell r="A97" t="str">
            <v>10 X 50</v>
          </cell>
          <cell r="B97">
            <v>1.2</v>
          </cell>
        </row>
        <row r="98">
          <cell r="A98" t="str">
            <v>10 X 63</v>
          </cell>
          <cell r="B98">
            <v>1.28</v>
          </cell>
        </row>
        <row r="99">
          <cell r="A99" t="str">
            <v>10 X 75</v>
          </cell>
          <cell r="B99">
            <v>1.36</v>
          </cell>
        </row>
        <row r="100">
          <cell r="A100" t="str">
            <v>10 X 83</v>
          </cell>
          <cell r="B100">
            <v>1.44</v>
          </cell>
        </row>
        <row r="101">
          <cell r="A101" t="str">
            <v>10 X 100</v>
          </cell>
          <cell r="B101">
            <v>1.52</v>
          </cell>
        </row>
        <row r="102">
          <cell r="A102" t="str">
            <v>10 X 115</v>
          </cell>
          <cell r="B102">
            <v>1.6</v>
          </cell>
        </row>
        <row r="103">
          <cell r="A103" t="str">
            <v>10 X 125</v>
          </cell>
          <cell r="B103">
            <v>1.67</v>
          </cell>
        </row>
        <row r="104">
          <cell r="A104" t="str">
            <v>12 X 25</v>
          </cell>
          <cell r="B104">
            <v>1.21</v>
          </cell>
        </row>
        <row r="105">
          <cell r="A105" t="str">
            <v>12 X 38</v>
          </cell>
          <cell r="B105">
            <v>1.28</v>
          </cell>
        </row>
        <row r="106">
          <cell r="A106" t="str">
            <v>12 X 50</v>
          </cell>
          <cell r="B106">
            <v>1.36</v>
          </cell>
        </row>
        <row r="107">
          <cell r="A107" t="str">
            <v>12 X 63</v>
          </cell>
          <cell r="B107">
            <v>1.44</v>
          </cell>
        </row>
        <row r="108">
          <cell r="A108" t="str">
            <v>12 X 75</v>
          </cell>
          <cell r="B108">
            <v>1.52</v>
          </cell>
        </row>
        <row r="109">
          <cell r="A109" t="str">
            <v>12 X 83</v>
          </cell>
          <cell r="B109">
            <v>1.6</v>
          </cell>
        </row>
        <row r="110">
          <cell r="A110" t="str">
            <v>12 X 100</v>
          </cell>
          <cell r="B110">
            <v>1.68</v>
          </cell>
        </row>
        <row r="111">
          <cell r="A111" t="str">
            <v>12 X 115</v>
          </cell>
          <cell r="B111">
            <v>1.76</v>
          </cell>
        </row>
        <row r="112">
          <cell r="A112" t="str">
            <v>12 X 125</v>
          </cell>
          <cell r="B112">
            <v>1.83</v>
          </cell>
        </row>
        <row r="113">
          <cell r="A113" t="str">
            <v>14 X 25</v>
          </cell>
          <cell r="B113">
            <v>1.31</v>
          </cell>
        </row>
        <row r="114">
          <cell r="A114" t="str">
            <v>14 X 38</v>
          </cell>
          <cell r="B114">
            <v>1.38</v>
          </cell>
        </row>
        <row r="115">
          <cell r="A115" t="str">
            <v>14 X 50</v>
          </cell>
          <cell r="B115">
            <v>1.46</v>
          </cell>
        </row>
        <row r="116">
          <cell r="A116" t="str">
            <v>14 X 63</v>
          </cell>
          <cell r="B116">
            <v>1.54</v>
          </cell>
        </row>
        <row r="117">
          <cell r="A117" t="str">
            <v>14 X 75</v>
          </cell>
          <cell r="B117">
            <v>1.62</v>
          </cell>
        </row>
        <row r="118">
          <cell r="A118" t="str">
            <v>14 X 83</v>
          </cell>
          <cell r="B118">
            <v>1.7</v>
          </cell>
        </row>
        <row r="119">
          <cell r="A119" t="str">
            <v>14 X 100</v>
          </cell>
          <cell r="B119">
            <v>1.78</v>
          </cell>
        </row>
        <row r="120">
          <cell r="A120" t="str">
            <v>14 X 115</v>
          </cell>
          <cell r="B120">
            <v>1.86</v>
          </cell>
        </row>
        <row r="121">
          <cell r="A121" t="str">
            <v>14 X 125</v>
          </cell>
          <cell r="B121">
            <v>1.93</v>
          </cell>
        </row>
        <row r="122">
          <cell r="A122" t="str">
            <v>16 X 25</v>
          </cell>
          <cell r="B122">
            <v>1.47</v>
          </cell>
        </row>
        <row r="123">
          <cell r="A123" t="str">
            <v>16 X 38</v>
          </cell>
          <cell r="B123">
            <v>1.54</v>
          </cell>
        </row>
        <row r="124">
          <cell r="A124" t="str">
            <v>16 X 50</v>
          </cell>
          <cell r="B124">
            <v>1.62</v>
          </cell>
        </row>
        <row r="125">
          <cell r="A125" t="str">
            <v>16 X 63</v>
          </cell>
          <cell r="B125">
            <v>1.7</v>
          </cell>
        </row>
        <row r="126">
          <cell r="A126" t="str">
            <v>16 X 75</v>
          </cell>
          <cell r="B126">
            <v>1.78</v>
          </cell>
        </row>
        <row r="127">
          <cell r="A127" t="str">
            <v>16 X 83</v>
          </cell>
          <cell r="B127">
            <v>1.86</v>
          </cell>
        </row>
        <row r="128">
          <cell r="A128" t="str">
            <v>16 X 100</v>
          </cell>
          <cell r="B128">
            <v>1.94</v>
          </cell>
        </row>
        <row r="129">
          <cell r="A129" t="str">
            <v>16 X 115</v>
          </cell>
          <cell r="B129">
            <v>2.02</v>
          </cell>
        </row>
        <row r="130">
          <cell r="A130" t="str">
            <v>16 X 125</v>
          </cell>
          <cell r="B130">
            <v>2.09</v>
          </cell>
        </row>
        <row r="131">
          <cell r="A131" t="str">
            <v>18 X 25</v>
          </cell>
          <cell r="B131">
            <v>1.62</v>
          </cell>
        </row>
        <row r="132">
          <cell r="A132" t="str">
            <v>18 X 38</v>
          </cell>
          <cell r="B132">
            <v>1.7</v>
          </cell>
        </row>
        <row r="133">
          <cell r="A133" t="str">
            <v>18 X 50</v>
          </cell>
          <cell r="B133">
            <v>1.78</v>
          </cell>
        </row>
        <row r="134">
          <cell r="A134" t="str">
            <v>18 X 63</v>
          </cell>
          <cell r="B134">
            <v>1.8</v>
          </cell>
        </row>
        <row r="135">
          <cell r="A135" t="str">
            <v>18 X 75</v>
          </cell>
          <cell r="B135">
            <v>1.94</v>
          </cell>
        </row>
        <row r="136">
          <cell r="A136" t="str">
            <v>18 X 83</v>
          </cell>
          <cell r="B136">
            <v>2.02</v>
          </cell>
        </row>
        <row r="137">
          <cell r="A137" t="str">
            <v>18 X 100</v>
          </cell>
          <cell r="B137">
            <v>2.1</v>
          </cell>
        </row>
        <row r="138">
          <cell r="A138" t="str">
            <v>18 X 115</v>
          </cell>
          <cell r="B138">
            <v>2.17</v>
          </cell>
        </row>
        <row r="139">
          <cell r="A139" t="str">
            <v>18 X 125</v>
          </cell>
          <cell r="B139">
            <v>2.25</v>
          </cell>
        </row>
        <row r="140">
          <cell r="A140" t="str">
            <v>20 X 25</v>
          </cell>
          <cell r="B140">
            <v>1.78</v>
          </cell>
        </row>
        <row r="141">
          <cell r="A141" t="str">
            <v>20 X 38</v>
          </cell>
          <cell r="B141">
            <v>1.86</v>
          </cell>
        </row>
        <row r="142">
          <cell r="A142" t="str">
            <v>20 X 50</v>
          </cell>
          <cell r="B142">
            <v>1.94</v>
          </cell>
        </row>
        <row r="143">
          <cell r="A143" t="str">
            <v>20 X 63</v>
          </cell>
          <cell r="B143">
            <v>2.02</v>
          </cell>
        </row>
        <row r="144">
          <cell r="A144" t="str">
            <v>20 X 75</v>
          </cell>
          <cell r="B144">
            <v>2.1</v>
          </cell>
        </row>
        <row r="145">
          <cell r="A145" t="str">
            <v>20 X 83</v>
          </cell>
          <cell r="B145">
            <v>2.1800000000000002</v>
          </cell>
        </row>
        <row r="146">
          <cell r="A146" t="str">
            <v>20 X 100</v>
          </cell>
          <cell r="B146">
            <v>2.2599999999999998</v>
          </cell>
        </row>
        <row r="147">
          <cell r="A147" t="str">
            <v>20 X 115</v>
          </cell>
          <cell r="B147">
            <v>2.33</v>
          </cell>
        </row>
        <row r="148">
          <cell r="A148" t="str">
            <v>20 X 125</v>
          </cell>
          <cell r="B148">
            <v>2.41</v>
          </cell>
        </row>
        <row r="149">
          <cell r="A149" t="str">
            <v>22 X 25</v>
          </cell>
          <cell r="B149">
            <v>1.94</v>
          </cell>
        </row>
        <row r="150">
          <cell r="A150" t="str">
            <v>22 X 38</v>
          </cell>
          <cell r="B150">
            <v>2.02</v>
          </cell>
        </row>
        <row r="151">
          <cell r="A151" t="str">
            <v>22 X 50</v>
          </cell>
          <cell r="B151">
            <v>2.1</v>
          </cell>
        </row>
        <row r="152">
          <cell r="A152" t="str">
            <v>22 X 63</v>
          </cell>
          <cell r="B152">
            <v>2.1800000000000002</v>
          </cell>
        </row>
        <row r="153">
          <cell r="A153" t="str">
            <v>22 X 75</v>
          </cell>
          <cell r="B153">
            <v>2.2599999999999998</v>
          </cell>
        </row>
        <row r="154">
          <cell r="A154" t="str">
            <v>22 X 83</v>
          </cell>
          <cell r="B154">
            <v>2.34</v>
          </cell>
        </row>
        <row r="155">
          <cell r="A155" t="str">
            <v>22 X 100</v>
          </cell>
          <cell r="B155">
            <v>2.42</v>
          </cell>
        </row>
        <row r="156">
          <cell r="A156" t="str">
            <v>22 X 115</v>
          </cell>
          <cell r="B156">
            <v>2.4900000000000002</v>
          </cell>
        </row>
        <row r="157">
          <cell r="A157" t="str">
            <v>22 X 125</v>
          </cell>
          <cell r="B157">
            <v>2.57</v>
          </cell>
        </row>
        <row r="158">
          <cell r="A158" t="str">
            <v>24 X 25</v>
          </cell>
          <cell r="B158">
            <v>2.1</v>
          </cell>
        </row>
        <row r="159">
          <cell r="A159" t="str">
            <v>24 X 38</v>
          </cell>
          <cell r="B159">
            <v>2.1800000000000002</v>
          </cell>
        </row>
        <row r="160">
          <cell r="A160" t="str">
            <v>24 X 50</v>
          </cell>
          <cell r="B160">
            <v>2.2599999999999998</v>
          </cell>
        </row>
        <row r="161">
          <cell r="A161" t="str">
            <v>24 X 63</v>
          </cell>
          <cell r="B161">
            <v>2.34</v>
          </cell>
        </row>
        <row r="162">
          <cell r="A162" t="str">
            <v>24 X 75</v>
          </cell>
          <cell r="B162">
            <v>2.42</v>
          </cell>
        </row>
        <row r="163">
          <cell r="A163" t="str">
            <v>24 X 83</v>
          </cell>
          <cell r="B163">
            <v>2.5</v>
          </cell>
        </row>
        <row r="164">
          <cell r="A164" t="str">
            <v>24 X 100</v>
          </cell>
          <cell r="B164">
            <v>2.58</v>
          </cell>
        </row>
        <row r="165">
          <cell r="A165" t="str">
            <v>24 X 115</v>
          </cell>
          <cell r="B165">
            <v>2.65</v>
          </cell>
        </row>
        <row r="166">
          <cell r="A166" t="str">
            <v>24 X 125</v>
          </cell>
          <cell r="B166">
            <v>2.73</v>
          </cell>
        </row>
        <row r="167">
          <cell r="A167" t="str">
            <v>26 X 25</v>
          </cell>
          <cell r="B167">
            <v>2.2599999999999998</v>
          </cell>
        </row>
        <row r="168">
          <cell r="A168" t="str">
            <v>26 X 38</v>
          </cell>
          <cell r="B168">
            <v>2.34</v>
          </cell>
        </row>
        <row r="169">
          <cell r="A169" t="str">
            <v>26 X 50</v>
          </cell>
          <cell r="B169">
            <v>2.42</v>
          </cell>
        </row>
        <row r="170">
          <cell r="A170" t="str">
            <v>26 X 63</v>
          </cell>
          <cell r="B170">
            <v>2.5</v>
          </cell>
        </row>
        <row r="171">
          <cell r="A171" t="str">
            <v>26 X 75</v>
          </cell>
          <cell r="B171">
            <v>2.58</v>
          </cell>
        </row>
        <row r="172">
          <cell r="A172" t="str">
            <v>26 X 83</v>
          </cell>
          <cell r="B172">
            <v>2.65</v>
          </cell>
        </row>
        <row r="173">
          <cell r="A173" t="str">
            <v>26 X 100</v>
          </cell>
          <cell r="B173">
            <v>2.73</v>
          </cell>
        </row>
        <row r="174">
          <cell r="A174" t="str">
            <v>26 X 115</v>
          </cell>
          <cell r="B174">
            <v>2.81</v>
          </cell>
        </row>
        <row r="175">
          <cell r="A175" t="str">
            <v>26 X 125</v>
          </cell>
          <cell r="B175">
            <v>2.89</v>
          </cell>
        </row>
        <row r="176">
          <cell r="A176" t="str">
            <v>28 X 25</v>
          </cell>
          <cell r="B176">
            <v>2.42</v>
          </cell>
        </row>
        <row r="177">
          <cell r="A177" t="str">
            <v>28 X 38</v>
          </cell>
          <cell r="B177">
            <v>2.5</v>
          </cell>
        </row>
        <row r="178">
          <cell r="A178" t="str">
            <v>28 X 50</v>
          </cell>
          <cell r="B178">
            <v>2.58</v>
          </cell>
        </row>
        <row r="179">
          <cell r="A179" t="str">
            <v>28 X 63</v>
          </cell>
          <cell r="B179">
            <v>2.66</v>
          </cell>
        </row>
        <row r="180">
          <cell r="A180" t="str">
            <v>28 X 75</v>
          </cell>
          <cell r="B180">
            <v>2.74</v>
          </cell>
        </row>
        <row r="181">
          <cell r="A181" t="str">
            <v>28 X 83</v>
          </cell>
          <cell r="B181">
            <v>2.81</v>
          </cell>
        </row>
        <row r="182">
          <cell r="A182" t="str">
            <v>28 X 100</v>
          </cell>
          <cell r="B182">
            <v>2.89</v>
          </cell>
        </row>
        <row r="183">
          <cell r="A183" t="str">
            <v>28 X 115</v>
          </cell>
          <cell r="B183">
            <v>2.97</v>
          </cell>
        </row>
        <row r="184">
          <cell r="A184" t="str">
            <v>28 X 125</v>
          </cell>
          <cell r="B184">
            <v>3.05</v>
          </cell>
        </row>
        <row r="185">
          <cell r="A185" t="str">
            <v>30 X 25</v>
          </cell>
          <cell r="B185">
            <v>2.58</v>
          </cell>
        </row>
        <row r="186">
          <cell r="A186" t="str">
            <v>30 X 38</v>
          </cell>
          <cell r="B186">
            <v>2.66</v>
          </cell>
        </row>
        <row r="187">
          <cell r="A187" t="str">
            <v>30 X 50</v>
          </cell>
          <cell r="B187">
            <v>2.74</v>
          </cell>
        </row>
        <row r="188">
          <cell r="A188" t="str">
            <v>30 X 63</v>
          </cell>
          <cell r="B188">
            <v>2.82</v>
          </cell>
        </row>
        <row r="189">
          <cell r="A189" t="str">
            <v>30 X 75</v>
          </cell>
          <cell r="B189">
            <v>2.9</v>
          </cell>
        </row>
        <row r="190">
          <cell r="A190" t="str">
            <v>30 X 83</v>
          </cell>
          <cell r="B190">
            <v>2.98</v>
          </cell>
        </row>
        <row r="191">
          <cell r="A191" t="str">
            <v>30 X 100</v>
          </cell>
          <cell r="B191">
            <v>3.05</v>
          </cell>
        </row>
        <row r="192">
          <cell r="A192" t="str">
            <v>30 X 115</v>
          </cell>
          <cell r="B192">
            <v>3.13</v>
          </cell>
        </row>
        <row r="193">
          <cell r="A193" t="str">
            <v>30 X 125</v>
          </cell>
          <cell r="B193">
            <v>3.21</v>
          </cell>
        </row>
        <row r="194">
          <cell r="A194" t="str">
            <v>32 X 25</v>
          </cell>
          <cell r="B194">
            <v>2.74</v>
          </cell>
        </row>
        <row r="195">
          <cell r="A195" t="str">
            <v>32 X 38</v>
          </cell>
          <cell r="B195">
            <v>2.82</v>
          </cell>
        </row>
        <row r="196">
          <cell r="A196" t="str">
            <v>32 X 50</v>
          </cell>
          <cell r="B196">
            <v>2.9</v>
          </cell>
        </row>
        <row r="197">
          <cell r="A197" t="str">
            <v>32 X 63</v>
          </cell>
          <cell r="B197">
            <v>2.98</v>
          </cell>
        </row>
        <row r="198">
          <cell r="A198" t="str">
            <v>32 X 75</v>
          </cell>
          <cell r="B198">
            <v>3.06</v>
          </cell>
        </row>
        <row r="199">
          <cell r="A199" t="str">
            <v>32 X 83</v>
          </cell>
          <cell r="B199">
            <v>3.14</v>
          </cell>
        </row>
        <row r="200">
          <cell r="A200" t="str">
            <v>32 X 100</v>
          </cell>
          <cell r="B200">
            <v>3.21</v>
          </cell>
        </row>
        <row r="201">
          <cell r="A201" t="str">
            <v>32 X 115</v>
          </cell>
          <cell r="B201">
            <v>3.29</v>
          </cell>
        </row>
        <row r="202">
          <cell r="A202" t="str">
            <v>32 X 125</v>
          </cell>
          <cell r="B202">
            <v>3.37</v>
          </cell>
        </row>
        <row r="203">
          <cell r="A203" t="str">
            <v>34 X 25</v>
          </cell>
          <cell r="B203">
            <v>2.9</v>
          </cell>
        </row>
        <row r="204">
          <cell r="A204" t="str">
            <v>34 X 38</v>
          </cell>
          <cell r="B204">
            <v>2.98</v>
          </cell>
        </row>
        <row r="205">
          <cell r="A205" t="str">
            <v>34 X 50</v>
          </cell>
          <cell r="B205">
            <v>3.06</v>
          </cell>
        </row>
        <row r="206">
          <cell r="A206" t="str">
            <v>34 X 63</v>
          </cell>
          <cell r="B206">
            <v>3.14</v>
          </cell>
        </row>
        <row r="207">
          <cell r="A207" t="str">
            <v>34 X 75</v>
          </cell>
          <cell r="B207">
            <v>3.22</v>
          </cell>
        </row>
        <row r="208">
          <cell r="A208" t="str">
            <v>34 X 83</v>
          </cell>
          <cell r="B208">
            <v>3.3</v>
          </cell>
        </row>
        <row r="209">
          <cell r="A209" t="str">
            <v>34 X 100</v>
          </cell>
          <cell r="B209">
            <v>3.37</v>
          </cell>
        </row>
        <row r="210">
          <cell r="A210" t="str">
            <v>34 X 115</v>
          </cell>
          <cell r="B210">
            <v>3.45</v>
          </cell>
        </row>
        <row r="211">
          <cell r="A211" t="str">
            <v>34 X 125</v>
          </cell>
          <cell r="B211">
            <v>3.53</v>
          </cell>
        </row>
        <row r="212">
          <cell r="A212" t="str">
            <v>36 X 25</v>
          </cell>
          <cell r="B212">
            <v>2.9</v>
          </cell>
        </row>
        <row r="213">
          <cell r="A213" t="str">
            <v>36 X 38</v>
          </cell>
          <cell r="B213">
            <v>2.98</v>
          </cell>
        </row>
        <row r="214">
          <cell r="A214" t="str">
            <v>36 X 50</v>
          </cell>
          <cell r="B214">
            <v>3.06</v>
          </cell>
        </row>
        <row r="215">
          <cell r="A215" t="str">
            <v>36 X 63</v>
          </cell>
          <cell r="B215">
            <v>3.14</v>
          </cell>
        </row>
        <row r="216">
          <cell r="A216" t="str">
            <v>36 X 75</v>
          </cell>
          <cell r="B216">
            <v>3.22</v>
          </cell>
        </row>
        <row r="217">
          <cell r="A217" t="str">
            <v>36 X 83</v>
          </cell>
          <cell r="B217">
            <v>3.3</v>
          </cell>
        </row>
        <row r="218">
          <cell r="A218" t="str">
            <v>36 X 100</v>
          </cell>
          <cell r="B218">
            <v>3.37</v>
          </cell>
        </row>
        <row r="219">
          <cell r="A219" t="str">
            <v>36 X 115</v>
          </cell>
          <cell r="B219">
            <v>3.45</v>
          </cell>
        </row>
        <row r="220">
          <cell r="A220" t="str">
            <v>36 X 125</v>
          </cell>
          <cell r="B220">
            <v>3.53</v>
          </cell>
        </row>
        <row r="221">
          <cell r="A221" t="str">
            <v>38 X 25</v>
          </cell>
          <cell r="B221">
            <v>3.22</v>
          </cell>
        </row>
        <row r="222">
          <cell r="A222" t="str">
            <v>38 X 38</v>
          </cell>
          <cell r="B222">
            <v>3.3</v>
          </cell>
        </row>
        <row r="223">
          <cell r="A223" t="str">
            <v>38 X 50</v>
          </cell>
          <cell r="B223">
            <v>3.38</v>
          </cell>
        </row>
        <row r="224">
          <cell r="A224" t="str">
            <v>38 X 63</v>
          </cell>
          <cell r="B224">
            <v>3.46</v>
          </cell>
        </row>
        <row r="225">
          <cell r="A225" t="str">
            <v>38 X 75</v>
          </cell>
          <cell r="B225">
            <v>3.53</v>
          </cell>
        </row>
        <row r="226">
          <cell r="A226" t="str">
            <v>38 X 83</v>
          </cell>
          <cell r="B226">
            <v>3.61</v>
          </cell>
        </row>
        <row r="227">
          <cell r="A227" t="str">
            <v>38 X 100</v>
          </cell>
          <cell r="B227">
            <v>3.69</v>
          </cell>
        </row>
        <row r="228">
          <cell r="A228" t="str">
            <v>38 X 115</v>
          </cell>
          <cell r="B228">
            <v>3.77</v>
          </cell>
        </row>
        <row r="229">
          <cell r="A229" t="str">
            <v>38 X 125</v>
          </cell>
          <cell r="B229">
            <v>3.85</v>
          </cell>
        </row>
        <row r="230">
          <cell r="A230" t="str">
            <v>40 X 25</v>
          </cell>
          <cell r="B230">
            <v>3.38</v>
          </cell>
        </row>
        <row r="231">
          <cell r="A231" t="str">
            <v>40 X 38</v>
          </cell>
          <cell r="B231">
            <v>3.46</v>
          </cell>
        </row>
        <row r="232">
          <cell r="A232" t="str">
            <v>40 X 50</v>
          </cell>
          <cell r="B232">
            <v>3.54</v>
          </cell>
        </row>
        <row r="233">
          <cell r="A233" t="str">
            <v>40 X 63</v>
          </cell>
          <cell r="B233">
            <v>3.62</v>
          </cell>
        </row>
        <row r="234">
          <cell r="A234" t="str">
            <v>40 X 75</v>
          </cell>
          <cell r="B234">
            <v>3.69</v>
          </cell>
        </row>
        <row r="235">
          <cell r="A235" t="str">
            <v>40 X 83</v>
          </cell>
          <cell r="B235">
            <v>3.77</v>
          </cell>
        </row>
        <row r="236">
          <cell r="A236" t="str">
            <v>40 X 100</v>
          </cell>
          <cell r="B236">
            <v>3.85</v>
          </cell>
        </row>
        <row r="237">
          <cell r="A237" t="str">
            <v>40 X 115</v>
          </cell>
          <cell r="B237">
            <v>3.93</v>
          </cell>
        </row>
        <row r="238">
          <cell r="A238" t="str">
            <v>40 X 125</v>
          </cell>
          <cell r="B238">
            <v>4.01</v>
          </cell>
        </row>
        <row r="239">
          <cell r="A239" t="str">
            <v>42 X 25</v>
          </cell>
          <cell r="B239">
            <v>3.54</v>
          </cell>
        </row>
        <row r="240">
          <cell r="A240" t="str">
            <v>42 X 38</v>
          </cell>
          <cell r="B240">
            <v>3.62</v>
          </cell>
        </row>
        <row r="241">
          <cell r="A241" t="str">
            <v>42 X 50</v>
          </cell>
          <cell r="B241">
            <v>3.7</v>
          </cell>
        </row>
        <row r="242">
          <cell r="A242" t="str">
            <v>42 X 63</v>
          </cell>
          <cell r="B242">
            <v>3.78</v>
          </cell>
        </row>
        <row r="243">
          <cell r="A243" t="str">
            <v>42 X 75</v>
          </cell>
          <cell r="B243">
            <v>3.85</v>
          </cell>
        </row>
        <row r="244">
          <cell r="A244" t="str">
            <v>42 X 83</v>
          </cell>
          <cell r="B244">
            <v>3.93</v>
          </cell>
        </row>
        <row r="245">
          <cell r="A245" t="str">
            <v>42 X 100</v>
          </cell>
          <cell r="B245">
            <v>4.01</v>
          </cell>
        </row>
        <row r="246">
          <cell r="A246" t="str">
            <v>42 X 115</v>
          </cell>
          <cell r="B246">
            <v>4.09</v>
          </cell>
        </row>
        <row r="247">
          <cell r="A247" t="str">
            <v>42 X 125</v>
          </cell>
          <cell r="B247">
            <v>4.17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prev. hh"/>
      <sheetName val="prev.diarias"/>
    </sheetNames>
    <sheetDataSet>
      <sheetData sheetId="0">
        <row r="25">
          <cell r="H25">
            <v>20</v>
          </cell>
        </row>
        <row r="26">
          <cell r="H26">
            <v>0</v>
          </cell>
        </row>
        <row r="27">
          <cell r="H27">
            <v>0</v>
          </cell>
        </row>
      </sheetData>
      <sheetData sheetId="1"/>
      <sheetData sheetId="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PORTE"/>
      <sheetName val="FONTE"/>
      <sheetName val="RESUMO_CAPA oficial"/>
      <sheetName val="FOLHA DE ROSTO"/>
      <sheetName val="ASM."/>
      <sheetName val="ASM"/>
      <sheetName val="CSV. AS"/>
      <sheetName val="BMM"/>
      <sheetName val="CSV.BM"/>
      <sheetName val="MC"/>
      <sheetName val="TIMELINE"/>
      <sheetName val="EQUIP"/>
      <sheetName val="TUB"/>
      <sheetName val="TABELAS"/>
      <sheetName val="VALORES"/>
      <sheetName val="PU EQPT"/>
      <sheetName val="PREÇOS"/>
      <sheetName val="INFO"/>
      <sheetName val="HH"/>
      <sheetName val="DHT"/>
      <sheetName val="FOLHA HH"/>
      <sheetName val="Pedido"/>
      <sheetName val="RECOMPOSIÇÃO"/>
      <sheetName val="REMOÇÃO"/>
    </sheetNames>
    <sheetDataSet>
      <sheetData sheetId="0" refreshError="1"/>
      <sheetData sheetId="1">
        <row r="4">
          <cell r="B4" t="str">
            <v>JAIRO</v>
          </cell>
          <cell r="D4" t="str">
            <v>A-710 - FIREPRO</v>
          </cell>
        </row>
        <row r="5">
          <cell r="B5" t="str">
            <v>PEDRO LÚCIO</v>
          </cell>
          <cell r="D5" t="str">
            <v>A-328</v>
          </cell>
        </row>
        <row r="6">
          <cell r="B6" t="str">
            <v>CLEBER</v>
          </cell>
          <cell r="D6" t="str">
            <v>CHARUTO 15</v>
          </cell>
        </row>
        <row r="7">
          <cell r="D7" t="str">
            <v>CHARUTO 14</v>
          </cell>
        </row>
        <row r="8">
          <cell r="D8" t="str">
            <v>CALDEIRA 40 - ISO.</v>
          </cell>
        </row>
        <row r="25">
          <cell r="B25" t="str">
            <v>VICENTE</v>
          </cell>
          <cell r="C25" t="str">
            <v>PVC</v>
          </cell>
        </row>
        <row r="26">
          <cell r="B26" t="str">
            <v>LUCIANO</v>
          </cell>
          <cell r="C26" t="str">
            <v>CLORO SODA</v>
          </cell>
        </row>
        <row r="33">
          <cell r="B33" t="str">
            <v>...</v>
          </cell>
        </row>
        <row r="46">
          <cell r="B46" t="str">
            <v>Container ADM - Mês</v>
          </cell>
        </row>
        <row r="47">
          <cell r="B47" t="str">
            <v>Container Almox - Mês</v>
          </cell>
        </row>
        <row r="48">
          <cell r="B48" t="str">
            <v>Toldo 4x4 - Mês</v>
          </cell>
        </row>
        <row r="51">
          <cell r="B51" t="str">
            <v>...</v>
          </cell>
        </row>
        <row r="69">
          <cell r="D69" t="str">
            <v>...</v>
          </cell>
        </row>
        <row r="624">
          <cell r="B624" t="str">
            <v>DATA</v>
          </cell>
        </row>
        <row r="625">
          <cell r="B625">
            <v>44064</v>
          </cell>
        </row>
        <row r="626">
          <cell r="B626">
            <v>44065</v>
          </cell>
        </row>
        <row r="627">
          <cell r="B627">
            <v>44066</v>
          </cell>
        </row>
        <row r="628">
          <cell r="B628">
            <v>44067</v>
          </cell>
        </row>
        <row r="629">
          <cell r="B629">
            <v>44068</v>
          </cell>
        </row>
        <row r="630">
          <cell r="B630">
            <v>44069</v>
          </cell>
        </row>
        <row r="631">
          <cell r="B631">
            <v>44070</v>
          </cell>
        </row>
        <row r="632">
          <cell r="B632">
            <v>44071</v>
          </cell>
        </row>
        <row r="633">
          <cell r="B633">
            <v>44072</v>
          </cell>
        </row>
        <row r="634">
          <cell r="B634">
            <v>44073</v>
          </cell>
        </row>
        <row r="635">
          <cell r="B635">
            <v>44074</v>
          </cell>
        </row>
        <row r="636">
          <cell r="B636">
            <v>44075</v>
          </cell>
        </row>
        <row r="637">
          <cell r="B637">
            <v>44076</v>
          </cell>
        </row>
        <row r="638">
          <cell r="B638">
            <v>44077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>
        <row r="19">
          <cell r="B19" t="str">
            <v>10/1010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C6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GRAMA "/>
      <sheetName val="HISTOGRAMA 1 "/>
      <sheetName val=" Cronograma Financeiro"/>
      <sheetName val="RESUMO"/>
      <sheetName val="CM"/>
      <sheetName val="A 400 rev 01 "/>
    </sheetNames>
    <sheetDataSet>
      <sheetData sheetId="0"/>
      <sheetData sheetId="1"/>
      <sheetData sheetId="2"/>
      <sheetData sheetId="3"/>
      <sheetData sheetId="4" refreshError="1">
        <row r="2">
          <cell r="C2">
            <v>0.08</v>
          </cell>
        </row>
        <row r="10">
          <cell r="I10">
            <v>0.41</v>
          </cell>
        </row>
      </sheetData>
      <sheetData sheetId="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Tabela Andaime"/>
      <sheetName val="rel_mapa_braskem"/>
      <sheetName val="Rosto "/>
      <sheetName val="Resumo"/>
      <sheetName val="RESUMO FAIXA"/>
      <sheetName val="Acomp. Financeiro"/>
      <sheetName val="MM"/>
      <sheetName val="CALC.AND"/>
      <sheetName val="Hh ADM"/>
      <sheetName val="Hh TURNO"/>
      <sheetName val="copiar junto com a capa"/>
      <sheetName val="banco de dados"/>
      <sheetName val="H"/>
      <sheetName val="Ger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10 / 20</v>
          </cell>
        </row>
      </sheetData>
      <sheetData sheetId="12">
        <row r="2">
          <cell r="A2" t="str">
            <v>Serviços até 10m. de altura Mtg.</v>
          </cell>
          <cell r="G2" t="str">
            <v>ALTEMAR LIMA</v>
          </cell>
          <cell r="H2" t="str">
            <v>MARINALDO NUNES</v>
          </cell>
        </row>
        <row r="3">
          <cell r="A3" t="str">
            <v>Serviços até 10m. de altura Dtg.</v>
          </cell>
          <cell r="G3" t="str">
            <v>ELSON ABADE</v>
          </cell>
          <cell r="H3" t="str">
            <v>ROGÉRIO REIS</v>
          </cell>
        </row>
        <row r="4">
          <cell r="A4" t="str">
            <v>Serviços até 10m a 20m de altura Mtg.</v>
          </cell>
          <cell r="G4" t="str">
            <v>EVARISTO NETO</v>
          </cell>
          <cell r="H4" t="str">
            <v>JOÃO BISPO</v>
          </cell>
        </row>
        <row r="5">
          <cell r="A5" t="str">
            <v>Serviços até 10m a 20m de altura Dtg.</v>
          </cell>
          <cell r="G5" t="str">
            <v>GEOVANI FILHO</v>
          </cell>
        </row>
        <row r="6">
          <cell r="A6" t="str">
            <v>Serviços até 20m a 30m de altura Mtg.</v>
          </cell>
          <cell r="G6" t="str">
            <v>JAILTON ROSÁRIO</v>
          </cell>
        </row>
        <row r="7">
          <cell r="A7" t="str">
            <v>Serviços até 20m a 30m de altura Dtg.</v>
          </cell>
          <cell r="G7" t="str">
            <v>JOÃO SILVA</v>
          </cell>
        </row>
        <row r="8">
          <cell r="A8" t="str">
            <v>Serviços até 30m a 40m de altura Mtg.</v>
          </cell>
          <cell r="G8" t="str">
            <v>JUSCELINO BORGES</v>
          </cell>
        </row>
        <row r="9">
          <cell r="A9" t="str">
            <v>Serviços até 30m a 40m de altura Dtg.</v>
          </cell>
          <cell r="G9" t="str">
            <v>LAERT FARIAS</v>
          </cell>
        </row>
        <row r="10">
          <cell r="A10" t="str">
            <v>Serviços até &gt;40m de altura Mtg.</v>
          </cell>
          <cell r="G10" t="str">
            <v>LEONARDO DIAS</v>
          </cell>
        </row>
        <row r="11">
          <cell r="A11" t="str">
            <v>Serviços até &gt;40m de altura Dtg.</v>
          </cell>
          <cell r="G11" t="str">
            <v>MARCUS CONCEIÇÃO</v>
          </cell>
        </row>
        <row r="12">
          <cell r="G12" t="str">
            <v>VALÉRIOS LIMA</v>
          </cell>
        </row>
        <row r="15">
          <cell r="G15" t="str">
            <v>BRASKEM</v>
          </cell>
        </row>
        <row r="16">
          <cell r="G16" t="str">
            <v>RIP</v>
          </cell>
        </row>
        <row r="22">
          <cell r="A22" t="str">
            <v>Serviços até 10m. de altura Mtg 2ª a 6ª feira: das 17hs20min às 22hs</v>
          </cell>
        </row>
        <row r="23">
          <cell r="A23" t="str">
            <v>Serviços até 10m. de altura Dtg 2ª a 6ª feira: das 17hs20min às 22hs</v>
          </cell>
          <cell r="G23" t="str">
            <v>MONTAGEM ATÉ 10m ALTURA</v>
          </cell>
        </row>
        <row r="24">
          <cell r="A24" t="str">
            <v>Serviços até 10m a 20m de altura Mtg 2ª a 6ª feira: das 17hs20min às 22hs</v>
          </cell>
          <cell r="G24" t="str">
            <v>MONTAGEM 10m ATÉ 20m ALTURA</v>
          </cell>
        </row>
        <row r="25">
          <cell r="A25" t="str">
            <v>Serviços até 10m a 20m de altura Dtg 2ª a 6ª feira: das 17hs20min às 22hs</v>
          </cell>
          <cell r="G25" t="str">
            <v>MONTAGEM 20m ATÉ 30m ALTURA</v>
          </cell>
        </row>
        <row r="26">
          <cell r="A26" t="str">
            <v>Serviços até 20m a 30m de altura Mtg 2ª a 6ª feira: das 17hs20min às 22hs</v>
          </cell>
          <cell r="G26" t="str">
            <v>MONTAGEM 30m ATÉ 40m ALTURA</v>
          </cell>
        </row>
        <row r="27">
          <cell r="A27" t="str">
            <v>Serviços até 20m a 30m de altura Dtg 2ª a 6ª feira: das 17hs20min às 22hs</v>
          </cell>
          <cell r="G27" t="str">
            <v>MONTAGEM ACIMA DE 40m ALTURA</v>
          </cell>
        </row>
        <row r="28">
          <cell r="A28" t="str">
            <v>Serviços até 30m a 40m de altura Mtg 2ª a 6ª feira: das 17hs20min às 22hs</v>
          </cell>
        </row>
        <row r="29">
          <cell r="A29" t="str">
            <v>Serviços até 30m a 40m de altura Dtg 2ª a 6ª feira: das 17hs20min às 22hs</v>
          </cell>
        </row>
        <row r="30">
          <cell r="A30" t="str">
            <v>Serviços até &gt;40m de altura Mtg 2ª a 6ª feira: das 17hs20min às 22hs</v>
          </cell>
        </row>
        <row r="31">
          <cell r="A31" t="str">
            <v>Serviços até &gt;40m de altura Dtg 2ª a 6ª feira: das 17hs20min às 22hs</v>
          </cell>
        </row>
        <row r="42">
          <cell r="A42" t="str">
            <v>Serviços até 10m. de altura Mtg Sábados, domingos e feriados</v>
          </cell>
        </row>
        <row r="43">
          <cell r="A43" t="str">
            <v>Serviços até 10m. de altura Dtg Sábados, domingos e feriados</v>
          </cell>
        </row>
        <row r="44">
          <cell r="A44" t="str">
            <v>Serviços até 10m a 20m de altura Mtg Sábados, domingos e feriados</v>
          </cell>
        </row>
        <row r="45">
          <cell r="A45" t="str">
            <v>Serviços até 10m a 20m de altura Dtg Sábados, domingos e feriados</v>
          </cell>
        </row>
        <row r="46">
          <cell r="A46" t="str">
            <v>Serviços até 20m a 30m de altura Mtg Sábados, domingos e feriados</v>
          </cell>
        </row>
        <row r="47">
          <cell r="A47" t="str">
            <v>Serviços até 20m a 30m de altura Dtg Sábados, domingos e feriados</v>
          </cell>
        </row>
        <row r="48">
          <cell r="A48" t="str">
            <v>Serviços até 30m a 40m de altura Mtg Sábados, domingos e feriados</v>
          </cell>
        </row>
        <row r="49">
          <cell r="A49" t="str">
            <v>Serviços até 30m a 40m de altura Dtg Sábados, domingos e feriados</v>
          </cell>
        </row>
        <row r="50">
          <cell r="A50" t="str">
            <v>Serviços até &gt;40m de altura Mtg Sábados, domingos e feriados</v>
          </cell>
        </row>
        <row r="51">
          <cell r="A51" t="str">
            <v>Serviços até &gt;40m de altura Dtg Sábados, domingos e feriados</v>
          </cell>
        </row>
        <row r="62">
          <cell r="A62" t="str">
            <v>Serviços até 10m. de altura Mtg 2ª a 6ª feira: após às 22hs</v>
          </cell>
        </row>
        <row r="63">
          <cell r="A63" t="str">
            <v>Serviços até 10m. de altura Dtg 2ª a 6ª feira: após às 22hs</v>
          </cell>
        </row>
        <row r="64">
          <cell r="A64" t="str">
            <v>Serviços até 10m a 20m de altura Mtg 2ª a 6ª feira: após às 22hs</v>
          </cell>
        </row>
        <row r="65">
          <cell r="A65" t="str">
            <v>Serviços até 10m a 20m de altura Dtg 2ª a 6ª feira: após às 22hs</v>
          </cell>
        </row>
        <row r="66">
          <cell r="A66" t="str">
            <v>Serviços até 20m a 30m de altura Mtg 2ª a 6ª feira: após às 22hs</v>
          </cell>
        </row>
        <row r="67">
          <cell r="A67" t="str">
            <v>Serviços até 20m a 30m de altura Dtg 2ª a 6ª feira: após às 22hs</v>
          </cell>
        </row>
        <row r="68">
          <cell r="A68" t="str">
            <v>Serviços até 30m a 40m de altura Mtg 2ª a 6ª feira: após às 22hs</v>
          </cell>
        </row>
        <row r="69">
          <cell r="A69" t="str">
            <v>Serviços até 30m a 40m de altura Dtg 2ª a 6ª feira: após às 22hs</v>
          </cell>
        </row>
        <row r="70">
          <cell r="A70" t="str">
            <v>Serviços até &gt;40m de altura Mtg 2ª a 6ª feira: após às 22hs</v>
          </cell>
        </row>
        <row r="71">
          <cell r="A71" t="str">
            <v>Serviços até &gt;40m de altura Dtg 2ª a 6ª feira: após às 22hs</v>
          </cell>
        </row>
        <row r="82">
          <cell r="A82" t="str">
            <v xml:space="preserve">Serviços administrativos que compreendem a participação da elaboração e da implantação de rotinas administrativas, organização, planejamento, programação, execução e acompanhamento do andamento de trabalhos administrativos; </v>
          </cell>
        </row>
        <row r="83">
          <cell r="A83" t="str">
            <v>Serviços de controle de qualidade de montagem e desmontagem de baixa complexidade</v>
          </cell>
        </row>
        <row r="84">
          <cell r="A84" t="str">
            <v>Serviços de encarregado de montagem e desmontagem</v>
          </cell>
        </row>
        <row r="85">
          <cell r="A85" t="str">
            <v>Serviços de encarregado de montagem e desmontagem 2ª a 6ª feira 17h20m as 22h</v>
          </cell>
        </row>
        <row r="86">
          <cell r="A86" t="str">
            <v>Serviços de encarregado de montagem e desmontagem 2ª a 6ª feira após as 22h</v>
          </cell>
        </row>
        <row r="87">
          <cell r="A87" t="str">
            <v>Serviços de encarregado de montagem e desmontagem sáb, dom e feriados</v>
          </cell>
        </row>
        <row r="88">
          <cell r="A88" t="str">
            <v>Serviços de montagem e desmontagem de andaime</v>
          </cell>
        </row>
        <row r="89">
          <cell r="A89" t="str">
            <v>Serviços de montagem e desmontagem de andaime 2ª a 6ª feira 17h20m as 22h</v>
          </cell>
        </row>
        <row r="90">
          <cell r="A90" t="str">
            <v>Serviços de montagem e desmontagem de andaime 2ª a 6ª feira após as 22h</v>
          </cell>
        </row>
        <row r="91">
          <cell r="A91" t="str">
            <v>Serviços de montagem e desmontagem de andaime sáb, dom e feriados</v>
          </cell>
        </row>
        <row r="92">
          <cell r="A92" t="str">
            <v>Serviços de engenharia em montagem e desmontagem</v>
          </cell>
        </row>
        <row r="93">
          <cell r="A93" t="str">
            <v>Serviços de engenharia em montagem e desmontagem 2ª a 6ª feira 17h20m as 22h</v>
          </cell>
        </row>
        <row r="94">
          <cell r="A94" t="str">
            <v>Serviços de engenharia em montagem e desmontagem 2ª a 6ª feira após as 22h</v>
          </cell>
        </row>
        <row r="95">
          <cell r="A95" t="str">
            <v>Serviços de engenharia em montagem e desmontagem sáb, dom e feriados</v>
          </cell>
        </row>
        <row r="96">
          <cell r="A96" t="str">
            <v>Serviços de técnico de segurança</v>
          </cell>
        </row>
        <row r="97">
          <cell r="A97" t="str">
            <v>Serviços de técnico de segurança 2ª a 6ª feira 17h20m as 22h</v>
          </cell>
        </row>
        <row r="98">
          <cell r="A98" t="str">
            <v>Serviços de técnico de segurança 2ª a 6ª feira após as 22h</v>
          </cell>
        </row>
        <row r="99">
          <cell r="A99" t="str">
            <v>Serviços de técnico de segurança sáb, dom e feriados</v>
          </cell>
        </row>
        <row r="100">
          <cell r="A100" t="str">
            <v>Serviços de planejamento em montagem e desmontagem</v>
          </cell>
        </row>
        <row r="101">
          <cell r="A101" t="str">
            <v>Serviços de planejamento em montagem e desmontagem 2ª a 6ª feira 17h20m as 22h</v>
          </cell>
        </row>
        <row r="102">
          <cell r="A102" t="str">
            <v>Serviços de planejamento em montagem e desmontagem 2ª a 6ª feira após as 22h</v>
          </cell>
        </row>
        <row r="103">
          <cell r="A103" t="str">
            <v>Serviços de planejamento em montagem e desmontagem sáb, dom e feriados</v>
          </cell>
        </row>
        <row r="104">
          <cell r="A104" t="str">
            <v xml:space="preserve">Serviços de C.Q. de mont./desmontagem de alta complexidade </v>
          </cell>
        </row>
        <row r="105">
          <cell r="A105" t="str">
            <v>Serviços de C.Q. de mont./desmontagem de alta complexidade 2ª a 6ª feira 17h20m as 22h</v>
          </cell>
        </row>
        <row r="106">
          <cell r="A106" t="str">
            <v>Serviços de C.Q. de mont./desmontagem de alta complexidade 2ª a 6ª feira após as 22h</v>
          </cell>
        </row>
        <row r="107">
          <cell r="A107" t="str">
            <v>Serviços de C.Q. de mont./desmontagem de alta complexidade sáb, dom e feriados</v>
          </cell>
        </row>
        <row r="108">
          <cell r="A108" t="str">
            <v>REC. M-O - VAN (IDA E VOLTA)</v>
          </cell>
        </row>
        <row r="109">
          <cell r="A109" t="str">
            <v>REC. M-O - VAN (VOLTA)</v>
          </cell>
        </row>
        <row r="110">
          <cell r="A110" t="str">
            <v>REC. M-O - CARRO PEQUENO (IDA E VOLTA) ATÉ 4 PESSOAS</v>
          </cell>
        </row>
        <row r="111">
          <cell r="A111" t="str">
            <v>REC. M-O - CARRO PEQUENO (VOLTA) ATÉ 4 PESSOAS</v>
          </cell>
        </row>
        <row r="112">
          <cell r="A112" t="str">
            <v>Tubo equipado</v>
          </cell>
        </row>
        <row r="113">
          <cell r="A113" t="str">
            <v>Tubo de encaixe</v>
          </cell>
        </row>
        <row r="114">
          <cell r="A114" t="str">
            <v>Pranchão de madeira – 20 a 30 cm de largura</v>
          </cell>
        </row>
        <row r="115">
          <cell r="A115" t="str">
            <v>Piso metálico – 24 cm de largura</v>
          </cell>
        </row>
        <row r="116">
          <cell r="A116" t="str">
            <v>Piso metálico – 30 cm de largura</v>
          </cell>
        </row>
        <row r="117">
          <cell r="A117" t="str">
            <v>Frete de Tubo</v>
          </cell>
        </row>
        <row r="118">
          <cell r="A118" t="str">
            <v>Frete Pranchão/Piso</v>
          </cell>
        </row>
        <row r="120">
          <cell r="A120" t="str">
            <v>Serviços até 10m. de altura Mtg 2ª a 6ª feira: das 17hs20min às 22hs</v>
          </cell>
        </row>
        <row r="121">
          <cell r="A121" t="str">
            <v>Serviços até 10m. de altura Dtg 2ª a 6ª feira: das 17hs20min às 22hs</v>
          </cell>
        </row>
        <row r="122">
          <cell r="A122" t="str">
            <v>Serviços até 10m a 20m de altura Mtg 2ª a 6ª feira: das 17hs20min às 22hs</v>
          </cell>
        </row>
        <row r="123">
          <cell r="A123" t="str">
            <v>Serviços até 10m a 20m de altura Dtg 2ª a 6ª feira: das 17hs20min às 22hs</v>
          </cell>
        </row>
        <row r="124">
          <cell r="A124" t="str">
            <v>Serviços até 20m a 30m de altura Mtg 2ª a 6ª feira: das 17hs20min às 22hs</v>
          </cell>
        </row>
        <row r="125">
          <cell r="A125" t="str">
            <v>Serviços até 20m a 30m de altura Dtg 2ª a 6ª feira: das 17hs20min às 22hs</v>
          </cell>
        </row>
        <row r="126">
          <cell r="A126" t="str">
            <v>Serviços até 30m a 40m de altura Mtg 2ª a 6ª feira: das 17hs20min às 22hs</v>
          </cell>
        </row>
        <row r="127">
          <cell r="A127" t="str">
            <v>Serviços até 30m a 40m de altura Dtg 2ª a 6ª feira: das 17hs20min às 22hs</v>
          </cell>
        </row>
        <row r="128">
          <cell r="A128" t="str">
            <v>Serviços até &gt;40m de altura Mtg 2ª a 6ª feira: das 17hs20min às 22hs</v>
          </cell>
        </row>
        <row r="129">
          <cell r="A129" t="str">
            <v>Serviços até &gt;40m de altura Dtg 2ª a 6ª feira: das 17hs20min às 22hs</v>
          </cell>
        </row>
        <row r="130">
          <cell r="A130" t="str">
            <v>Serviços até 10m. de altura Mtg 2ª a 6ª feira: após às 22hs</v>
          </cell>
        </row>
        <row r="131">
          <cell r="A131" t="str">
            <v>Serviços até 10m. de altura Dtg 2ª a 6ª feira: após às 22hs</v>
          </cell>
        </row>
        <row r="132">
          <cell r="A132" t="str">
            <v>Serviços até 10m a 20m de altura Mtg 2ª a 6ª feira: após às 22hs</v>
          </cell>
        </row>
        <row r="133">
          <cell r="A133" t="str">
            <v>Serviços até 10m a 20m de altura Dtg 2ª a 6ª feira: após às 22hs</v>
          </cell>
        </row>
        <row r="134">
          <cell r="A134" t="str">
            <v>Serviços até 20m a 30m de altura Mtg 2ª a 6ª feira: após às 22hs</v>
          </cell>
        </row>
        <row r="135">
          <cell r="A135" t="str">
            <v>Serviços até 20m a 30m de altura Dtg 2ª a 6ª feira: após às 22hs</v>
          </cell>
        </row>
        <row r="136">
          <cell r="A136" t="str">
            <v>Serviços até 30m a 40m de altura Mtg 2ª a 6ª feira: após às 22hs</v>
          </cell>
        </row>
        <row r="137">
          <cell r="A137" t="str">
            <v>Serviços até 30m a 40m de altura Dtg 2ª a 6ª feira: após às 22hs</v>
          </cell>
        </row>
        <row r="138">
          <cell r="A138" t="str">
            <v>Serviços até &gt;40m de altura Mtg 2ª a 6ª feira: após às 22hs</v>
          </cell>
        </row>
        <row r="139">
          <cell r="A139" t="str">
            <v>Serviços até &gt;40m de altura Dtg 2ª a 6ª feira: após às 22hs</v>
          </cell>
        </row>
        <row r="140">
          <cell r="A140" t="str">
            <v>Serviços até 10m. de altura Mtg Sábados, domingos e feriados</v>
          </cell>
        </row>
        <row r="141">
          <cell r="A141" t="str">
            <v>Serviços até 10m. de altura Dtg Sábados, domingos e feriados</v>
          </cell>
        </row>
        <row r="142">
          <cell r="A142" t="str">
            <v>Serviços até 10m a 20m de altura Mtg Sábados, domingos e feriados</v>
          </cell>
        </row>
        <row r="143">
          <cell r="A143" t="str">
            <v>Serviços até 10m a 20m de altura Dtg Sábados, domingos e feriados</v>
          </cell>
        </row>
        <row r="144">
          <cell r="A144" t="str">
            <v>Serviços até 20m a 30m de altura Mtg Sábados, domingos e feriados</v>
          </cell>
        </row>
        <row r="145">
          <cell r="A145" t="str">
            <v>Serviços até 20m a 30m de altura Dtg Sábados, domingos e feriados</v>
          </cell>
        </row>
        <row r="146">
          <cell r="A146" t="str">
            <v>Serviços até 30m a 40m de altura Mtg Sábados, domingos e feriados</v>
          </cell>
        </row>
        <row r="147">
          <cell r="A147" t="str">
            <v>Serviços até 30m a 40m de altura Dtg Sábados, domingos e feriados</v>
          </cell>
        </row>
        <row r="148">
          <cell r="A148" t="str">
            <v>Serviços até &gt;40m de altura Mtg Sábados, domingos e feriados</v>
          </cell>
        </row>
        <row r="149">
          <cell r="A149" t="str">
            <v>Serviços até &gt;40m de altura Dtg Sábados, domingos e feriados</v>
          </cell>
        </row>
      </sheetData>
      <sheetData sheetId="13"/>
      <sheetData sheetId="14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S"/>
      <sheetName val="FONTE"/>
      <sheetName val="DADOS"/>
      <sheetName val="EQUIPES"/>
      <sheetName val="PRODUTIVIDADE"/>
      <sheetName val="MOV.AND."/>
      <sheetName val="MAPA_BRK"/>
      <sheetName val="MAPA_ENC"/>
      <sheetName val="Res.BM_HH"/>
      <sheetName val="Anx.BM_HH"/>
      <sheetName val="Rateio"/>
      <sheetName val="Res.BM_MM"/>
      <sheetName val="Anx.BM_MM"/>
      <sheetName val="EQUIPES (2)"/>
      <sheetName val="PRODUTIVIDADE (2)"/>
    </sheetNames>
    <sheetDataSet>
      <sheetData sheetId="0"/>
      <sheetData sheetId="1">
        <row r="81">
          <cell r="B81" t="str">
            <v>ÁREA</v>
          </cell>
        </row>
        <row r="82">
          <cell r="B82" t="str">
            <v>IESE</v>
          </cell>
        </row>
        <row r="83">
          <cell r="B83" t="str">
            <v>SAO</v>
          </cell>
        </row>
        <row r="84">
          <cell r="B84" t="str">
            <v>UA I</v>
          </cell>
        </row>
        <row r="85">
          <cell r="B85" t="str">
            <v>UA II</v>
          </cell>
        </row>
        <row r="86">
          <cell r="B86" t="str">
            <v>UO I</v>
          </cell>
        </row>
        <row r="87">
          <cell r="B87" t="str">
            <v>UO II</v>
          </cell>
        </row>
        <row r="132">
          <cell r="B132" t="str">
            <v>TIPO DE ANDAIME</v>
          </cell>
        </row>
        <row r="133">
          <cell r="B133" t="str">
            <v>BALANÇINHO</v>
          </cell>
        </row>
        <row r="134">
          <cell r="B134" t="str">
            <v>BANCADA</v>
          </cell>
        </row>
        <row r="135">
          <cell r="B135" t="str">
            <v>CABANA</v>
          </cell>
        </row>
        <row r="136">
          <cell r="B136" t="str">
            <v>ESCADA DE ACESSO</v>
          </cell>
        </row>
        <row r="137">
          <cell r="B137" t="str">
            <v>ESCADA DE FUGA</v>
          </cell>
        </row>
        <row r="138">
          <cell r="B138" t="str">
            <v>ESCORAMENTO</v>
          </cell>
        </row>
        <row r="139">
          <cell r="B139" t="str">
            <v>GUARDA-CORPO</v>
          </cell>
        </row>
        <row r="140">
          <cell r="B140" t="str">
            <v>PASSARELA</v>
          </cell>
        </row>
        <row r="141">
          <cell r="B141" t="str">
            <v>PAU DE CARGA</v>
          </cell>
        </row>
        <row r="142">
          <cell r="B142" t="str">
            <v>TORRE</v>
          </cell>
        </row>
        <row r="143">
          <cell r="B143" t="str">
            <v>TORRE DE RODÍZIO</v>
          </cell>
        </row>
        <row r="144">
          <cell r="B144" t="str">
            <v>TORRE P/ ELEVADOR</v>
          </cell>
        </row>
        <row r="145">
          <cell r="B145" t="str">
            <v>ACESSO</v>
          </cell>
        </row>
        <row r="146">
          <cell r="B146" t="str">
            <v>CAVALETE</v>
          </cell>
        </row>
        <row r="147">
          <cell r="B147" t="str">
            <v>CERCADO</v>
          </cell>
        </row>
        <row r="148">
          <cell r="B148" t="str">
            <v>CORRIMÃO</v>
          </cell>
        </row>
        <row r="149">
          <cell r="B149" t="str">
            <v>ESCADA</v>
          </cell>
        </row>
        <row r="150">
          <cell r="B150" t="str">
            <v>LINHA DE VIDA</v>
          </cell>
        </row>
        <row r="151">
          <cell r="B151" t="str">
            <v>PLATAFORMA</v>
          </cell>
        </row>
        <row r="152">
          <cell r="B152" t="str">
            <v>RAMPA</v>
          </cell>
        </row>
        <row r="153">
          <cell r="B153" t="str">
            <v>SUPORTE</v>
          </cell>
        </row>
        <row r="154">
          <cell r="B154" t="str">
            <v>TRAVAMENTO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BMS"/>
      <sheetName val="Controle"/>
      <sheetName val="hh_adm"/>
      <sheetName val="hh_Not_hh"/>
      <sheetName val="Memoria"/>
      <sheetName val="Tab_dados"/>
      <sheetName val="copiar junto com a capa"/>
      <sheetName val="DadosCapa"/>
      <sheetName val="EFETIVO_TRANSP"/>
      <sheetName val="RATEIO"/>
      <sheetName val="Efetivo_PCT"/>
      <sheetName val="EFETIVO_SGO"/>
      <sheetName val="Plan1"/>
      <sheetName val="Plan8"/>
      <sheetName val="Plan2"/>
      <sheetName val="Plan3"/>
    </sheetNames>
    <sheetDataSet>
      <sheetData sheetId="0" refreshError="1"/>
      <sheetData sheetId="1" refreshError="1"/>
      <sheetData sheetId="2" refreshError="1"/>
      <sheetData sheetId="3" refreshError="1">
        <row r="6">
          <cell r="E6" t="str">
            <v>FIREPROOFING</v>
          </cell>
          <cell r="F6" t="str">
            <v>FIREPROOFING</v>
          </cell>
        </row>
        <row r="7">
          <cell r="F7" t="str">
            <v>FIREPROOFING</v>
          </cell>
        </row>
        <row r="8">
          <cell r="F8" t="str">
            <v>FIREPROOFING</v>
          </cell>
        </row>
        <row r="9">
          <cell r="F9" t="str">
            <v>FIREPROOFING</v>
          </cell>
        </row>
        <row r="10">
          <cell r="F10" t="str">
            <v>FIREPROOFING</v>
          </cell>
        </row>
        <row r="11">
          <cell r="F11" t="str">
            <v>FIREPROOFING</v>
          </cell>
        </row>
        <row r="12">
          <cell r="F12" t="str">
            <v>FIREPROOFING</v>
          </cell>
        </row>
        <row r="13">
          <cell r="F13" t="str">
            <v>FIREPROOFING</v>
          </cell>
        </row>
        <row r="14">
          <cell r="F14" t="str">
            <v>FORNOS</v>
          </cell>
        </row>
        <row r="15">
          <cell r="F15" t="str">
            <v>FORNOS</v>
          </cell>
        </row>
        <row r="16">
          <cell r="F16" t="str">
            <v>FORNOS</v>
          </cell>
        </row>
        <row r="17">
          <cell r="F17" t="str">
            <v>FORNOS</v>
          </cell>
        </row>
        <row r="18">
          <cell r="F18" t="str">
            <v>FORNOS</v>
          </cell>
        </row>
        <row r="19">
          <cell r="F19" t="str">
            <v>FORNOS</v>
          </cell>
        </row>
        <row r="20">
          <cell r="F20" t="str">
            <v>FORNOS</v>
          </cell>
        </row>
        <row r="21">
          <cell r="F21" t="str">
            <v>FORNOS</v>
          </cell>
        </row>
        <row r="22">
          <cell r="F22" t="str">
            <v>FORNOS</v>
          </cell>
        </row>
        <row r="23">
          <cell r="F23" t="str">
            <v>FORNOS</v>
          </cell>
        </row>
        <row r="24">
          <cell r="F24" t="str">
            <v>FORNOS</v>
          </cell>
        </row>
        <row r="25">
          <cell r="F25" t="str">
            <v>FORNOS</v>
          </cell>
        </row>
        <row r="26">
          <cell r="F26" t="str">
            <v>FORNOS</v>
          </cell>
        </row>
        <row r="27">
          <cell r="F27" t="str">
            <v>FORNOS</v>
          </cell>
        </row>
        <row r="28">
          <cell r="F28" t="str">
            <v>FORNOS</v>
          </cell>
        </row>
        <row r="29">
          <cell r="F29" t="str">
            <v>FORNOS</v>
          </cell>
        </row>
        <row r="30">
          <cell r="F30" t="str">
            <v>FORNOS</v>
          </cell>
        </row>
        <row r="31">
          <cell r="F31" t="str">
            <v>FORNOS</v>
          </cell>
        </row>
        <row r="32">
          <cell r="F32" t="str">
            <v>FORNOS</v>
          </cell>
        </row>
        <row r="33">
          <cell r="F33" t="str">
            <v>FORNOS</v>
          </cell>
        </row>
        <row r="34">
          <cell r="F34" t="str">
            <v>FORNOS</v>
          </cell>
        </row>
        <row r="35">
          <cell r="F35" t="str">
            <v>FORNOS</v>
          </cell>
        </row>
        <row r="36">
          <cell r="F36" t="str">
            <v>FORNOS</v>
          </cell>
        </row>
        <row r="37">
          <cell r="F37" t="str">
            <v>FORNOS</v>
          </cell>
        </row>
        <row r="38">
          <cell r="F38" t="str">
            <v>FORNOS</v>
          </cell>
        </row>
        <row r="39">
          <cell r="F39" t="str">
            <v>FORNOS</v>
          </cell>
        </row>
        <row r="40">
          <cell r="F40" t="str">
            <v>GPA</v>
          </cell>
        </row>
        <row r="41">
          <cell r="F41" t="str">
            <v>GPA</v>
          </cell>
        </row>
        <row r="42">
          <cell r="F42" t="str">
            <v>GPA</v>
          </cell>
        </row>
        <row r="43">
          <cell r="F43" t="str">
            <v>GPA</v>
          </cell>
        </row>
        <row r="44">
          <cell r="F44" t="str">
            <v>GPA</v>
          </cell>
        </row>
        <row r="45">
          <cell r="F45" t="str">
            <v>GPA</v>
          </cell>
        </row>
        <row r="46">
          <cell r="F46" t="str">
            <v>GPA</v>
          </cell>
        </row>
        <row r="47">
          <cell r="F47" t="str">
            <v>GPA</v>
          </cell>
        </row>
        <row r="48">
          <cell r="F48" t="str">
            <v>GPA</v>
          </cell>
        </row>
        <row r="49">
          <cell r="F49" t="str">
            <v>GPA</v>
          </cell>
        </row>
        <row r="50">
          <cell r="F50" t="str">
            <v>GPA</v>
          </cell>
        </row>
        <row r="51">
          <cell r="F51" t="str">
            <v>GPA</v>
          </cell>
        </row>
        <row r="52">
          <cell r="F52" t="str">
            <v>RECs</v>
          </cell>
        </row>
        <row r="53">
          <cell r="F53" t="str">
            <v>RECs</v>
          </cell>
        </row>
        <row r="54">
          <cell r="F54" t="str">
            <v>RECs</v>
          </cell>
        </row>
        <row r="55">
          <cell r="F55" t="str">
            <v>RECs</v>
          </cell>
        </row>
        <row r="56">
          <cell r="F56" t="str">
            <v>RECs</v>
          </cell>
        </row>
        <row r="57">
          <cell r="F57" t="str">
            <v>RECs</v>
          </cell>
        </row>
        <row r="58">
          <cell r="F58" t="str">
            <v>RECs</v>
          </cell>
        </row>
        <row r="59">
          <cell r="F59" t="str">
            <v>RECs</v>
          </cell>
        </row>
        <row r="60">
          <cell r="F60" t="str">
            <v>RECs</v>
          </cell>
        </row>
        <row r="61">
          <cell r="F61" t="str">
            <v>RECs</v>
          </cell>
        </row>
        <row r="62">
          <cell r="F62" t="str">
            <v>RECs</v>
          </cell>
        </row>
        <row r="63">
          <cell r="F63" t="str">
            <v>RECs</v>
          </cell>
        </row>
        <row r="64">
          <cell r="F64" t="str">
            <v>RECs</v>
          </cell>
        </row>
        <row r="65">
          <cell r="F65" t="str">
            <v>RECs</v>
          </cell>
        </row>
        <row r="66">
          <cell r="F66" t="str">
            <v>RECs</v>
          </cell>
        </row>
        <row r="67">
          <cell r="F67" t="str">
            <v>RECs</v>
          </cell>
        </row>
        <row r="68">
          <cell r="F68" t="str">
            <v>RECs</v>
          </cell>
        </row>
        <row r="69">
          <cell r="F69" t="str">
            <v>RECs</v>
          </cell>
        </row>
        <row r="70">
          <cell r="F70" t="str">
            <v>RECs</v>
          </cell>
        </row>
        <row r="71">
          <cell r="F71" t="str">
            <v>RECs</v>
          </cell>
        </row>
        <row r="72">
          <cell r="F72" t="str">
            <v>RECs</v>
          </cell>
        </row>
        <row r="73">
          <cell r="F73" t="str">
            <v>RECs</v>
          </cell>
        </row>
        <row r="74">
          <cell r="F74" t="str">
            <v>RECs</v>
          </cell>
        </row>
        <row r="75">
          <cell r="F75" t="str">
            <v>RECs</v>
          </cell>
        </row>
        <row r="76">
          <cell r="F76" t="str">
            <v>RECs</v>
          </cell>
        </row>
        <row r="77">
          <cell r="F77" t="str">
            <v>RECs</v>
          </cell>
        </row>
        <row r="78">
          <cell r="F78" t="str">
            <v>RECs</v>
          </cell>
        </row>
        <row r="79">
          <cell r="F79" t="str">
            <v>RECs</v>
          </cell>
        </row>
        <row r="80">
          <cell r="F80" t="str">
            <v>RECs</v>
          </cell>
        </row>
        <row r="81">
          <cell r="F81" t="str">
            <v>RECs</v>
          </cell>
        </row>
        <row r="82">
          <cell r="F82" t="str">
            <v>RECs</v>
          </cell>
        </row>
        <row r="83">
          <cell r="F83" t="str">
            <v>RECs</v>
          </cell>
        </row>
        <row r="84">
          <cell r="F84" t="str">
            <v>RECs</v>
          </cell>
        </row>
        <row r="85">
          <cell r="F85" t="str">
            <v>RECs</v>
          </cell>
        </row>
        <row r="86">
          <cell r="F86" t="str">
            <v>RECs</v>
          </cell>
        </row>
        <row r="87">
          <cell r="F87" t="str">
            <v>RECs</v>
          </cell>
        </row>
        <row r="88">
          <cell r="F88" t="str">
            <v>RECs</v>
          </cell>
        </row>
        <row r="89">
          <cell r="F89" t="str">
            <v>RECs</v>
          </cell>
        </row>
        <row r="90">
          <cell r="F90" t="str">
            <v>RECs</v>
          </cell>
        </row>
        <row r="91">
          <cell r="F91" t="str">
            <v>RECs</v>
          </cell>
        </row>
        <row r="92">
          <cell r="F92" t="str">
            <v>RECs</v>
          </cell>
        </row>
        <row r="93">
          <cell r="F93" t="str">
            <v>RECs</v>
          </cell>
        </row>
        <row r="94">
          <cell r="F94" t="str">
            <v>RECs</v>
          </cell>
        </row>
        <row r="95">
          <cell r="F95" t="str">
            <v>RECs</v>
          </cell>
        </row>
        <row r="96">
          <cell r="F96" t="str">
            <v>RECs</v>
          </cell>
        </row>
        <row r="97">
          <cell r="F97" t="str">
            <v>RECs</v>
          </cell>
        </row>
        <row r="98">
          <cell r="F98" t="str">
            <v>RECs</v>
          </cell>
        </row>
        <row r="99">
          <cell r="F99" t="str">
            <v>RECs</v>
          </cell>
        </row>
        <row r="100">
          <cell r="F100" t="str">
            <v>RECs</v>
          </cell>
        </row>
        <row r="101">
          <cell r="F101" t="str">
            <v>RECs</v>
          </cell>
        </row>
        <row r="102">
          <cell r="F102" t="str">
            <v>RECs</v>
          </cell>
        </row>
        <row r="103">
          <cell r="F103" t="str">
            <v>RECs</v>
          </cell>
        </row>
        <row r="104">
          <cell r="F104" t="str">
            <v>RECs</v>
          </cell>
        </row>
        <row r="105">
          <cell r="F105" t="str">
            <v>RECs</v>
          </cell>
        </row>
        <row r="106">
          <cell r="F106" t="str">
            <v>RECs</v>
          </cell>
        </row>
        <row r="107">
          <cell r="F107" t="str">
            <v>RECs</v>
          </cell>
        </row>
        <row r="108">
          <cell r="F108" t="str">
            <v>RECs</v>
          </cell>
        </row>
        <row r="109">
          <cell r="F109" t="str">
            <v>RECs</v>
          </cell>
        </row>
        <row r="110">
          <cell r="F110" t="str">
            <v>RECs</v>
          </cell>
        </row>
        <row r="111">
          <cell r="F111" t="str">
            <v>RECs</v>
          </cell>
        </row>
        <row r="112">
          <cell r="F112" t="str">
            <v>RECs</v>
          </cell>
        </row>
        <row r="113">
          <cell r="F113" t="str">
            <v>RECs</v>
          </cell>
        </row>
        <row r="114">
          <cell r="F114" t="str">
            <v>RECs</v>
          </cell>
        </row>
        <row r="115">
          <cell r="F115" t="str">
            <v>RECs</v>
          </cell>
        </row>
        <row r="116">
          <cell r="F116" t="str">
            <v>RECs</v>
          </cell>
        </row>
        <row r="117">
          <cell r="F117" t="str">
            <v>RECs</v>
          </cell>
        </row>
        <row r="118">
          <cell r="F118" t="str">
            <v>RECs</v>
          </cell>
        </row>
        <row r="119">
          <cell r="F119" t="str">
            <v>RECs</v>
          </cell>
        </row>
        <row r="120">
          <cell r="F120" t="str">
            <v>RECs</v>
          </cell>
        </row>
        <row r="121">
          <cell r="F121" t="str">
            <v>RECs</v>
          </cell>
        </row>
        <row r="122">
          <cell r="F122" t="str">
            <v>RECs</v>
          </cell>
        </row>
        <row r="123">
          <cell r="F123" t="str">
            <v>RECs</v>
          </cell>
        </row>
        <row r="124">
          <cell r="F124" t="str">
            <v>RECs</v>
          </cell>
        </row>
        <row r="125">
          <cell r="F125" t="str">
            <v>RECs</v>
          </cell>
        </row>
        <row r="126">
          <cell r="F126" t="str">
            <v>RECs</v>
          </cell>
        </row>
        <row r="127">
          <cell r="F127" t="str">
            <v>RECs</v>
          </cell>
        </row>
        <row r="128">
          <cell r="F128" t="str">
            <v>RECs</v>
          </cell>
        </row>
        <row r="129">
          <cell r="F129" t="str">
            <v>RECs</v>
          </cell>
        </row>
        <row r="130">
          <cell r="F130" t="str">
            <v>RECs</v>
          </cell>
        </row>
        <row r="131">
          <cell r="F131" t="str">
            <v>RECs</v>
          </cell>
        </row>
        <row r="132">
          <cell r="F132" t="str">
            <v>RECs</v>
          </cell>
        </row>
        <row r="133">
          <cell r="F133" t="str">
            <v>RECs</v>
          </cell>
        </row>
        <row r="134">
          <cell r="F134" t="str">
            <v>RECs</v>
          </cell>
        </row>
        <row r="135">
          <cell r="F135" t="str">
            <v>RECs</v>
          </cell>
        </row>
        <row r="136">
          <cell r="F136" t="str">
            <v>RECs</v>
          </cell>
        </row>
        <row r="137">
          <cell r="F137" t="str">
            <v>RECs</v>
          </cell>
        </row>
        <row r="138">
          <cell r="F138" t="str">
            <v>RECs</v>
          </cell>
        </row>
        <row r="139">
          <cell r="F139" t="str">
            <v>RECs</v>
          </cell>
        </row>
        <row r="140">
          <cell r="F140" t="str">
            <v>RECs</v>
          </cell>
        </row>
        <row r="141">
          <cell r="F141" t="str">
            <v>RECs</v>
          </cell>
        </row>
        <row r="142">
          <cell r="F142" t="str">
            <v>RECs</v>
          </cell>
        </row>
        <row r="143">
          <cell r="F143" t="str">
            <v>RECs</v>
          </cell>
        </row>
        <row r="144">
          <cell r="F144" t="str">
            <v>RECs</v>
          </cell>
        </row>
        <row r="145">
          <cell r="F145" t="str">
            <v>RECs</v>
          </cell>
        </row>
        <row r="146">
          <cell r="F146" t="str">
            <v>RECs</v>
          </cell>
        </row>
        <row r="147">
          <cell r="F147" t="str">
            <v>RECs</v>
          </cell>
        </row>
        <row r="148">
          <cell r="F148" t="str">
            <v>RECs</v>
          </cell>
        </row>
        <row r="149">
          <cell r="F149" t="str">
            <v>RECs</v>
          </cell>
        </row>
        <row r="150">
          <cell r="F150" t="str">
            <v>RECs</v>
          </cell>
        </row>
        <row r="151">
          <cell r="F151" t="str">
            <v>RECs</v>
          </cell>
        </row>
        <row r="152">
          <cell r="F152" t="str">
            <v>RECs</v>
          </cell>
        </row>
        <row r="153">
          <cell r="F153" t="str">
            <v>RECs</v>
          </cell>
        </row>
        <row r="154">
          <cell r="F154" t="str">
            <v>RECs</v>
          </cell>
        </row>
        <row r="155">
          <cell r="F155" t="str">
            <v>RECs</v>
          </cell>
        </row>
        <row r="156">
          <cell r="F156" t="str">
            <v>RECs</v>
          </cell>
        </row>
        <row r="157">
          <cell r="F157" t="str">
            <v>RECs</v>
          </cell>
        </row>
        <row r="158">
          <cell r="F158" t="str">
            <v>RECs</v>
          </cell>
        </row>
        <row r="159">
          <cell r="F159" t="str">
            <v>RECs</v>
          </cell>
        </row>
        <row r="160">
          <cell r="F160" t="str">
            <v>RECs</v>
          </cell>
        </row>
        <row r="161">
          <cell r="F161" t="str">
            <v>RECs</v>
          </cell>
        </row>
        <row r="162">
          <cell r="F162" t="str">
            <v>RECs</v>
          </cell>
        </row>
        <row r="163">
          <cell r="F163" t="str">
            <v>RECs</v>
          </cell>
        </row>
        <row r="164">
          <cell r="F164" t="str">
            <v>RIS</v>
          </cell>
        </row>
        <row r="165">
          <cell r="F165" t="str">
            <v>RIS</v>
          </cell>
        </row>
        <row r="166">
          <cell r="F166" t="str">
            <v>RIS</v>
          </cell>
        </row>
        <row r="167">
          <cell r="F167" t="str">
            <v>RIS</v>
          </cell>
        </row>
        <row r="168">
          <cell r="F168" t="str">
            <v>RIS</v>
          </cell>
        </row>
        <row r="169">
          <cell r="F169" t="str">
            <v>RIS</v>
          </cell>
        </row>
        <row r="170">
          <cell r="F170" t="str">
            <v>RIS</v>
          </cell>
        </row>
        <row r="171">
          <cell r="F171" t="str">
            <v>RIS</v>
          </cell>
        </row>
        <row r="172">
          <cell r="F172" t="str">
            <v>RIS</v>
          </cell>
        </row>
        <row r="173">
          <cell r="F173" t="str">
            <v>RIS</v>
          </cell>
        </row>
        <row r="174">
          <cell r="F174" t="str">
            <v>RIS</v>
          </cell>
        </row>
        <row r="175">
          <cell r="F175" t="str">
            <v>RIS</v>
          </cell>
        </row>
        <row r="176">
          <cell r="F176" t="str">
            <v>RIS</v>
          </cell>
        </row>
        <row r="177">
          <cell r="F177" t="str">
            <v>RIS</v>
          </cell>
        </row>
        <row r="178">
          <cell r="F178" t="str">
            <v>RIS</v>
          </cell>
        </row>
        <row r="179">
          <cell r="F179" t="str">
            <v>RIS</v>
          </cell>
        </row>
        <row r="180">
          <cell r="F180" t="str">
            <v>RIS</v>
          </cell>
        </row>
        <row r="181">
          <cell r="F181" t="str">
            <v>RIS</v>
          </cell>
        </row>
        <row r="182">
          <cell r="F182" t="str">
            <v>RIS</v>
          </cell>
        </row>
        <row r="183">
          <cell r="F183" t="str">
            <v>RIS</v>
          </cell>
        </row>
        <row r="184">
          <cell r="F184" t="str">
            <v>RIS</v>
          </cell>
        </row>
        <row r="185">
          <cell r="F185" t="str">
            <v>RIS</v>
          </cell>
        </row>
        <row r="186">
          <cell r="F186" t="str">
            <v>ROTINA</v>
          </cell>
        </row>
        <row r="187">
          <cell r="F187" t="str">
            <v>ROTINA</v>
          </cell>
        </row>
        <row r="188">
          <cell r="F188" t="str">
            <v>ROTINA</v>
          </cell>
        </row>
        <row r="189">
          <cell r="F189" t="str">
            <v>ROTINA</v>
          </cell>
        </row>
        <row r="190">
          <cell r="F190" t="str">
            <v>ROTINA</v>
          </cell>
        </row>
        <row r="191">
          <cell r="F191" t="str">
            <v>ROTINA</v>
          </cell>
        </row>
        <row r="192">
          <cell r="F192" t="str">
            <v>ROTINA</v>
          </cell>
        </row>
        <row r="193">
          <cell r="F193" t="str">
            <v>ROTINA</v>
          </cell>
        </row>
        <row r="194">
          <cell r="F194" t="str">
            <v>ROTINA</v>
          </cell>
        </row>
        <row r="195">
          <cell r="F195" t="str">
            <v>ROTINA</v>
          </cell>
        </row>
        <row r="196">
          <cell r="F196" t="str">
            <v>ROTINA</v>
          </cell>
        </row>
        <row r="197">
          <cell r="F197" t="str">
            <v>ROTINA</v>
          </cell>
        </row>
        <row r="198">
          <cell r="F198" t="str">
            <v>ROTINA</v>
          </cell>
        </row>
        <row r="199">
          <cell r="F199" t="str">
            <v>ROTINA</v>
          </cell>
        </row>
        <row r="200">
          <cell r="F200" t="str">
            <v>ROTINA</v>
          </cell>
        </row>
        <row r="201">
          <cell r="F201" t="str">
            <v>ROTINA</v>
          </cell>
        </row>
        <row r="202">
          <cell r="F202" t="str">
            <v>ROTINA</v>
          </cell>
        </row>
        <row r="203">
          <cell r="F203" t="str">
            <v>ROTINA</v>
          </cell>
        </row>
        <row r="204">
          <cell r="F204" t="str">
            <v>ROTINA</v>
          </cell>
        </row>
        <row r="205">
          <cell r="F205" t="str">
            <v>ROTINA</v>
          </cell>
        </row>
        <row r="206">
          <cell r="F206" t="str">
            <v>ROTINA</v>
          </cell>
        </row>
        <row r="207">
          <cell r="F207" t="str">
            <v>ROTINA</v>
          </cell>
        </row>
        <row r="208">
          <cell r="F208" t="str">
            <v>ROTINA</v>
          </cell>
        </row>
        <row r="209">
          <cell r="F209" t="str">
            <v>ROTINA</v>
          </cell>
        </row>
        <row r="210">
          <cell r="F210" t="str">
            <v>ROTINA</v>
          </cell>
        </row>
        <row r="211">
          <cell r="F211" t="str">
            <v>ROTINA</v>
          </cell>
        </row>
        <row r="212">
          <cell r="F212" t="str">
            <v>ROTINA</v>
          </cell>
        </row>
        <row r="213">
          <cell r="F213" t="str">
            <v>ROTINA</v>
          </cell>
        </row>
        <row r="214">
          <cell r="F214" t="str">
            <v>ROTINA</v>
          </cell>
        </row>
        <row r="215">
          <cell r="F215" t="str">
            <v>ROTINA</v>
          </cell>
        </row>
        <row r="216">
          <cell r="F216" t="str">
            <v>ROTINA</v>
          </cell>
        </row>
        <row r="217">
          <cell r="F217" t="str">
            <v>ROTINA</v>
          </cell>
        </row>
        <row r="218">
          <cell r="F218" t="str">
            <v>ROTINA</v>
          </cell>
        </row>
        <row r="219">
          <cell r="F219" t="str">
            <v>ROTINA</v>
          </cell>
        </row>
        <row r="220">
          <cell r="F220" t="str">
            <v>ROTINA</v>
          </cell>
        </row>
        <row r="221">
          <cell r="F221" t="str">
            <v>ROTINA</v>
          </cell>
        </row>
        <row r="222">
          <cell r="F222" t="str">
            <v>ROTINA</v>
          </cell>
        </row>
        <row r="223">
          <cell r="F223" t="str">
            <v>ROTINA</v>
          </cell>
        </row>
        <row r="224">
          <cell r="F224" t="str">
            <v>ROTINA</v>
          </cell>
        </row>
        <row r="225">
          <cell r="F225" t="str">
            <v>ROTINA</v>
          </cell>
        </row>
        <row r="226">
          <cell r="F226" t="str">
            <v>ROTINA</v>
          </cell>
        </row>
        <row r="227">
          <cell r="F227" t="str">
            <v>ROTINA</v>
          </cell>
        </row>
        <row r="228">
          <cell r="F228" t="str">
            <v>ROTINA</v>
          </cell>
        </row>
        <row r="229">
          <cell r="F229" t="str">
            <v>ROTINA</v>
          </cell>
        </row>
        <row r="230">
          <cell r="F230" t="str">
            <v>ROTINA</v>
          </cell>
        </row>
        <row r="231">
          <cell r="F231" t="str">
            <v>ROTINA</v>
          </cell>
        </row>
        <row r="232">
          <cell r="F232" t="str">
            <v>ROTINA</v>
          </cell>
        </row>
        <row r="233">
          <cell r="F233" t="str">
            <v>ROTINA</v>
          </cell>
        </row>
        <row r="234">
          <cell r="F234" t="str">
            <v>ROTINA</v>
          </cell>
        </row>
        <row r="235">
          <cell r="F235" t="str">
            <v>ROTINA</v>
          </cell>
        </row>
        <row r="236">
          <cell r="F236" t="str">
            <v>ROTINA</v>
          </cell>
        </row>
        <row r="237">
          <cell r="F237" t="str">
            <v>ROTINA</v>
          </cell>
        </row>
        <row r="238">
          <cell r="F238" t="str">
            <v>ROTINA</v>
          </cell>
        </row>
        <row r="239">
          <cell r="F239" t="str">
            <v>ROTINA</v>
          </cell>
        </row>
        <row r="240">
          <cell r="F240" t="str">
            <v>TANCAGEM</v>
          </cell>
        </row>
        <row r="241">
          <cell r="F241" t="str">
            <v>TANCAGEM</v>
          </cell>
        </row>
        <row r="242">
          <cell r="F242" t="str">
            <v>TANCAGEM</v>
          </cell>
        </row>
        <row r="243">
          <cell r="F243" t="str">
            <v>TANCAGEM</v>
          </cell>
        </row>
        <row r="244">
          <cell r="F244" t="str">
            <v>TANCAGEM</v>
          </cell>
        </row>
        <row r="245">
          <cell r="F245" t="str">
            <v>TANCAGEM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sto"/>
      <sheetName val="Resumo"/>
      <sheetName val="Tubul"/>
      <sheetName val="Equip"/>
      <sheetName val="Estrut"/>
      <sheetName val="Hh"/>
      <sheetName val="Resumo_Produt"/>
      <sheetName val="Cronogr"/>
      <sheetName val="SAP"/>
      <sheetName val="Preço"/>
      <sheetName val="Setores"/>
      <sheetName val="Fatores"/>
      <sheetName val="Pedido de tint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7">
          <cell r="B77" t="str">
            <v>PN 60.05 - Algarismos e letras tamanho I</v>
          </cell>
        </row>
        <row r="78">
          <cell r="B78" t="str">
            <v>PN 60.05 - Algarismos e letras tamanho II</v>
          </cell>
        </row>
        <row r="79">
          <cell r="B79" t="str">
            <v>PN 60.05 - Algarismos e letras tamanho III</v>
          </cell>
        </row>
        <row r="80">
          <cell r="B80" t="str">
            <v>PN 60.05 - Algarismos e letras tamanho IV</v>
          </cell>
        </row>
        <row r="81">
          <cell r="B81" t="str">
            <v>PN 60.05 - Algarismos e letras tamanho V</v>
          </cell>
        </row>
        <row r="82">
          <cell r="B82" t="str">
            <v>Aplicação de decoplástico com letreiro</v>
          </cell>
        </row>
        <row r="93">
          <cell r="D93" t="str">
            <v>Pintor - Hora Normal</v>
          </cell>
        </row>
        <row r="94">
          <cell r="D94" t="str">
            <v>Letrista - Hora Normal</v>
          </cell>
        </row>
        <row r="95">
          <cell r="D95" t="str">
            <v>Jatista - Hora Normal</v>
          </cell>
        </row>
        <row r="96">
          <cell r="D96" t="str">
            <v>Ajudante - Hora Normal</v>
          </cell>
        </row>
        <row r="97">
          <cell r="D97" t="str">
            <v>Encanador/Caldeireiro - Hora Normal</v>
          </cell>
        </row>
        <row r="98">
          <cell r="D98" t="str">
            <v>Encarregado de Pintura - Hora Normal</v>
          </cell>
        </row>
        <row r="99">
          <cell r="D99" t="str">
            <v>Soldador - Hora Normal</v>
          </cell>
        </row>
        <row r="100">
          <cell r="D100" t="str">
            <v>Pintor - Parada</v>
          </cell>
        </row>
        <row r="101">
          <cell r="D101" t="str">
            <v>Letrista - Parada</v>
          </cell>
        </row>
        <row r="102">
          <cell r="D102" t="str">
            <v>Jatista - Parada</v>
          </cell>
        </row>
        <row r="103">
          <cell r="D103" t="str">
            <v>Ajudante - Parada</v>
          </cell>
        </row>
        <row r="104">
          <cell r="D104" t="str">
            <v>Encanador/Caldeireiro - Parada</v>
          </cell>
        </row>
        <row r="105">
          <cell r="D105" t="str">
            <v>Encarregado de Pintura - Parada</v>
          </cell>
        </row>
        <row r="106">
          <cell r="D106" t="str">
            <v>Soldador - Parada</v>
          </cell>
        </row>
        <row r="107">
          <cell r="D107" t="str">
            <v>Pintor - Normal Seg. a sex. Após 17:18</v>
          </cell>
        </row>
        <row r="108">
          <cell r="D108" t="str">
            <v>Letrista - Normal Seg. a sex. Após 17:18</v>
          </cell>
        </row>
        <row r="109">
          <cell r="D109" t="str">
            <v>Jatista - Normal Seg. a sex. Após 17:18</v>
          </cell>
        </row>
        <row r="110">
          <cell r="D110" t="str">
            <v>Ajudante - Normal Seg. a sex. Após 17:18</v>
          </cell>
        </row>
        <row r="111">
          <cell r="D111" t="str">
            <v>Encanador/Caldeireiro - Normal Seg. a sex. Após 17:18</v>
          </cell>
        </row>
        <row r="112">
          <cell r="D112" t="str">
            <v>Encarregado de Pintura - Normal Seg. a sex. Após 17:18</v>
          </cell>
        </row>
        <row r="113">
          <cell r="D113" t="str">
            <v>Soldador - Normal Seg. a sex. Após 17:18</v>
          </cell>
        </row>
        <row r="114">
          <cell r="D114" t="str">
            <v>Pintor - Normal Sáb., dom. e feriados</v>
          </cell>
        </row>
        <row r="115">
          <cell r="D115" t="str">
            <v>Letrista - Normal Sáb., dom. e feriados</v>
          </cell>
        </row>
        <row r="116">
          <cell r="D116" t="str">
            <v>Jatista - Normal Sáb., dom. e feriados</v>
          </cell>
        </row>
        <row r="117">
          <cell r="D117" t="str">
            <v>Ajudante - Normal Sáb., dom. e feriados</v>
          </cell>
        </row>
        <row r="118">
          <cell r="D118" t="str">
            <v>Encanador/Caldeireiro - Normal Sáb., dom. e feriados</v>
          </cell>
        </row>
        <row r="119">
          <cell r="D119" t="str">
            <v>Encarregado de Pintura - Normal Sáb., dom. e feriados</v>
          </cell>
        </row>
        <row r="120">
          <cell r="D120" t="str">
            <v>Soldador - Normal Sáb., dom. e feriados</v>
          </cell>
        </row>
        <row r="121">
          <cell r="D121" t="str">
            <v>Pintor - Parada Seg. a sex. Após 17:18</v>
          </cell>
        </row>
        <row r="122">
          <cell r="D122" t="str">
            <v>Letrista - Parada Seg. a sex. Após 17:18</v>
          </cell>
        </row>
        <row r="123">
          <cell r="D123" t="str">
            <v>Jatista - Parada Seg. a sex. Após 17:18</v>
          </cell>
        </row>
        <row r="124">
          <cell r="D124" t="str">
            <v>Ajudante - Parada Seg. a sex. Após 17:18</v>
          </cell>
        </row>
        <row r="125">
          <cell r="D125" t="str">
            <v>Encanador/Caldeireiro - Parada Seg. a sex. Após 17:18</v>
          </cell>
        </row>
        <row r="126">
          <cell r="D126" t="str">
            <v>Encarregado de Pintura - Parada Seg. a sex. Após 17:18</v>
          </cell>
        </row>
        <row r="127">
          <cell r="D127" t="str">
            <v>Soldador - Parada Seg. a sex. Após 17:18</v>
          </cell>
        </row>
        <row r="128">
          <cell r="D128" t="str">
            <v>Pintor - Parada Sáb., dom. e feriados</v>
          </cell>
        </row>
        <row r="129">
          <cell r="D129" t="str">
            <v>Letrista - Parada Sáb., dom. e feriados</v>
          </cell>
        </row>
        <row r="130">
          <cell r="D130" t="str">
            <v>Jatista - Parada Sáb., dom. e feriados</v>
          </cell>
        </row>
        <row r="131">
          <cell r="D131" t="str">
            <v>Ajudante - Parada Sáb., dom. e feriados</v>
          </cell>
        </row>
        <row r="132">
          <cell r="D132" t="str">
            <v>Encanador/Caldeireiro - Parada Sáb., dom. e feriados</v>
          </cell>
        </row>
        <row r="133">
          <cell r="D133" t="str">
            <v>Encarregado de Pintura - Parada Sáb., dom. e feriados</v>
          </cell>
        </row>
        <row r="134">
          <cell r="D134" t="str">
            <v>Soldador - Parada Sáb., dom. e feriados</v>
          </cell>
        </row>
      </sheetData>
      <sheetData sheetId="10" refreshError="1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GRAMA"/>
      <sheetName val="HISTOGRAMA 1"/>
      <sheetName val="m2"/>
      <sheetName val="RESUMO"/>
      <sheetName val=" Cronograma Financeiro"/>
      <sheetName val="A 200"/>
      <sheetName val="A 200 - ANDAIME"/>
      <sheetName val="SITUAÇÃO"/>
      <sheetName val="CM"/>
      <sheetName val="NOMECLATURA"/>
      <sheetName val="Plan1"/>
      <sheetName val="Detalhamento - 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>
            <v>0.08</v>
          </cell>
          <cell r="D2">
            <v>0.05</v>
          </cell>
          <cell r="E2">
            <v>0.01</v>
          </cell>
          <cell r="H2">
            <v>0.32</v>
          </cell>
        </row>
        <row r="3">
          <cell r="C3">
            <v>0.1</v>
          </cell>
          <cell r="D3">
            <v>7.0000000000000007E-2</v>
          </cell>
          <cell r="E3">
            <v>0.02</v>
          </cell>
          <cell r="H3">
            <v>0.38</v>
          </cell>
        </row>
        <row r="4">
          <cell r="C4">
            <v>0.13</v>
          </cell>
          <cell r="D4">
            <v>0.08</v>
          </cell>
          <cell r="E4">
            <v>0.02</v>
          </cell>
          <cell r="H4">
            <v>0.56000000000000005</v>
          </cell>
        </row>
        <row r="5">
          <cell r="C5">
            <v>0.16</v>
          </cell>
          <cell r="D5">
            <v>0.1</v>
          </cell>
          <cell r="E5">
            <v>0.02</v>
          </cell>
          <cell r="H5">
            <v>0.68</v>
          </cell>
          <cell r="I5">
            <v>0.2</v>
          </cell>
        </row>
        <row r="6">
          <cell r="C6">
            <v>0.21</v>
          </cell>
          <cell r="D6">
            <v>0.13</v>
          </cell>
          <cell r="E6">
            <v>0.04</v>
          </cell>
          <cell r="H6">
            <v>0.84</v>
          </cell>
          <cell r="I6">
            <v>0.2</v>
          </cell>
        </row>
        <row r="7">
          <cell r="C7">
            <v>0.25</v>
          </cell>
          <cell r="D7">
            <v>0.17</v>
          </cell>
          <cell r="E7">
            <v>0.06</v>
          </cell>
          <cell r="H7">
            <v>0.96</v>
          </cell>
          <cell r="I7">
            <v>0.26</v>
          </cell>
        </row>
        <row r="8">
          <cell r="C8">
            <v>0.3</v>
          </cell>
          <cell r="D8">
            <v>0.33</v>
          </cell>
          <cell r="E8">
            <v>0.3</v>
          </cell>
          <cell r="F8">
            <v>0.41</v>
          </cell>
          <cell r="H8">
            <v>0.32</v>
          </cell>
          <cell r="I8">
            <v>0.31</v>
          </cell>
        </row>
        <row r="10">
          <cell r="C10">
            <v>0.39</v>
          </cell>
          <cell r="D10">
            <v>0.52</v>
          </cell>
          <cell r="E10">
            <v>0.1</v>
          </cell>
          <cell r="F10">
            <v>0.5</v>
          </cell>
          <cell r="I10">
            <v>0.41</v>
          </cell>
        </row>
        <row r="12">
          <cell r="C12">
            <v>0.56999999999999995</v>
          </cell>
          <cell r="D12">
            <v>1.1399999999999999</v>
          </cell>
          <cell r="E12">
            <v>0.16</v>
          </cell>
          <cell r="F12">
            <v>0.68</v>
          </cell>
        </row>
        <row r="13">
          <cell r="C13">
            <v>0.73</v>
          </cell>
          <cell r="D13">
            <v>1.98</v>
          </cell>
          <cell r="E13">
            <v>0.34</v>
          </cell>
          <cell r="F13">
            <v>0.84</v>
          </cell>
        </row>
        <row r="14">
          <cell r="C14">
            <v>0.9</v>
          </cell>
          <cell r="D14">
            <v>2.81</v>
          </cell>
          <cell r="E14">
            <v>0.57999999999999996</v>
          </cell>
        </row>
        <row r="15">
          <cell r="C15">
            <v>1.07</v>
          </cell>
          <cell r="D15">
            <v>3.38</v>
          </cell>
          <cell r="E15">
            <v>0.9</v>
          </cell>
        </row>
        <row r="16">
          <cell r="C16">
            <v>1.18</v>
          </cell>
          <cell r="D16">
            <v>4.3600000000000003</v>
          </cell>
          <cell r="E16">
            <v>1.28</v>
          </cell>
        </row>
        <row r="18">
          <cell r="C18">
            <v>1.36</v>
          </cell>
          <cell r="D18">
            <v>5.01</v>
          </cell>
          <cell r="E18">
            <v>1.65</v>
          </cell>
        </row>
        <row r="19">
          <cell r="C19">
            <v>1.52</v>
          </cell>
          <cell r="D19">
            <v>5.98</v>
          </cell>
          <cell r="E19">
            <v>2.0299999999999998</v>
          </cell>
        </row>
        <row r="20">
          <cell r="C20">
            <v>1.68</v>
          </cell>
          <cell r="D20">
            <v>6.97</v>
          </cell>
          <cell r="E20">
            <v>2.4300000000000002</v>
          </cell>
        </row>
        <row r="21">
          <cell r="C21">
            <v>2</v>
          </cell>
          <cell r="D21">
            <v>8.2200000000000006</v>
          </cell>
          <cell r="E21">
            <v>2.83</v>
          </cell>
        </row>
        <row r="22">
          <cell r="C22">
            <v>2.1800000000000002</v>
          </cell>
          <cell r="D22">
            <v>9.34</v>
          </cell>
          <cell r="E22">
            <v>3.25</v>
          </cell>
        </row>
        <row r="23">
          <cell r="C23">
            <v>2.5</v>
          </cell>
          <cell r="D23">
            <v>10.94</v>
          </cell>
          <cell r="E23">
            <v>4.1500000000000004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BM PADRÃO FL-1"/>
      <sheetName val="Plan1"/>
      <sheetName val="Plan2"/>
      <sheetName val="BM PADRÃO FL-2"/>
      <sheetName val="BM"/>
      <sheetName val="BM BRASKEM"/>
      <sheetName val="AS"/>
      <sheetName val="Rosto"/>
      <sheetName val="Tub. B"/>
      <sheetName val="Equip. C"/>
      <sheetName val="Refr. D"/>
      <sheetName val="Preço"/>
      <sheetName val="HH"/>
      <sheetName val="TRANSP"/>
      <sheetName val="Produt"/>
      <sheetName val="Banco de dados"/>
      <sheetName val="NOMECLATURA"/>
    </sheetNames>
    <sheetDataSet>
      <sheetData sheetId="0"/>
      <sheetData sheetId="1"/>
      <sheetData sheetId="2">
        <row r="3">
          <cell r="G3" t="str">
            <v>PE 1 BA - Centro BA07 -  Nº. Acomp./Administrador:</v>
          </cell>
        </row>
        <row r="30">
          <cell r="D30" t="str">
            <v>ADELMO ALEXANDRINO DOS SANTOS</v>
          </cell>
        </row>
        <row r="31">
          <cell r="D31" t="str">
            <v>ADELMO SANTANA DOS SANTOS</v>
          </cell>
        </row>
        <row r="32">
          <cell r="D32" t="str">
            <v>ADILSON ARAUJO DE MORAES</v>
          </cell>
        </row>
        <row r="33">
          <cell r="D33" t="str">
            <v>ADRIANA GOMES AMOEDO HERRERA</v>
          </cell>
        </row>
        <row r="34">
          <cell r="D34" t="str">
            <v>ADRIANO OLIVEIRA DOS SANTOS</v>
          </cell>
        </row>
        <row r="35">
          <cell r="D35" t="str">
            <v>ADRIANO SANTANA DOS REIS</v>
          </cell>
        </row>
        <row r="36">
          <cell r="D36" t="str">
            <v>AFONSO CARLOS DA GAMA COSTA</v>
          </cell>
        </row>
        <row r="37">
          <cell r="D37" t="str">
            <v>AGNALDO DA ROCHA BARBOSA</v>
          </cell>
        </row>
        <row r="38">
          <cell r="D38" t="str">
            <v>AGNALDO SOARES DA SILVA</v>
          </cell>
        </row>
        <row r="39">
          <cell r="D39" t="str">
            <v>AILTON GOMES OLIVEIRA</v>
          </cell>
        </row>
        <row r="40">
          <cell r="D40" t="str">
            <v>ALAN COLAVOLPE BARBOSA DA CONCEICAO</v>
          </cell>
        </row>
        <row r="41">
          <cell r="D41" t="str">
            <v>ALEX TURRA BORGES</v>
          </cell>
        </row>
        <row r="42">
          <cell r="D42" t="str">
            <v>ALEXANDRE BORBA CERQUEIRA</v>
          </cell>
        </row>
        <row r="43">
          <cell r="D43" t="str">
            <v>ALEXANDRE VELOSO MARINHO</v>
          </cell>
        </row>
        <row r="44">
          <cell r="D44" t="str">
            <v>ALFREDO JOSÉ O. BENTO GOMES</v>
          </cell>
        </row>
        <row r="45">
          <cell r="D45" t="str">
            <v>ALVARO ADOLFO TEIXEIRA ROCHA</v>
          </cell>
        </row>
        <row r="46">
          <cell r="D46" t="str">
            <v>AMANDA MENEZES DE JESUS SIQUEIRA</v>
          </cell>
        </row>
        <row r="47">
          <cell r="D47" t="str">
            <v>ANDRE ANDERSON F RODRIGUES</v>
          </cell>
        </row>
        <row r="48">
          <cell r="D48" t="str">
            <v>ANDRE LUIS JAHNKE MAMANA         </v>
          </cell>
        </row>
        <row r="49">
          <cell r="D49" t="str">
            <v>ANDRE LUIZ SANTOS DE MELLO</v>
          </cell>
        </row>
        <row r="50">
          <cell r="D50" t="str">
            <v>ANDRE LUIZ SOUZA COSTA</v>
          </cell>
        </row>
        <row r="51">
          <cell r="D51" t="str">
            <v>ANDRÉ ROSSINI DE OLIVEIRA</v>
          </cell>
        </row>
        <row r="52">
          <cell r="D52" t="str">
            <v>ANTONIA GONCALVES DE BRITO</v>
          </cell>
        </row>
        <row r="53">
          <cell r="D53" t="str">
            <v>ANTONIO ANSELMO FRANCA ALMEIDA</v>
          </cell>
        </row>
        <row r="54">
          <cell r="D54" t="str">
            <v>ANTONIO DOS SANTOS</v>
          </cell>
        </row>
        <row r="55">
          <cell r="D55" t="str">
            <v>ANTONIO ELSON FONTES</v>
          </cell>
        </row>
        <row r="56">
          <cell r="D56" t="str">
            <v>ANTONIO LUCIANO DE SOUZA</v>
          </cell>
        </row>
        <row r="57">
          <cell r="D57" t="str">
            <v>ANTONIO MENEZES DE SOUZA</v>
          </cell>
        </row>
        <row r="58">
          <cell r="D58" t="str">
            <v>ANTÔNIO NAZARÉ FERREIRA FILHO</v>
          </cell>
        </row>
        <row r="59">
          <cell r="D59" t="str">
            <v xml:space="preserve">ANTONIO RAIMUNDO C. JOSÉ LEAL  </v>
          </cell>
        </row>
        <row r="60">
          <cell r="D60" t="str">
            <v>ANTONIO REIS BOMFIM</v>
          </cell>
        </row>
        <row r="61">
          <cell r="D61" t="str">
            <v>ANTONIO RODRIGUES TACIDELLI</v>
          </cell>
        </row>
        <row r="62">
          <cell r="D62" t="str">
            <v>ARILSON G. DO ESPIRITO SANTO</v>
          </cell>
        </row>
        <row r="63">
          <cell r="D63" t="str">
            <v>ARIVAL JOSE LOYOLA DA SILVA</v>
          </cell>
        </row>
        <row r="64">
          <cell r="D64" t="str">
            <v>ARNOBRE MARQUES DA SILVA</v>
          </cell>
        </row>
        <row r="65">
          <cell r="D65" t="str">
            <v>AUGUSTO CÉSAR H. DE SOUZA</v>
          </cell>
        </row>
        <row r="66">
          <cell r="D66" t="str">
            <v xml:space="preserve">AUGUSTO NONATO DA CRUZ AZEVEDO </v>
          </cell>
        </row>
        <row r="67">
          <cell r="D67" t="str">
            <v>AYRES SANCHES TEIXEIRA</v>
          </cell>
        </row>
        <row r="68">
          <cell r="D68" t="str">
            <v>BARTOLOMEU E ALMEIDA BRITO</v>
          </cell>
        </row>
        <row r="69">
          <cell r="D69" t="str">
            <v>BERLHANIO JOB E MEIRA</v>
          </cell>
        </row>
        <row r="70">
          <cell r="D70" t="str">
            <v>BRENO PAIVA BRASIL</v>
          </cell>
        </row>
        <row r="71">
          <cell r="D71" t="str">
            <v>BRUNO MIRANDA DA SILVA</v>
          </cell>
        </row>
        <row r="72">
          <cell r="D72" t="str">
            <v>BRUNO SOUZA MONCAO DOS SANTOS</v>
          </cell>
        </row>
        <row r="73">
          <cell r="D73" t="str">
            <v>CARLOS A C DE VASCONCELLOS</v>
          </cell>
        </row>
        <row r="74">
          <cell r="D74" t="str">
            <v>CARLOS ALBERTO FRANCO</v>
          </cell>
        </row>
        <row r="75">
          <cell r="D75" t="str">
            <v>CARLOS ANTONIO DA COSTA MENDES</v>
          </cell>
        </row>
        <row r="76">
          <cell r="D76" t="str">
            <v>CARLOS BRASILEIRO BARROS FILHO</v>
          </cell>
        </row>
        <row r="77">
          <cell r="D77" t="str">
            <v>CARLOS ROBERTO BISPO MOREIRA</v>
          </cell>
        </row>
        <row r="78">
          <cell r="D78" t="str">
            <v>CELSON ALVES DA SILVA</v>
          </cell>
        </row>
        <row r="79">
          <cell r="D79" t="str">
            <v>CÉSAR AUGUSTO O DOS S SOUZA</v>
          </cell>
        </row>
        <row r="80">
          <cell r="D80" t="str">
            <v>CLAUDIO GONCALVES FERREIRA</v>
          </cell>
        </row>
        <row r="81">
          <cell r="D81" t="str">
            <v>CLAUDIO MARCELO PASSOS LEANDRO</v>
          </cell>
        </row>
        <row r="82">
          <cell r="D82" t="str">
            <v>CLEBER ANTONIO COELHO DA COSTA</v>
          </cell>
        </row>
        <row r="83">
          <cell r="D83" t="str">
            <v>CLEDSON ANDRADE FERNANDES</v>
          </cell>
        </row>
        <row r="84">
          <cell r="D84" t="str">
            <v>COSME LIMA DA SILVA</v>
          </cell>
        </row>
        <row r="85">
          <cell r="D85" t="str">
            <v>CRISNEI STIPANICH SPITTI</v>
          </cell>
        </row>
        <row r="86">
          <cell r="D86" t="str">
            <v>CYNTHIA MARIA VILACA VENTURA</v>
          </cell>
        </row>
        <row r="87">
          <cell r="D87" t="str">
            <v>DANIEL CUPOLO SOUZA SILVA</v>
          </cell>
        </row>
        <row r="88">
          <cell r="D88" t="str">
            <v>DARLYANA SOUZA BARBOSA</v>
          </cell>
        </row>
        <row r="89">
          <cell r="D89" t="str">
            <v>DAVID FRANCA SANTOS</v>
          </cell>
        </row>
        <row r="90">
          <cell r="D90" t="str">
            <v>DEIVTON COSTA SANTIAGO</v>
          </cell>
        </row>
        <row r="91">
          <cell r="D91" t="str">
            <v>DELFIM SÁ SANTOS</v>
          </cell>
        </row>
        <row r="92">
          <cell r="D92" t="str">
            <v>DERALDO GARRIDO ALVAREZ FILHO</v>
          </cell>
        </row>
        <row r="93">
          <cell r="D93" t="str">
            <v>DIJALMA SILVA DE ALCANTARA</v>
          </cell>
        </row>
        <row r="94">
          <cell r="D94" t="str">
            <v>DJANE DE OLIVEIRA</v>
          </cell>
        </row>
        <row r="95">
          <cell r="D95" t="str">
            <v>DYLTON A. RODRIGUES DA COSTA FILHO</v>
          </cell>
        </row>
        <row r="96">
          <cell r="D96" t="str">
            <v>EDILSON ALVES NASCIMENTO</v>
          </cell>
        </row>
        <row r="97">
          <cell r="D97" t="str">
            <v>EDJAN DOS SANTOS OLIVEIRA</v>
          </cell>
        </row>
        <row r="98">
          <cell r="D98" t="str">
            <v>EDMILSON CABRAL ALMEIDA</v>
          </cell>
        </row>
        <row r="99">
          <cell r="D99" t="str">
            <v>EDMIR CLAUDINO DE AZEVEDO</v>
          </cell>
        </row>
        <row r="100">
          <cell r="D100" t="str">
            <v>EDSON ALCOERES DE SOUZA</v>
          </cell>
        </row>
        <row r="101">
          <cell r="D101" t="str">
            <v>EDSON SILVA CUNHA</v>
          </cell>
        </row>
        <row r="102">
          <cell r="D102" t="str">
            <v>EDSON SILVA DA PAIXAO</v>
          </cell>
        </row>
        <row r="103">
          <cell r="D103" t="str">
            <v>EDUARDO ANDRE DA SILVA SANTANA</v>
          </cell>
        </row>
        <row r="104">
          <cell r="D104" t="str">
            <v>EDUARDO FERRER SANTIAGO</v>
          </cell>
        </row>
        <row r="105">
          <cell r="D105" t="str">
            <v>EDUARDO J. ANDRADE FREIRE DE LIMA</v>
          </cell>
        </row>
        <row r="106">
          <cell r="D106" t="str">
            <v>EDUARDO JOSE VASCONCELOS ROCHA</v>
          </cell>
        </row>
        <row r="107">
          <cell r="D107" t="str">
            <v>EDVALDO RIBEIRO DA SILVA</v>
          </cell>
        </row>
        <row r="108">
          <cell r="D108" t="str">
            <v>ELIAS SANTOS NASCIMENTO</v>
          </cell>
        </row>
        <row r="109">
          <cell r="D109" t="str">
            <v>ELINALDO LOBO SALES</v>
          </cell>
        </row>
        <row r="110">
          <cell r="D110" t="str">
            <v>ENRIQUE AMOEDO DOMINGUEZ NETO</v>
          </cell>
        </row>
        <row r="111">
          <cell r="D111" t="str">
            <v>ERALDO NOGUEIRA DO NASCIMENTO</v>
          </cell>
        </row>
        <row r="112">
          <cell r="D112" t="str">
            <v>ERICK BAHIA MOTA</v>
          </cell>
        </row>
        <row r="113">
          <cell r="D113" t="str">
            <v>ERICK JOMIL BAHIA GARCIA</v>
          </cell>
        </row>
        <row r="114">
          <cell r="D114" t="str">
            <v>ERNESTINO CALHEIROS DOS SANTOS</v>
          </cell>
        </row>
        <row r="115">
          <cell r="D115" t="str">
            <v>EVANILTON COSME DE A SILVA</v>
          </cell>
        </row>
        <row r="116">
          <cell r="D116" t="str">
            <v>EVANILTON FERREIRA SANTOS</v>
          </cell>
        </row>
        <row r="117">
          <cell r="D117" t="str">
            <v>FABIO JOSE SANTOS</v>
          </cell>
        </row>
        <row r="118">
          <cell r="D118" t="str">
            <v>FABIO LAZARO CORTES TEIXEIRA LEITE</v>
          </cell>
        </row>
        <row r="119">
          <cell r="D119" t="str">
            <v>FERNANDO JOSE BASTOS SILVA</v>
          </cell>
        </row>
        <row r="120">
          <cell r="D120" t="str">
            <v>FERNANDO LUIZ N MOREIRA</v>
          </cell>
        </row>
        <row r="121">
          <cell r="D121" t="str">
            <v>FLAVIA VALENTE PORTO MACHADO</v>
          </cell>
        </row>
        <row r="122">
          <cell r="D122" t="str">
            <v>FLAVIO HENRIQUE DE MEDEIROS</v>
          </cell>
        </row>
        <row r="123">
          <cell r="D123" t="str">
            <v>FLAVIO HENRIQUE WANDERLEY LAPA</v>
          </cell>
        </row>
        <row r="124">
          <cell r="D124" t="str">
            <v>FRANCISCO ARAUJO DIAS</v>
          </cell>
        </row>
        <row r="125">
          <cell r="D125" t="str">
            <v>FRANCISCO DE ASSIS E. JUNIOR</v>
          </cell>
        </row>
        <row r="126">
          <cell r="D126" t="str">
            <v>FRANCISCO FRANCIMAR GALDINO</v>
          </cell>
        </row>
        <row r="127">
          <cell r="D127" t="str">
            <v>FRANCISCO MUNIZ BARRETO JUNIOR</v>
          </cell>
        </row>
        <row r="128">
          <cell r="D128" t="str">
            <v>GABRIELA VIEIRA TEIXEIRA</v>
          </cell>
        </row>
        <row r="129">
          <cell r="D129" t="str">
            <v>GEIEL MORAES COUTO</v>
          </cell>
        </row>
        <row r="130">
          <cell r="D130" t="str">
            <v>GERALDO ALBERTO R PEREIRA</v>
          </cell>
        </row>
        <row r="131">
          <cell r="D131" t="str">
            <v>GETÚLIO VARGAS DOS S LISBOA</v>
          </cell>
        </row>
        <row r="132">
          <cell r="D132" t="str">
            <v>GILDOMAR SILVA DA HORA</v>
          </cell>
        </row>
        <row r="133">
          <cell r="D133" t="str">
            <v>GILMARIO BASTOS LIMA</v>
          </cell>
        </row>
        <row r="134">
          <cell r="D134" t="str">
            <v>GILVAN LUSTOSA RIBEIRO</v>
          </cell>
        </row>
        <row r="135">
          <cell r="D135" t="str">
            <v>GUILHERME PAULO MONCAO COSTA</v>
          </cell>
        </row>
        <row r="136">
          <cell r="D136" t="str">
            <v>HERLON SILVA DE JESUS</v>
          </cell>
        </row>
        <row r="137">
          <cell r="D137" t="str">
            <v>HONORATO JOSE FILGUEIRAS NETO</v>
          </cell>
        </row>
        <row r="138">
          <cell r="D138" t="str">
            <v>HUMBERTO LOPES DE FRANÇA</v>
          </cell>
        </row>
        <row r="139">
          <cell r="D139" t="str">
            <v>IARA RITA RIBEIRO DE SOUZA</v>
          </cell>
        </row>
        <row r="140">
          <cell r="D140" t="str">
            <v>IGOR MOREIRA SANTOS</v>
          </cell>
        </row>
        <row r="141">
          <cell r="D141" t="str">
            <v>ILACIR MARCIO DE OLIVEIRA</v>
          </cell>
        </row>
        <row r="142">
          <cell r="D142" t="str">
            <v>ISRAEL FERREIRA DOS SANTOS</v>
          </cell>
        </row>
        <row r="143">
          <cell r="D143" t="str">
            <v>IVAN FERREIRA DINIZ DA HORA</v>
          </cell>
        </row>
        <row r="144">
          <cell r="D144" t="str">
            <v>IVANISE DA SILVA RIBEIRO</v>
          </cell>
        </row>
        <row r="145">
          <cell r="D145" t="str">
            <v>JAILTON FELIX DE ARAUJO</v>
          </cell>
        </row>
        <row r="146">
          <cell r="D146" t="str">
            <v>JAIRO NASCIMENTO DE SOUZA</v>
          </cell>
        </row>
        <row r="147">
          <cell r="D147" t="str">
            <v>JAITO PEREIRA DE MELO</v>
          </cell>
        </row>
        <row r="148">
          <cell r="D148" t="str">
            <v>JAQUES GONCALVES DA SILVA</v>
          </cell>
        </row>
        <row r="149">
          <cell r="D149" t="str">
            <v>JOAILTON VENTURA CONCEIÇÃO</v>
          </cell>
        </row>
        <row r="150">
          <cell r="D150" t="str">
            <v>JOÃO BATISTA CARDOSO DE MATOS</v>
          </cell>
        </row>
        <row r="151">
          <cell r="D151" t="str">
            <v>JOAO BATISTA SIMPLICIO QUINTINO</v>
          </cell>
        </row>
        <row r="152">
          <cell r="D152" t="str">
            <v>JOÃO CAPISTRANO NOBRE DE ABREU</v>
          </cell>
        </row>
        <row r="153">
          <cell r="D153" t="str">
            <v>JOAO DE JESUS CARDOSO</v>
          </cell>
        </row>
        <row r="154">
          <cell r="D154" t="str">
            <v>JOAO DE JESUS CASAES</v>
          </cell>
        </row>
        <row r="155">
          <cell r="D155" t="str">
            <v>JOAO EUGENIO DE SOUSA</v>
          </cell>
        </row>
        <row r="156">
          <cell r="D156" t="str">
            <v>JOÃO ROBERTO SILVA PICANÇO</v>
          </cell>
        </row>
        <row r="157">
          <cell r="D157" t="str">
            <v>JOAO RODRIGUES DE OLIVEIRA</v>
          </cell>
        </row>
        <row r="158">
          <cell r="D158" t="str">
            <v>JOÃO SANTOS DE SOUZA</v>
          </cell>
        </row>
        <row r="159">
          <cell r="D159" t="str">
            <v>JOCELITO DOS SANTOS MENEZES</v>
          </cell>
        </row>
        <row r="160">
          <cell r="D160" t="str">
            <v>JOEL VELLOZO REZENDE</v>
          </cell>
        </row>
        <row r="161">
          <cell r="D161" t="str">
            <v>JOELSON GUIMARAES MENDES JUNIOR</v>
          </cell>
        </row>
        <row r="162">
          <cell r="D162" t="str">
            <v>JORGE CARLOS PEREIRA FONTES</v>
          </cell>
        </row>
        <row r="163">
          <cell r="D163" t="str">
            <v>JORGE LUIZ SANTOS DE OLIVEIRA</v>
          </cell>
        </row>
        <row r="164">
          <cell r="D164" t="str">
            <v>JOSE ANTONIO SILVA VASCONCELOS</v>
          </cell>
        </row>
        <row r="165">
          <cell r="D165" t="str">
            <v>JOSÉ CARLOS DE ASSIS</v>
          </cell>
        </row>
        <row r="166">
          <cell r="D166" t="str">
            <v>JOSE JORGE BATISTA DOS SANTOS</v>
          </cell>
        </row>
        <row r="167">
          <cell r="D167" t="str">
            <v>JOSE JORGE SALOMAO</v>
          </cell>
        </row>
        <row r="168">
          <cell r="D168" t="str">
            <v>JOSE LEITE RODOVALHO NETO</v>
          </cell>
        </row>
        <row r="169">
          <cell r="D169" t="str">
            <v>JOSE MANOEL G DOS SANTOS</v>
          </cell>
        </row>
        <row r="170">
          <cell r="D170" t="str">
            <v>JOSE PAULO DE ARAUJO SANTOS</v>
          </cell>
        </row>
        <row r="171">
          <cell r="D171" t="str">
            <v>JOSÉ RAMOS CARVALHO RIBEIRO</v>
          </cell>
        </row>
        <row r="172">
          <cell r="D172" t="str">
            <v>JOSE RICARDO BRITO PINTO</v>
          </cell>
        </row>
        <row r="173">
          <cell r="D173" t="str">
            <v>JOSE ROBERTO NOVAES DE BULHOES</v>
          </cell>
        </row>
        <row r="174">
          <cell r="D174" t="str">
            <v>JOSE TAKEO OGASAWARA</v>
          </cell>
        </row>
        <row r="175">
          <cell r="D175" t="str">
            <v>JOSE TEIXEIRA DE A MARTINS</v>
          </cell>
        </row>
        <row r="176">
          <cell r="D176" t="str">
            <v>JOY ROBSON ROSO CAMPOS</v>
          </cell>
        </row>
        <row r="177">
          <cell r="D177" t="str">
            <v>JULIMAR SALES DOS SANTOS</v>
          </cell>
        </row>
        <row r="178">
          <cell r="D178" t="str">
            <v>JULIO CESAR MARQUES DA SILVA</v>
          </cell>
        </row>
        <row r="179">
          <cell r="D179" t="str">
            <v>KATIA MICHELLE J DE OLIVEIRA</v>
          </cell>
        </row>
        <row r="180">
          <cell r="D180" t="str">
            <v>KLAUDE ROBERTO SANTANA DE MORAES</v>
          </cell>
        </row>
        <row r="181">
          <cell r="D181" t="str">
            <v>KLEBER BATINGA PINHEIRO</v>
          </cell>
        </row>
        <row r="182">
          <cell r="D182" t="str">
            <v>LAUDELINO PINTO ALVES DE SOUZA</v>
          </cell>
        </row>
        <row r="183">
          <cell r="D183" t="str">
            <v>LEANDRO VERGINIO BOLFE</v>
          </cell>
        </row>
        <row r="184">
          <cell r="D184" t="str">
            <v>LEONARDO OLIVEIRA CRUZ</v>
          </cell>
        </row>
        <row r="185">
          <cell r="D185" t="str">
            <v>LEVI MARIANO CARDOSO JUNIOR</v>
          </cell>
        </row>
        <row r="186">
          <cell r="D186" t="str">
            <v>LUCAS DANTAS PARANA</v>
          </cell>
        </row>
        <row r="187">
          <cell r="D187" t="str">
            <v>LUCIANO JOSE DA SILVA SOUZA</v>
          </cell>
        </row>
        <row r="188">
          <cell r="D188" t="str">
            <v>LUÍS ANTONIO NEVES DA ROCHA</v>
          </cell>
        </row>
        <row r="189">
          <cell r="D189" t="str">
            <v>LUIS CARLOS BACELAR</v>
          </cell>
        </row>
        <row r="190">
          <cell r="D190" t="str">
            <v>LUIS CLÁUDIO ARAÚJO PAIVA</v>
          </cell>
        </row>
        <row r="191">
          <cell r="D191" t="str">
            <v>LUIS PEDRO BONFIM DA SILVA</v>
          </cell>
        </row>
        <row r="192">
          <cell r="D192" t="str">
            <v>LUIZ CARLOS AMORIM GUIMARAES</v>
          </cell>
        </row>
        <row r="193">
          <cell r="D193" t="str">
            <v>LUIZ CARLOS DA SILVA</v>
          </cell>
        </row>
        <row r="194">
          <cell r="D194" t="str">
            <v>LUIZ CARLOS DO N. BRITO</v>
          </cell>
        </row>
        <row r="195">
          <cell r="D195" t="str">
            <v>LUIZ CARLOS SOARES RIBEIRO</v>
          </cell>
        </row>
        <row r="196">
          <cell r="D196" t="str">
            <v>LUIZ CLAUDIO BENEVIDES SARNO</v>
          </cell>
        </row>
        <row r="197">
          <cell r="D197" t="str">
            <v>LUIZ EDUARDO ANDRADE DE MELO</v>
          </cell>
        </row>
        <row r="198">
          <cell r="D198" t="str">
            <v>LUIZ FERNANDO PRATES NEVES</v>
          </cell>
        </row>
        <row r="199">
          <cell r="D199" t="str">
            <v>MANOEL MACHADO MAGALHÃES</v>
          </cell>
        </row>
        <row r="200">
          <cell r="D200" t="str">
            <v>MARCELO TRAUTMANN</v>
          </cell>
        </row>
        <row r="201">
          <cell r="D201" t="str">
            <v>MARCIO BARRETO PEREIRA</v>
          </cell>
        </row>
        <row r="202">
          <cell r="D202" t="str">
            <v>MÁRCIO DAS VIRGENS REBOUÇAS</v>
          </cell>
        </row>
        <row r="203">
          <cell r="D203" t="str">
            <v xml:space="preserve">MÁRCIO NEY DE MATOS RODRIGUES </v>
          </cell>
        </row>
        <row r="204">
          <cell r="D204" t="str">
            <v>MARCIO OLIVEIRA BORGES DE BARROS</v>
          </cell>
        </row>
        <row r="205">
          <cell r="D205" t="str">
            <v>MARCO ANTONIO NUNES COSTA</v>
          </cell>
        </row>
        <row r="206">
          <cell r="D206" t="str">
            <v>MARCO AURELIO DANTAS DA SILVA</v>
          </cell>
        </row>
        <row r="207">
          <cell r="D207" t="str">
            <v>MARCOS ANTONIO DO NASCIMENTO</v>
          </cell>
        </row>
        <row r="208">
          <cell r="D208" t="str">
            <v>MARCOS ANTONIO PIRES DOS SANTOS</v>
          </cell>
        </row>
        <row r="209">
          <cell r="D209" t="str">
            <v>MARCOS SANTOS CARDOSO DA SILVA</v>
          </cell>
        </row>
        <row r="210">
          <cell r="D210" t="str">
            <v>MARCOS VINICIUS QUEIROZ DE SANT'ANA</v>
          </cell>
        </row>
        <row r="211">
          <cell r="D211" t="str">
            <v>MARIANA MOREIRA ESPINHEIRA</v>
          </cell>
        </row>
        <row r="212">
          <cell r="D212" t="str">
            <v>MÁRIO FREITAS DE CERQUEIRA</v>
          </cell>
        </row>
        <row r="213">
          <cell r="D213" t="str">
            <v>MARIO RIBEIRO FREITAS</v>
          </cell>
        </row>
        <row r="214">
          <cell r="D214" t="str">
            <v>MARIVALDO SILVA DOS SANTOS</v>
          </cell>
        </row>
        <row r="215">
          <cell r="D215" t="str">
            <v>NEDSON DE FREITAS SANTOS</v>
          </cell>
        </row>
        <row r="216">
          <cell r="D216" t="str">
            <v>NELIO SANTOS RIBEIRO</v>
          </cell>
        </row>
        <row r="217">
          <cell r="D217" t="str">
            <v>NELSON ARAUJO SOUSA SANTOS</v>
          </cell>
        </row>
        <row r="218">
          <cell r="D218" t="str">
            <v>NELSON CESAR SANTOS PEREIRA</v>
          </cell>
        </row>
        <row r="219">
          <cell r="D219" t="str">
            <v>NELSON GONCALVES LORDELO</v>
          </cell>
        </row>
        <row r="220">
          <cell r="D220" t="str">
            <v>NORMANDO PEREIRA SANTOS</v>
          </cell>
        </row>
        <row r="221">
          <cell r="D221" t="str">
            <v>ODENIR DUARTE</v>
          </cell>
        </row>
        <row r="222">
          <cell r="D222" t="str">
            <v>OMAR PINTO DE ABREU</v>
          </cell>
        </row>
        <row r="223">
          <cell r="D223" t="str">
            <v>ORLANDO LIMA TEIXEIRA</v>
          </cell>
        </row>
        <row r="224">
          <cell r="D224" t="str">
            <v>ORLANDO SOUZA COSTA</v>
          </cell>
        </row>
        <row r="225">
          <cell r="D225" t="str">
            <v>OSILDO BELO DA SILVA</v>
          </cell>
        </row>
        <row r="226">
          <cell r="D226" t="str">
            <v>OSMAR CARVALHO SERRA</v>
          </cell>
        </row>
        <row r="227">
          <cell r="D227" t="str">
            <v>OTAVIO GUIMARAES LEAL</v>
          </cell>
        </row>
        <row r="228">
          <cell r="D228" t="str">
            <v>PALOMA BARRETO SAMPAIO SODRE</v>
          </cell>
        </row>
        <row r="229">
          <cell r="D229" t="str">
            <v>PAOLO TIBERIO MODAFFERI NETO</v>
          </cell>
        </row>
        <row r="230">
          <cell r="D230" t="str">
            <v>Patricia Freitas Oliveira Fialho</v>
          </cell>
        </row>
        <row r="231">
          <cell r="D231" t="str">
            <v>PAULO AMÉRICO BOUZAS ÁSPERA</v>
          </cell>
        </row>
        <row r="232">
          <cell r="D232" t="str">
            <v>PAULO C LORDELO DE S RIBEIRO</v>
          </cell>
        </row>
        <row r="233">
          <cell r="D233" t="str">
            <v>PAULO EDUARDO MORAIS PEREIRA</v>
          </cell>
        </row>
        <row r="234">
          <cell r="D234" t="str">
            <v>PAULO ROBERTO CABRAL PITTA</v>
          </cell>
        </row>
        <row r="235">
          <cell r="D235" t="str">
            <v>PAULO ROBERTO SANTIAGO VALENÇA</v>
          </cell>
        </row>
        <row r="236">
          <cell r="D236" t="str">
            <v>PEDRO AFFONSO LONGO SANTOS DA FIGUEIRA</v>
          </cell>
        </row>
        <row r="237">
          <cell r="D237" t="str">
            <v>PEDRO HENRIQUE SILVA DA SILVEIRA PINTO</v>
          </cell>
        </row>
        <row r="238">
          <cell r="D238" t="str">
            <v>PEDRO HERCULANO R NETO</v>
          </cell>
        </row>
        <row r="239">
          <cell r="D239" t="str">
            <v>PEDRO MONTEIRO DOS SANTOS</v>
          </cell>
        </row>
        <row r="240">
          <cell r="D240" t="str">
            <v>PEDRO SOUZA MARTINS</v>
          </cell>
        </row>
        <row r="241">
          <cell r="D241" t="str">
            <v>RAFAEL CARNEIRO BORGES</v>
          </cell>
        </row>
        <row r="242">
          <cell r="D242" t="str">
            <v>RAIMUNDO ALEXANDRINO S JUNIOR</v>
          </cell>
        </row>
        <row r="243">
          <cell r="D243" t="str">
            <v>RAIMUNDO CESAR C DOS ANJOS</v>
          </cell>
        </row>
        <row r="244">
          <cell r="D244" t="str">
            <v>RAIMUNDO DE O SAMPAIO FILHO</v>
          </cell>
        </row>
        <row r="245">
          <cell r="D245" t="str">
            <v>RAIMUNDO JOSE LIMA FARIAS</v>
          </cell>
        </row>
        <row r="246">
          <cell r="D246" t="str">
            <v>RAIMUNDO NONATO ALMEIDA DANTAS</v>
          </cell>
        </row>
        <row r="247">
          <cell r="D247" t="str">
            <v>RAIMUNDO NONATO DA SILVA CUNHA</v>
          </cell>
        </row>
        <row r="248">
          <cell r="D248" t="str">
            <v>RAIMUNDO TEIXEIRA PEREIRA JÚNIOR</v>
          </cell>
        </row>
        <row r="249">
          <cell r="D249" t="str">
            <v>RAMIRO MARTINS DA SILVA MARINHO</v>
          </cell>
        </row>
        <row r="250">
          <cell r="D250" t="str">
            <v>REBECA GOMES PELETEIRO</v>
          </cell>
        </row>
        <row r="251">
          <cell r="D251" t="str">
            <v>REINALDO C DOS SANTOS SILVA</v>
          </cell>
        </row>
        <row r="252">
          <cell r="D252" t="str">
            <v>RICARDO JOSE ROCHA DA SILVA</v>
          </cell>
        </row>
        <row r="253">
          <cell r="D253" t="str">
            <v>RICARDO NOGUEIRA SOARES</v>
          </cell>
        </row>
        <row r="254">
          <cell r="D254" t="str">
            <v>RICARDO PAIVA DO NASCIMENTO</v>
          </cell>
        </row>
        <row r="255">
          <cell r="D255" t="str">
            <v>ROBERTO ANTONIO MACHADO GALLO</v>
          </cell>
        </row>
        <row r="256">
          <cell r="D256" t="str">
            <v>ROBERTO FERREIRA DE OLIVEIRA</v>
          </cell>
        </row>
        <row r="257">
          <cell r="D257" t="str">
            <v>ROBERTO SILVA ARAUJO</v>
          </cell>
        </row>
        <row r="258">
          <cell r="D258" t="str">
            <v>ROBSON LIMA SANTOS</v>
          </cell>
        </row>
        <row r="259">
          <cell r="D259" t="str">
            <v>RODRIGO AMOEDO QUIREZA</v>
          </cell>
        </row>
        <row r="260">
          <cell r="D260" t="str">
            <v>ROMULO AUGUSTO DE SOUZA PASSOS</v>
          </cell>
        </row>
        <row r="261">
          <cell r="D261" t="str">
            <v>RUDIVAL SILVA SANTOS</v>
          </cell>
        </row>
        <row r="262">
          <cell r="D262" t="str">
            <v>RUI MONTEIRO FONSECA</v>
          </cell>
        </row>
        <row r="263">
          <cell r="D263" t="str">
            <v>RUY GASPAR DE CARVALHO NETO</v>
          </cell>
        </row>
        <row r="264">
          <cell r="D264" t="str">
            <v>RUY KNAPP JUNIOR</v>
          </cell>
        </row>
        <row r="265">
          <cell r="D265" t="str">
            <v>SAMUEL ROCHA DOS SANTOS</v>
          </cell>
        </row>
        <row r="266">
          <cell r="D266" t="str">
            <v>SERGIO DE REZENDE HORTELIO</v>
          </cell>
        </row>
        <row r="267">
          <cell r="D267" t="str">
            <v>SERGIO LEVI SOUZA DE OLIVEIRA</v>
          </cell>
        </row>
        <row r="268">
          <cell r="D268" t="str">
            <v>SERGIO LUIZ DA SILVA SANTOS</v>
          </cell>
        </row>
        <row r="269">
          <cell r="D269" t="str">
            <v>SERGIO LUIZ SILVEIRA ALVES</v>
          </cell>
        </row>
        <row r="270">
          <cell r="D270" t="str">
            <v>SERGIO RICARDO CASTRO DOS SANTOS</v>
          </cell>
        </row>
        <row r="271">
          <cell r="D271" t="str">
            <v>TARCIO CHECCUCCI NERY</v>
          </cell>
        </row>
        <row r="272">
          <cell r="D272" t="str">
            <v>TAREK FERREIRA HIJAZI</v>
          </cell>
        </row>
        <row r="273">
          <cell r="D273" t="str">
            <v>TERESA CRISTINA MANZUTTI</v>
          </cell>
        </row>
        <row r="274">
          <cell r="D274" t="str">
            <v>THOMAS BESTETTI REICHL</v>
          </cell>
        </row>
        <row r="275">
          <cell r="D275" t="str">
            <v>UBIRAJARA PASSOS SERRA</v>
          </cell>
        </row>
        <row r="276">
          <cell r="D276" t="str">
            <v>UBIRAJARA RIBEIRO DA SILVA</v>
          </cell>
        </row>
        <row r="277">
          <cell r="D277" t="str">
            <v>UELTON BISPO DE ALMEIDA</v>
          </cell>
        </row>
        <row r="278">
          <cell r="D278" t="str">
            <v>VALTER FERREIRA DA MOTA</v>
          </cell>
        </row>
        <row r="279">
          <cell r="D279" t="str">
            <v>VÂNIA G DE VASCONCELOS</v>
          </cell>
        </row>
        <row r="280">
          <cell r="D280" t="str">
            <v>VINICIUS BISMARCK SILVA VIANA</v>
          </cell>
        </row>
        <row r="281">
          <cell r="D281" t="str">
            <v>VINICIUS DE ARAUJO LAGO</v>
          </cell>
        </row>
        <row r="282">
          <cell r="D282" t="str">
            <v>VINICIUS SENA DO NASCIMENTO</v>
          </cell>
        </row>
        <row r="283">
          <cell r="D283" t="str">
            <v>VIVALDINO FRANCO V DA CRUZ</v>
          </cell>
        </row>
        <row r="284">
          <cell r="D284" t="str">
            <v>VLADIMIR ALBANO C FALCON</v>
          </cell>
        </row>
        <row r="285">
          <cell r="D285" t="str">
            <v>VLADIMIR ARAUJO ORNELAS</v>
          </cell>
        </row>
        <row r="286">
          <cell r="D286" t="str">
            <v>WALDIR PIMENTEL JUNIOR</v>
          </cell>
        </row>
        <row r="287">
          <cell r="D287" t="str">
            <v>WANDER LUIZ DE OLIVEIRA</v>
          </cell>
        </row>
        <row r="288">
          <cell r="D288" t="str">
            <v>WARLYCON KENNEDY DOS SANTOS BARBOSA</v>
          </cell>
        </row>
        <row r="289">
          <cell r="D289" t="str">
            <v>WEBER BRAGA DA SILVA</v>
          </cell>
        </row>
        <row r="290">
          <cell r="D290" t="str">
            <v>YASMINE SAMPAIO DOS SANTOS SILVA</v>
          </cell>
        </row>
        <row r="291">
          <cell r="D291" t="str">
            <v>ZOROASTRO FERNANDES FILHO</v>
          </cell>
        </row>
      </sheetData>
      <sheetData sheetId="3">
        <row r="5">
          <cell r="B5" t="str">
            <v>10/10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A3" t="str">
            <v>Item</v>
          </cell>
          <cell r="B3" t="str">
            <v>Item/Linha A / M</v>
          </cell>
          <cell r="C3" t="str">
            <v>TEXTO BREVE</v>
          </cell>
          <cell r="D3" t="str">
            <v>APL / MAT</v>
          </cell>
          <cell r="E3" t="str">
            <v>MAT</v>
          </cell>
          <cell r="F3" t="str">
            <v>TUBULAÇÃO M² A / M</v>
          </cell>
          <cell r="G3" t="str">
            <v xml:space="preserve">EQUIPAMENTO M² A /M </v>
          </cell>
          <cell r="H3" t="str">
            <v>HH</v>
          </cell>
          <cell r="I3" t="str">
            <v>REFRATÁRIO</v>
          </cell>
          <cell r="J3" t="str">
            <v>Total 2</v>
          </cell>
          <cell r="K3" t="str">
            <v>Item</v>
          </cell>
        </row>
        <row r="4">
          <cell r="A4" t="str">
            <v>1.1.01</v>
          </cell>
          <cell r="B4" t="str">
            <v>10/20</v>
          </cell>
          <cell r="C4" t="str">
            <v>1.1.1:_1/2"_SILICATO DE CÁLCIO_25</v>
          </cell>
          <cell r="D4">
            <v>43.91</v>
          </cell>
          <cell r="E4">
            <v>29.49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 t="str">
            <v>1.1.01</v>
          </cell>
        </row>
        <row r="5">
          <cell r="A5" t="str">
            <v>1.1.02</v>
          </cell>
          <cell r="B5" t="str">
            <v>10/30</v>
          </cell>
          <cell r="C5" t="str">
            <v>1.1.2:_1/2"_SILICATO DE CÁLCIO_38</v>
          </cell>
          <cell r="D5">
            <v>43.91</v>
          </cell>
          <cell r="E5">
            <v>41.3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 t="str">
            <v>1.1.02</v>
          </cell>
        </row>
        <row r="6">
          <cell r="A6" t="str">
            <v>1.1.03</v>
          </cell>
          <cell r="B6" t="str">
            <v>10/40</v>
          </cell>
          <cell r="C6" t="str">
            <v>1.1.3:_1/2"_SILICATO DE CÁLCIO_50</v>
          </cell>
          <cell r="D6">
            <v>46.29</v>
          </cell>
          <cell r="E6">
            <v>50.98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>1.1.03</v>
          </cell>
        </row>
        <row r="7">
          <cell r="A7" t="str">
            <v>1.1.04</v>
          </cell>
          <cell r="B7" t="str">
            <v>10/50</v>
          </cell>
          <cell r="C7" t="str">
            <v>1.1.4:_3/4"_SILICATO DE CÁLCIO_25</v>
          </cell>
          <cell r="D7">
            <v>46.29</v>
          </cell>
          <cell r="E7">
            <v>31.85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 t="str">
            <v>1.1.04</v>
          </cell>
        </row>
        <row r="8">
          <cell r="A8" t="str">
            <v>1.1.05</v>
          </cell>
          <cell r="B8" t="str">
            <v>10/60</v>
          </cell>
          <cell r="C8" t="str">
            <v>1.1.5:_3/4"_SILICATO DE CÁLCIO_38</v>
          </cell>
          <cell r="D8">
            <v>46.29</v>
          </cell>
          <cell r="E8">
            <v>43.65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>1.1.05</v>
          </cell>
        </row>
        <row r="9">
          <cell r="A9" t="str">
            <v>1.1.06</v>
          </cell>
          <cell r="B9" t="str">
            <v>10/70</v>
          </cell>
          <cell r="C9" t="str">
            <v>1.1.6:_3/4"_SILICATO DE CÁLCIO_50</v>
          </cell>
          <cell r="D9">
            <v>42.34</v>
          </cell>
          <cell r="E9">
            <v>54.22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1.1.06</v>
          </cell>
        </row>
        <row r="10">
          <cell r="A10" t="str">
            <v>1.1.07</v>
          </cell>
          <cell r="B10" t="str">
            <v>10/80</v>
          </cell>
          <cell r="C10" t="str">
            <v>1.1.7:_3/4"_SILICATO DE CÁLCIO_65</v>
          </cell>
          <cell r="D10">
            <v>42.34</v>
          </cell>
          <cell r="E10">
            <v>54.22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1.1.07</v>
          </cell>
        </row>
        <row r="11">
          <cell r="A11" t="str">
            <v>1.1.08</v>
          </cell>
          <cell r="B11" t="str">
            <v>10/90</v>
          </cell>
          <cell r="C11" t="str">
            <v>1.1.8:_1"_SILICATO DE CÁLCIO_25</v>
          </cell>
          <cell r="D11">
            <v>50.58</v>
          </cell>
          <cell r="E11">
            <v>34.229999999999997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1.1.08</v>
          </cell>
        </row>
        <row r="12">
          <cell r="A12" t="str">
            <v>1.1.09</v>
          </cell>
          <cell r="B12" t="str">
            <v>10/100</v>
          </cell>
          <cell r="C12" t="str">
            <v>1.1.9:_1"_SILICATO DE CÁLCIO_38</v>
          </cell>
          <cell r="D12">
            <v>62.51</v>
          </cell>
          <cell r="E12">
            <v>46.02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1.1.09</v>
          </cell>
        </row>
        <row r="13">
          <cell r="A13" t="str">
            <v>1.1.10</v>
          </cell>
          <cell r="B13" t="str">
            <v>10/110</v>
          </cell>
          <cell r="C13" t="str">
            <v>1.1.10:_1"_SILICATO DE CÁLCIO_50</v>
          </cell>
          <cell r="D13">
            <v>62.52</v>
          </cell>
          <cell r="E13">
            <v>59.43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1.1.10</v>
          </cell>
        </row>
        <row r="14">
          <cell r="A14" t="str">
            <v>1.1.11</v>
          </cell>
          <cell r="B14" t="str">
            <v>10/120</v>
          </cell>
          <cell r="C14" t="str">
            <v>1.1.11:_1"_SILICATO DE CÁLCIO_65</v>
          </cell>
          <cell r="D14">
            <v>62.51</v>
          </cell>
          <cell r="E14">
            <v>65.010000000000005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str">
            <v>1.1.11</v>
          </cell>
        </row>
        <row r="15">
          <cell r="A15" t="str">
            <v>1.1.12</v>
          </cell>
          <cell r="B15" t="str">
            <v>10/130</v>
          </cell>
          <cell r="C15" t="str">
            <v>1.1.12:_1"_SILICATO DE CÁLCIO_75</v>
          </cell>
          <cell r="D15">
            <v>62.51</v>
          </cell>
          <cell r="E15">
            <v>73.45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str">
            <v>1.1.12</v>
          </cell>
        </row>
        <row r="16">
          <cell r="A16" t="str">
            <v>1.1.13</v>
          </cell>
          <cell r="B16" t="str">
            <v>10/140</v>
          </cell>
          <cell r="C16" t="str">
            <v>1.1.13:_1 1/2"_SILICATO DE CÁLCIO_25</v>
          </cell>
          <cell r="D16">
            <v>70.38</v>
          </cell>
          <cell r="E16">
            <v>40.119999999999997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1.1.13</v>
          </cell>
        </row>
        <row r="17">
          <cell r="A17" t="str">
            <v>1.1.14</v>
          </cell>
          <cell r="B17" t="str">
            <v>10/150</v>
          </cell>
          <cell r="C17" t="str">
            <v>1.1.14:_1 1/2"_SILICATO DE CÁLCIO_38</v>
          </cell>
          <cell r="D17">
            <v>73.540000000000006</v>
          </cell>
          <cell r="E17">
            <v>50.74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>1.1.14</v>
          </cell>
        </row>
        <row r="18">
          <cell r="A18" t="str">
            <v>1.1.15</v>
          </cell>
          <cell r="B18" t="str">
            <v>10/160</v>
          </cell>
          <cell r="C18" t="str">
            <v>1.1.15:_1 1/2"_SILICATO DE CÁLCIO_50</v>
          </cell>
          <cell r="D18">
            <v>76.45</v>
          </cell>
          <cell r="E18">
            <v>72.040000000000006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str">
            <v>1.1.15</v>
          </cell>
        </row>
        <row r="19">
          <cell r="A19" t="str">
            <v>1.1.16</v>
          </cell>
          <cell r="B19" t="str">
            <v>10/170</v>
          </cell>
          <cell r="C19" t="str">
            <v>1.1.16:_1 1/2"_SILICATO DE CÁLCIO_65</v>
          </cell>
          <cell r="D19">
            <v>76.45</v>
          </cell>
          <cell r="E19">
            <v>72.040000000000006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str">
            <v>1.1.16</v>
          </cell>
        </row>
        <row r="20">
          <cell r="A20" t="str">
            <v>1.1.17</v>
          </cell>
          <cell r="B20" t="str">
            <v>10/180</v>
          </cell>
          <cell r="C20" t="str">
            <v>1.1.17:_1 1/2"_SILICATO DE CÁLCIO_75</v>
          </cell>
          <cell r="D20">
            <v>76.45</v>
          </cell>
          <cell r="E20">
            <v>72.040000000000006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str">
            <v>1.1.17</v>
          </cell>
        </row>
        <row r="21">
          <cell r="A21" t="str">
            <v>1.1.18</v>
          </cell>
          <cell r="B21" t="str">
            <v>10/190</v>
          </cell>
          <cell r="C21" t="str">
            <v>1.1.18:_2"_SILICATO DE CÁLCIO_25</v>
          </cell>
          <cell r="D21">
            <v>79.209999999999994</v>
          </cell>
          <cell r="E21">
            <v>42.48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1.1.18</v>
          </cell>
        </row>
        <row r="22">
          <cell r="A22" t="str">
            <v>1.1.19</v>
          </cell>
          <cell r="B22" t="str">
            <v>10/200</v>
          </cell>
          <cell r="C22" t="str">
            <v>1.1.19:_2"_SILICATO DE CÁLCIO_38</v>
          </cell>
          <cell r="D22">
            <v>82.1</v>
          </cell>
          <cell r="E22">
            <v>55.47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1.1.19</v>
          </cell>
        </row>
        <row r="23">
          <cell r="A23" t="str">
            <v>1.1.20</v>
          </cell>
          <cell r="B23" t="str">
            <v>10/210</v>
          </cell>
          <cell r="C23" t="str">
            <v>1.1.20:_2"_SILICATO DE CÁLCIO_50</v>
          </cell>
          <cell r="D23">
            <v>110.17</v>
          </cell>
          <cell r="E23">
            <v>74.81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1.1.20</v>
          </cell>
        </row>
        <row r="24">
          <cell r="A24" t="str">
            <v>1.1.21</v>
          </cell>
          <cell r="B24" t="str">
            <v>10/220</v>
          </cell>
          <cell r="C24" t="str">
            <v>1.1.21:_2"_SILICATO DE CÁLCIO_65</v>
          </cell>
          <cell r="D24">
            <v>111.51</v>
          </cell>
          <cell r="E24">
            <v>75.83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1.1.21</v>
          </cell>
        </row>
        <row r="25">
          <cell r="A25" t="str">
            <v>1.1.22</v>
          </cell>
          <cell r="B25" t="str">
            <v>10/230</v>
          </cell>
          <cell r="C25" t="str">
            <v>1.1.22:_2"_SILICATO DE CÁLCIO_75</v>
          </cell>
          <cell r="D25">
            <v>111.52</v>
          </cell>
          <cell r="E25">
            <v>83.07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1.1.22</v>
          </cell>
        </row>
        <row r="26">
          <cell r="A26" t="str">
            <v>1.1.23</v>
          </cell>
          <cell r="B26" t="str">
            <v>10/240</v>
          </cell>
          <cell r="C26" t="str">
            <v>1.1.23:_2 1/2"_SILICATO DE CÁLCIO_25</v>
          </cell>
          <cell r="D26">
            <v>106.42</v>
          </cell>
          <cell r="E26">
            <v>50.74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1.1.23</v>
          </cell>
        </row>
        <row r="27">
          <cell r="A27" t="str">
            <v>1.1.24</v>
          </cell>
          <cell r="B27" t="str">
            <v>10/250</v>
          </cell>
          <cell r="C27" t="str">
            <v>1.1.24:_2 1/2"_SILICATO DE CÁLCIO_38</v>
          </cell>
          <cell r="D27">
            <v>111.51</v>
          </cell>
          <cell r="E27">
            <v>61.35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1.1.24</v>
          </cell>
        </row>
        <row r="28">
          <cell r="A28" t="str">
            <v>1.1.25</v>
          </cell>
          <cell r="B28" t="str">
            <v>10/260</v>
          </cell>
          <cell r="C28" t="str">
            <v>1.1.25:_2 1/2"_SILICATO DE CÁLCIO_50</v>
          </cell>
          <cell r="D28">
            <v>111.51</v>
          </cell>
          <cell r="E28">
            <v>74.33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str">
            <v>1.1.25</v>
          </cell>
        </row>
        <row r="29">
          <cell r="A29" t="str">
            <v>1.1.26</v>
          </cell>
          <cell r="B29" t="str">
            <v>10/270</v>
          </cell>
          <cell r="C29" t="str">
            <v>1.1.26:_2 1/2"_SILICATO DE CÁLCIO_65</v>
          </cell>
          <cell r="D29">
            <v>113.75</v>
          </cell>
          <cell r="E29">
            <v>81.849999999999994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str">
            <v>1.1.26</v>
          </cell>
        </row>
        <row r="30">
          <cell r="A30" t="str">
            <v>1.1.27</v>
          </cell>
          <cell r="B30" t="str">
            <v>10/280</v>
          </cell>
          <cell r="C30" t="str">
            <v>1.1.27:_2 1/2"_SILICATO DE CÁLCIO_75</v>
          </cell>
          <cell r="D30">
            <v>113.75</v>
          </cell>
          <cell r="E30">
            <v>89.07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 t="str">
            <v>1.1.27</v>
          </cell>
        </row>
        <row r="31">
          <cell r="A31" t="str">
            <v>1.1.28</v>
          </cell>
          <cell r="B31" t="str">
            <v>10/290</v>
          </cell>
          <cell r="C31" t="str">
            <v>1.1.28:_3"_SILICATO DE CÁLCIO_25</v>
          </cell>
          <cell r="D31">
            <v>114.1</v>
          </cell>
          <cell r="E31">
            <v>55.47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1.1.28</v>
          </cell>
        </row>
        <row r="32">
          <cell r="A32" t="str">
            <v>1.1.29</v>
          </cell>
          <cell r="B32" t="str">
            <v>10/300</v>
          </cell>
          <cell r="C32" t="str">
            <v>1.1.29:_3"_SILICATO DE CÁLCIO_38</v>
          </cell>
          <cell r="D32">
            <v>116.97</v>
          </cell>
          <cell r="E32">
            <v>66.08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1.1.29</v>
          </cell>
        </row>
        <row r="33">
          <cell r="A33" t="str">
            <v>1.1.30</v>
          </cell>
          <cell r="B33" t="str">
            <v>10/310</v>
          </cell>
          <cell r="C33" t="str">
            <v>1.1.30:_3"_SILICATO DE CÁLCIO_50</v>
          </cell>
          <cell r="D33">
            <v>119.64</v>
          </cell>
          <cell r="E33">
            <v>88.33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1.1.30</v>
          </cell>
        </row>
        <row r="34">
          <cell r="A34" t="str">
            <v>1.1.31</v>
          </cell>
          <cell r="B34" t="str">
            <v>10/320</v>
          </cell>
          <cell r="C34" t="str">
            <v>1.1.31:_3"_SILICATO DE CÁLCIO_65</v>
          </cell>
          <cell r="D34">
            <v>165.64</v>
          </cell>
          <cell r="E34">
            <v>86.67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str">
            <v>1.1.31</v>
          </cell>
        </row>
        <row r="35">
          <cell r="A35" t="str">
            <v>1.1.32</v>
          </cell>
          <cell r="B35" t="str">
            <v>10/330</v>
          </cell>
          <cell r="C35" t="str">
            <v>1.1.32:_3"_SILICATO DE CÁLCIO_75</v>
          </cell>
          <cell r="D35">
            <v>159.12</v>
          </cell>
          <cell r="E35">
            <v>93.89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str">
            <v>1.1.32</v>
          </cell>
        </row>
        <row r="36">
          <cell r="A36" t="str">
            <v>1.1.33</v>
          </cell>
          <cell r="B36" t="str">
            <v>10/340</v>
          </cell>
          <cell r="C36" t="str">
            <v>1.1.33:_4"_SILICATO DE CÁLCIO_25</v>
          </cell>
          <cell r="D36">
            <v>139.35</v>
          </cell>
          <cell r="E36">
            <v>60.37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>1.1.33</v>
          </cell>
        </row>
        <row r="37">
          <cell r="A37" t="str">
            <v>1.1.34</v>
          </cell>
          <cell r="B37" t="str">
            <v>10/350</v>
          </cell>
          <cell r="C37" t="str">
            <v>1.1.34:_4"_SILICATO DE CÁLCIO_38</v>
          </cell>
          <cell r="D37">
            <v>159.63</v>
          </cell>
          <cell r="E37">
            <v>75.489999999999995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1.1.34</v>
          </cell>
        </row>
        <row r="38">
          <cell r="A38" t="str">
            <v>1.1.35</v>
          </cell>
          <cell r="B38" t="str">
            <v>10/360</v>
          </cell>
          <cell r="C38" t="str">
            <v>1.1.35:_4"_SILICATO DE CÁLCIO_50</v>
          </cell>
          <cell r="D38">
            <v>165.64</v>
          </cell>
          <cell r="E38">
            <v>101.77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str">
            <v>1.1.35</v>
          </cell>
        </row>
        <row r="39">
          <cell r="A39" t="str">
            <v>1.1.36</v>
          </cell>
          <cell r="B39" t="str">
            <v>10/370</v>
          </cell>
          <cell r="C39" t="str">
            <v>1.1.36:_4"_SILICATO DE CÁLCIO_65</v>
          </cell>
          <cell r="D39">
            <v>165.64</v>
          </cell>
          <cell r="E39">
            <v>101.77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str">
            <v>1.1.36</v>
          </cell>
        </row>
        <row r="40">
          <cell r="A40" t="str">
            <v>1.1.37</v>
          </cell>
          <cell r="B40" t="str">
            <v>10/380</v>
          </cell>
          <cell r="C40" t="str">
            <v>1.1.37:_4"_SILICATO DE CÁLCIO_75</v>
          </cell>
          <cell r="D40">
            <v>121.11</v>
          </cell>
          <cell r="E40">
            <v>101.77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1.1.37</v>
          </cell>
        </row>
        <row r="41">
          <cell r="A41" t="str">
            <v>1.1.38</v>
          </cell>
          <cell r="B41" t="str">
            <v>10/390</v>
          </cell>
          <cell r="C41" t="str">
            <v>1.1.38:_6"_SILICATO DE CÁLCIO_25</v>
          </cell>
          <cell r="D41">
            <v>163.61000000000001</v>
          </cell>
          <cell r="E41">
            <v>84.97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str">
            <v>1.1.38</v>
          </cell>
        </row>
        <row r="42">
          <cell r="A42" t="str">
            <v>1.1.39</v>
          </cell>
          <cell r="B42" t="str">
            <v>10/400</v>
          </cell>
          <cell r="C42" t="str">
            <v>1.1.39:_6"_SILICATO DE CÁLCIO_38</v>
          </cell>
          <cell r="D42">
            <v>165.85</v>
          </cell>
          <cell r="E42">
            <v>95.56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str">
            <v>1.1.39</v>
          </cell>
        </row>
        <row r="43">
          <cell r="A43" t="str">
            <v>1.1.40</v>
          </cell>
          <cell r="B43" t="str">
            <v>10/410</v>
          </cell>
          <cell r="C43" t="str">
            <v>1.1.40:_6"_SILICATO DE CÁLCIO_50</v>
          </cell>
          <cell r="D43">
            <v>177.46</v>
          </cell>
          <cell r="E43">
            <v>127.91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str">
            <v>1.1.40</v>
          </cell>
        </row>
        <row r="44">
          <cell r="A44" t="str">
            <v>1.1.41</v>
          </cell>
          <cell r="B44" t="str">
            <v>10/420</v>
          </cell>
          <cell r="C44" t="str">
            <v>1.1.41:_6"_SILICATO DE CÁLCIO_65</v>
          </cell>
          <cell r="D44">
            <v>240.7</v>
          </cell>
          <cell r="E44">
            <v>116.78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1.1.41</v>
          </cell>
        </row>
        <row r="45">
          <cell r="A45" t="str">
            <v>1.1.42</v>
          </cell>
          <cell r="B45" t="str">
            <v>10/430</v>
          </cell>
          <cell r="C45" t="str">
            <v>1.1.42:_6"_SILICATO DE CÁLCIO_75</v>
          </cell>
          <cell r="D45">
            <v>260.98</v>
          </cell>
          <cell r="E45">
            <v>124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>1.1.42</v>
          </cell>
        </row>
        <row r="46">
          <cell r="A46" t="str">
            <v>1.1.43</v>
          </cell>
          <cell r="B46" t="str">
            <v>10/440</v>
          </cell>
          <cell r="C46" t="str">
            <v>1.1.43:_8"_SILICATO DE CÁLCIO_25</v>
          </cell>
          <cell r="D46">
            <v>211.7</v>
          </cell>
          <cell r="E46">
            <v>103.84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str">
            <v>1.1.43</v>
          </cell>
        </row>
        <row r="47">
          <cell r="A47" t="str">
            <v>1.1.44</v>
          </cell>
          <cell r="B47" t="str">
            <v>10/450</v>
          </cell>
          <cell r="C47" t="str">
            <v>1.1.44:_8"_SILICATO DE CÁLCIO_38</v>
          </cell>
          <cell r="D47">
            <v>213.94</v>
          </cell>
          <cell r="E47">
            <v>117.01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1.1.44</v>
          </cell>
        </row>
        <row r="48">
          <cell r="A48" t="str">
            <v>1.1.45</v>
          </cell>
          <cell r="B48" t="str">
            <v>10/460</v>
          </cell>
          <cell r="C48" t="str">
            <v>1.1.45:_8"_SILICATO DE CÁLCIO_50</v>
          </cell>
          <cell r="D48">
            <v>223.6</v>
          </cell>
          <cell r="E48">
            <v>155.58000000000001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>1.1.45</v>
          </cell>
        </row>
        <row r="49">
          <cell r="A49" t="str">
            <v>1.1.46</v>
          </cell>
          <cell r="B49" t="str">
            <v>10/470</v>
          </cell>
          <cell r="C49" t="str">
            <v>1.1.46:_8"_SILICATO DE CÁLCIO_65</v>
          </cell>
          <cell r="D49">
            <v>223.6</v>
          </cell>
          <cell r="E49">
            <v>155.58000000000001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1.1.46</v>
          </cell>
        </row>
        <row r="50">
          <cell r="A50" t="str">
            <v>1.1.47</v>
          </cell>
          <cell r="B50" t="str">
            <v>10/480</v>
          </cell>
          <cell r="C50" t="str">
            <v>1.1.47:_8"_SILICATO DE CÁLCIO_75</v>
          </cell>
          <cell r="D50">
            <v>223.6</v>
          </cell>
          <cell r="E50">
            <v>155.58000000000001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>1.1.47</v>
          </cell>
        </row>
        <row r="51">
          <cell r="A51" t="str">
            <v>1.1.48</v>
          </cell>
          <cell r="B51" t="str">
            <v>10/490</v>
          </cell>
          <cell r="C51" t="str">
            <v>1.1.48:_10"_SILICATO DE CÁLCIO_25</v>
          </cell>
          <cell r="D51">
            <v>262.77</v>
          </cell>
          <cell r="E51">
            <v>144.82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1.1.48</v>
          </cell>
        </row>
        <row r="52">
          <cell r="A52" t="str">
            <v>1.1.49</v>
          </cell>
          <cell r="B52" t="str">
            <v>10/500</v>
          </cell>
          <cell r="C52" t="str">
            <v>1.1.49:_10"_SILICATO DE CÁLCIO_38</v>
          </cell>
          <cell r="D52">
            <v>265</v>
          </cell>
          <cell r="E52">
            <v>162.61000000000001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>1.1.49</v>
          </cell>
        </row>
        <row r="53">
          <cell r="A53" t="str">
            <v>1.1.50</v>
          </cell>
          <cell r="B53" t="str">
            <v>10/510</v>
          </cell>
          <cell r="C53" t="str">
            <v>1.1.50:_10"_SILICATO DE CÁLCIO_50</v>
          </cell>
          <cell r="D53">
            <v>267.06</v>
          </cell>
          <cell r="E53">
            <v>233.79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str">
            <v>1.1.50</v>
          </cell>
        </row>
        <row r="54">
          <cell r="A54" t="str">
            <v>1.1.51</v>
          </cell>
          <cell r="B54" t="str">
            <v>10/520</v>
          </cell>
          <cell r="C54" t="str">
            <v>1.1.51:_10"_SILICATO DE CÁLCIO_65</v>
          </cell>
          <cell r="D54">
            <v>276.45999999999998</v>
          </cell>
          <cell r="E54">
            <v>233.79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 t="str">
            <v>1.1.51</v>
          </cell>
        </row>
        <row r="55">
          <cell r="A55" t="str">
            <v>1.1.52</v>
          </cell>
          <cell r="B55" t="str">
            <v>10/530</v>
          </cell>
          <cell r="C55" t="str">
            <v>1.1.52:_10"_SILICATO DE CÁLCIO_75</v>
          </cell>
          <cell r="D55">
            <v>276.45999999999998</v>
          </cell>
          <cell r="E55">
            <v>233.79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>1.1.52</v>
          </cell>
        </row>
        <row r="56">
          <cell r="A56" t="str">
            <v>1.1.53</v>
          </cell>
          <cell r="B56" t="str">
            <v>10/540</v>
          </cell>
          <cell r="C56" t="str">
            <v>1.1.53:_12"_SILICATO DE CÁLCIO_25</v>
          </cell>
          <cell r="D56">
            <v>310.89</v>
          </cell>
          <cell r="E56">
            <v>155.91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str">
            <v>1.1.53</v>
          </cell>
        </row>
        <row r="57">
          <cell r="A57" t="str">
            <v>1.1.54</v>
          </cell>
          <cell r="B57" t="str">
            <v>10/550</v>
          </cell>
          <cell r="C57" t="str">
            <v>1.1.54:_12"_SILICATO DE CÁLCIO_38</v>
          </cell>
          <cell r="D57">
            <v>313.13</v>
          </cell>
          <cell r="E57">
            <v>178.79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str">
            <v>1.1.54</v>
          </cell>
        </row>
        <row r="58">
          <cell r="A58" t="str">
            <v>1.1.55</v>
          </cell>
          <cell r="B58" t="str">
            <v>10/560</v>
          </cell>
          <cell r="C58" t="str">
            <v>1.1.55:_12"_SILICATO DE CÁLCIO_50</v>
          </cell>
          <cell r="D58">
            <v>315.19</v>
          </cell>
          <cell r="E58">
            <v>248.28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1.1.55</v>
          </cell>
        </row>
        <row r="59">
          <cell r="A59" t="str">
            <v>1.1.56</v>
          </cell>
          <cell r="B59" t="str">
            <v>10/570</v>
          </cell>
          <cell r="C59" t="str">
            <v>1.1.56:_12"_SILICATO DE CÁLCIO_65</v>
          </cell>
          <cell r="D59">
            <v>326.26</v>
          </cell>
          <cell r="E59">
            <v>248.28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1.1.56</v>
          </cell>
        </row>
        <row r="60">
          <cell r="A60" t="str">
            <v>1.1.57</v>
          </cell>
          <cell r="B60" t="str">
            <v>10/580</v>
          </cell>
          <cell r="C60" t="str">
            <v>1.1.57:_12"_SILICATO DE CÁLCIO_75</v>
          </cell>
          <cell r="D60">
            <v>526.26</v>
          </cell>
          <cell r="E60">
            <v>248.28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1.1.57</v>
          </cell>
        </row>
        <row r="61">
          <cell r="A61" t="str">
            <v>1.1.58</v>
          </cell>
          <cell r="B61" t="str">
            <v>10/590</v>
          </cell>
          <cell r="C61" t="str">
            <v>1.1.58:_14"_SILICATO DE CÁLCIO_25</v>
          </cell>
          <cell r="D61">
            <v>340.94</v>
          </cell>
          <cell r="E61">
            <v>185.67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 t="str">
            <v>1.1.58</v>
          </cell>
        </row>
        <row r="62">
          <cell r="A62" t="str">
            <v>1.1.59</v>
          </cell>
          <cell r="B62" t="str">
            <v>10/600</v>
          </cell>
          <cell r="C62" t="str">
            <v>1.1.59:_14"_SILICATO DE CÁLCIO_38</v>
          </cell>
          <cell r="D62">
            <v>343.18</v>
          </cell>
          <cell r="E62">
            <v>215.3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str">
            <v>1.1.59</v>
          </cell>
        </row>
        <row r="63">
          <cell r="A63" t="str">
            <v>1.1.60</v>
          </cell>
          <cell r="B63" t="str">
            <v>10/610</v>
          </cell>
          <cell r="C63" t="str">
            <v>1.1.60:_14"_SILICATO DE CÁLCIO_50</v>
          </cell>
          <cell r="D63">
            <v>369.93</v>
          </cell>
          <cell r="E63">
            <v>317.52999999999997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str">
            <v>1.1.60</v>
          </cell>
        </row>
        <row r="64">
          <cell r="A64" t="str">
            <v>1.1.61</v>
          </cell>
          <cell r="B64" t="str">
            <v>10/620</v>
          </cell>
          <cell r="C64" t="str">
            <v>1.1.61:_14"_SILICATO DE CÁLCIO_65</v>
          </cell>
          <cell r="D64">
            <v>369.93</v>
          </cell>
          <cell r="E64">
            <v>317.52999999999997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>1.1.61</v>
          </cell>
        </row>
        <row r="65">
          <cell r="A65" t="str">
            <v>1.1.62</v>
          </cell>
          <cell r="B65" t="str">
            <v>10/630</v>
          </cell>
          <cell r="C65" t="str">
            <v>1.1.62:_14"_SILICATO DE CÁLCIO_75</v>
          </cell>
          <cell r="D65">
            <v>369.93</v>
          </cell>
          <cell r="E65">
            <v>317.52999999999997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1.1.62</v>
          </cell>
        </row>
        <row r="66">
          <cell r="A66" t="str">
            <v>1.1.63</v>
          </cell>
          <cell r="B66" t="str">
            <v>10/640</v>
          </cell>
          <cell r="C66" t="str">
            <v>1.1.63:_16"_SILICATO DE CÁLCIO_38</v>
          </cell>
          <cell r="D66">
            <v>391.27</v>
          </cell>
          <cell r="E66">
            <v>248.1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>1.1.63</v>
          </cell>
        </row>
        <row r="67">
          <cell r="A67" t="str">
            <v>1.1.64</v>
          </cell>
          <cell r="B67" t="str">
            <v>10/650</v>
          </cell>
          <cell r="C67" t="str">
            <v>1.1.64:_16"_SILICATO DE CÁLCIO_50</v>
          </cell>
          <cell r="D67">
            <v>407.16</v>
          </cell>
          <cell r="E67">
            <v>331.69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str">
            <v>1.1.64</v>
          </cell>
        </row>
        <row r="68">
          <cell r="A68" t="str">
            <v>1.1.65</v>
          </cell>
          <cell r="B68" t="str">
            <v>10/660</v>
          </cell>
          <cell r="C68" t="str">
            <v>1.1.65:_16"_SILICATO DE CÁLCIO_65</v>
          </cell>
          <cell r="D68">
            <v>395.92</v>
          </cell>
          <cell r="E68">
            <v>331.69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str">
            <v>1.1.65</v>
          </cell>
        </row>
        <row r="69">
          <cell r="A69" t="str">
            <v>1.1.66</v>
          </cell>
          <cell r="B69" t="str">
            <v>10/670</v>
          </cell>
          <cell r="C69" t="str">
            <v>1.1.66:_16"_SILICATO DE CÁLCIO_75</v>
          </cell>
          <cell r="D69">
            <v>395.64</v>
          </cell>
          <cell r="E69">
            <v>331.69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1.1.66</v>
          </cell>
        </row>
        <row r="70">
          <cell r="A70" t="str">
            <v>1.1.67</v>
          </cell>
          <cell r="B70" t="str">
            <v>10/680</v>
          </cell>
          <cell r="C70" t="str">
            <v>1.1.67:_18"_SILICATO DE CÁLCIO_38</v>
          </cell>
          <cell r="D70">
            <v>345.94</v>
          </cell>
          <cell r="E70">
            <v>261.57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1.1.67</v>
          </cell>
        </row>
        <row r="71">
          <cell r="A71" t="str">
            <v>1.1.68</v>
          </cell>
          <cell r="B71" t="str">
            <v>10/690</v>
          </cell>
          <cell r="C71" t="str">
            <v>1.1.68:_18"_SILICATO DE CÁLCIO_50</v>
          </cell>
          <cell r="D71">
            <v>345.94</v>
          </cell>
          <cell r="E71">
            <v>354.39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1.1.68</v>
          </cell>
        </row>
        <row r="72">
          <cell r="A72" t="str">
            <v>1.1.69</v>
          </cell>
          <cell r="B72" t="str">
            <v>10/700</v>
          </cell>
          <cell r="C72" t="str">
            <v>1.1.69:_18"_SILICATO DE CÁLCIO_65</v>
          </cell>
          <cell r="D72">
            <v>345.94</v>
          </cell>
          <cell r="E72">
            <v>354.39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1.1.69</v>
          </cell>
        </row>
        <row r="73">
          <cell r="A73" t="str">
            <v>1.1.70</v>
          </cell>
          <cell r="B73" t="str">
            <v>10/710</v>
          </cell>
          <cell r="C73" t="str">
            <v>1.1.70:_18"_SILICATO DE CÁLCIO_75</v>
          </cell>
          <cell r="D73">
            <v>345.94</v>
          </cell>
          <cell r="E73">
            <v>354.39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1.1.70</v>
          </cell>
        </row>
        <row r="74">
          <cell r="A74" t="str">
            <v>1.1.71</v>
          </cell>
          <cell r="B74" t="str">
            <v>10/720</v>
          </cell>
          <cell r="C74" t="str">
            <v>1.1.71:_20"_SILICATO DE CÁLCIO_38</v>
          </cell>
          <cell r="D74">
            <v>378.29</v>
          </cell>
          <cell r="E74">
            <v>285.7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1.1.71</v>
          </cell>
        </row>
        <row r="75">
          <cell r="A75" t="str">
            <v>1.1.72</v>
          </cell>
          <cell r="B75" t="str">
            <v>10/730</v>
          </cell>
          <cell r="C75" t="str">
            <v>1.1.72:_20"_SILICATO DE CÁLCIO_50</v>
          </cell>
          <cell r="D75">
            <v>378.29</v>
          </cell>
          <cell r="E75">
            <v>384.39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1.1.72</v>
          </cell>
        </row>
        <row r="76">
          <cell r="A76" t="str">
            <v>1.1.73</v>
          </cell>
          <cell r="B76" t="str">
            <v>10/740</v>
          </cell>
          <cell r="C76" t="str">
            <v>1.1.73:_20"_SILICATO DE CÁLCIO_65</v>
          </cell>
          <cell r="D76">
            <v>378.29</v>
          </cell>
          <cell r="E76">
            <v>384.39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1.1.73</v>
          </cell>
        </row>
        <row r="77">
          <cell r="A77" t="str">
            <v>1.1.74</v>
          </cell>
          <cell r="B77" t="str">
            <v>10/750</v>
          </cell>
          <cell r="C77" t="str">
            <v>1.1.74:_20"_SILICATO DE CÁLCIO_75</v>
          </cell>
          <cell r="D77">
            <v>378.29</v>
          </cell>
          <cell r="E77">
            <v>384.39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 t="str">
            <v>1.1.74</v>
          </cell>
        </row>
        <row r="78">
          <cell r="A78" t="str">
            <v>1.1.75</v>
          </cell>
          <cell r="B78" t="str">
            <v>10/760</v>
          </cell>
          <cell r="C78" t="str">
            <v>1.1.75:_22"_SILICATO DE CÁLCIO_38</v>
          </cell>
          <cell r="D78">
            <v>460.53</v>
          </cell>
          <cell r="E78">
            <v>308.38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 t="str">
            <v>1.1.75</v>
          </cell>
        </row>
        <row r="79">
          <cell r="A79" t="str">
            <v>1.1.76</v>
          </cell>
          <cell r="B79" t="str">
            <v>10/770</v>
          </cell>
          <cell r="C79" t="str">
            <v>1.1.76:_22"_SILICATO DE CÁLCIO_50</v>
          </cell>
          <cell r="D79">
            <v>532.1</v>
          </cell>
          <cell r="E79">
            <v>412.58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 t="str">
            <v>1.1.76</v>
          </cell>
        </row>
        <row r="80">
          <cell r="A80" t="str">
            <v>1.1.77</v>
          </cell>
          <cell r="B80" t="str">
            <v>10/780</v>
          </cell>
          <cell r="C80" t="str">
            <v>1.1.77:_22"_SILICATO DE CÁLCIO_65</v>
          </cell>
          <cell r="D80">
            <v>532.1</v>
          </cell>
          <cell r="E80">
            <v>412.58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 t="str">
            <v>1.1.77</v>
          </cell>
        </row>
        <row r="81">
          <cell r="A81" t="str">
            <v>1.1.78</v>
          </cell>
          <cell r="B81" t="str">
            <v>10/790</v>
          </cell>
          <cell r="C81" t="str">
            <v>1.1.78:_22"_SILICATO DE CÁLCIO_75</v>
          </cell>
          <cell r="D81">
            <v>532.1</v>
          </cell>
          <cell r="E81">
            <v>412.58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1.1.78</v>
          </cell>
        </row>
        <row r="82">
          <cell r="A82" t="str">
            <v>1.1.79</v>
          </cell>
          <cell r="B82" t="str">
            <v>10/800</v>
          </cell>
          <cell r="C82" t="str">
            <v>1.1.79:_24"_SILICATO DE CÁLCIO_38</v>
          </cell>
          <cell r="D82">
            <v>496.84</v>
          </cell>
          <cell r="E82">
            <v>332.25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 t="str">
            <v>1.1.79</v>
          </cell>
        </row>
        <row r="83">
          <cell r="A83" t="str">
            <v>1.1.80</v>
          </cell>
          <cell r="B83" t="str">
            <v>10/810</v>
          </cell>
          <cell r="C83" t="str">
            <v>1.1.80:_24"_SILICATO DE CÁLCIO_50</v>
          </cell>
          <cell r="D83">
            <v>572.64</v>
          </cell>
          <cell r="E83">
            <v>442.45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>1.1.80</v>
          </cell>
        </row>
        <row r="84">
          <cell r="A84" t="str">
            <v>1.1.81</v>
          </cell>
          <cell r="B84" t="str">
            <v>10/820</v>
          </cell>
          <cell r="C84" t="str">
            <v>1.1.81:_24"_SILICATO DE CÁLCIO_65</v>
          </cell>
          <cell r="D84">
            <v>572.64</v>
          </cell>
          <cell r="E84">
            <v>442.45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1.1.81</v>
          </cell>
        </row>
        <row r="85">
          <cell r="A85" t="str">
            <v>1.1.82</v>
          </cell>
          <cell r="B85" t="str">
            <v>10/830</v>
          </cell>
          <cell r="C85" t="str">
            <v>1.1.82:_24"_SILICATO DE CÁLCIO_75</v>
          </cell>
          <cell r="D85">
            <v>572.64</v>
          </cell>
          <cell r="E85">
            <v>442.45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 t="str">
            <v>1.1.82</v>
          </cell>
        </row>
        <row r="86">
          <cell r="A86" t="str">
            <v>1.1.83</v>
          </cell>
          <cell r="B86" t="str">
            <v>10/840</v>
          </cell>
          <cell r="C86" t="str">
            <v>1.1.83:_26"_SILICATO DE CÁLCIO_38</v>
          </cell>
          <cell r="D86">
            <v>533.12</v>
          </cell>
          <cell r="E86">
            <v>356.17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str">
            <v>1.1.83</v>
          </cell>
        </row>
        <row r="87">
          <cell r="A87" t="str">
            <v>1.1.84</v>
          </cell>
          <cell r="B87" t="str">
            <v>10/850</v>
          </cell>
          <cell r="C87" t="str">
            <v>1.1.84:_26"_SILICATO DE CÁLCIO_50</v>
          </cell>
          <cell r="D87">
            <v>603.17999999999995</v>
          </cell>
          <cell r="E87">
            <v>472.31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str">
            <v>1.1.84</v>
          </cell>
        </row>
        <row r="88">
          <cell r="A88" t="str">
            <v>1.1.85</v>
          </cell>
          <cell r="B88" t="str">
            <v>10/860</v>
          </cell>
          <cell r="C88" t="str">
            <v>1.1.85:_26"_SILICATO DE CÁLCIO_65</v>
          </cell>
          <cell r="D88">
            <v>603.17999999999995</v>
          </cell>
          <cell r="E88">
            <v>472.31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 t="str">
            <v>1.1.85</v>
          </cell>
        </row>
        <row r="89">
          <cell r="A89" t="str">
            <v>1.1.86</v>
          </cell>
          <cell r="B89" t="str">
            <v>10/870</v>
          </cell>
          <cell r="C89" t="str">
            <v>1.1.86:_26"_SILICATO DE CÁLCIO_75</v>
          </cell>
          <cell r="D89">
            <v>603.17999999999995</v>
          </cell>
          <cell r="E89">
            <v>472.31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1.1.86</v>
          </cell>
        </row>
        <row r="90">
          <cell r="A90" t="str">
            <v>1.1.87</v>
          </cell>
          <cell r="B90" t="str">
            <v>10/880</v>
          </cell>
          <cell r="C90" t="str">
            <v>1.1.87:_30"_SILICATO DE CÁLCIO_38</v>
          </cell>
          <cell r="D90">
            <v>533.12</v>
          </cell>
          <cell r="E90">
            <v>356.17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 t="str">
            <v>1.1.87</v>
          </cell>
        </row>
        <row r="91">
          <cell r="A91" t="str">
            <v>1.1.88</v>
          </cell>
          <cell r="B91" t="str">
            <v>10/890</v>
          </cell>
          <cell r="C91" t="str">
            <v>1.1.88:_30"_SILICATO DE CÁLCIO_50</v>
          </cell>
          <cell r="D91">
            <v>613.17999999999995</v>
          </cell>
          <cell r="E91">
            <v>472.31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 t="str">
            <v>1.1.88</v>
          </cell>
        </row>
        <row r="92">
          <cell r="A92" t="str">
            <v>1.1.89</v>
          </cell>
          <cell r="B92" t="str">
            <v>10/900</v>
          </cell>
          <cell r="C92" t="str">
            <v>1.1.89:_30"_SILICATO DE CÁLCIO_65</v>
          </cell>
          <cell r="D92">
            <v>613.17999999999995</v>
          </cell>
          <cell r="E92">
            <v>472.31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str">
            <v>1.1.89</v>
          </cell>
        </row>
        <row r="93">
          <cell r="A93" t="str">
            <v>1.1.90</v>
          </cell>
          <cell r="B93" t="str">
            <v>10/910</v>
          </cell>
          <cell r="C93" t="str">
            <v>1.1.90:_30"_SILICATO DE CÁLCIO_75</v>
          </cell>
          <cell r="D93">
            <v>613.17999999999995</v>
          </cell>
          <cell r="E93">
            <v>472.31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 t="str">
            <v>1.1.90</v>
          </cell>
        </row>
        <row r="94">
          <cell r="A94" t="str">
            <v>1.1.91</v>
          </cell>
          <cell r="B94" t="str">
            <v>10/920</v>
          </cell>
          <cell r="C94" t="str">
            <v>1.1.91:_32"_SILICATO DE CÁLCIO_38</v>
          </cell>
          <cell r="D94">
            <v>613.17999999999995</v>
          </cell>
          <cell r="E94">
            <v>356.17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str">
            <v>1.1.91</v>
          </cell>
        </row>
        <row r="95">
          <cell r="A95" t="str">
            <v>1.1.92</v>
          </cell>
          <cell r="B95" t="str">
            <v>10/930</v>
          </cell>
          <cell r="C95" t="str">
            <v>1.1.92:_32"_SILICATO DE CÁLCIO_50</v>
          </cell>
          <cell r="D95">
            <v>613.17999999999995</v>
          </cell>
          <cell r="E95">
            <v>472.31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str">
            <v>1.1.92</v>
          </cell>
        </row>
        <row r="96">
          <cell r="A96" t="str">
            <v>1.1.93</v>
          </cell>
          <cell r="B96" t="str">
            <v>10/940</v>
          </cell>
          <cell r="C96" t="str">
            <v>1.1.93:_32"_SILICATO DE CÁLCIO_65</v>
          </cell>
          <cell r="D96">
            <v>613.17999999999995</v>
          </cell>
          <cell r="E96">
            <v>472.31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str">
            <v>1.1.93</v>
          </cell>
        </row>
        <row r="97">
          <cell r="A97" t="str">
            <v>1.1.94</v>
          </cell>
          <cell r="B97" t="str">
            <v>10/950</v>
          </cell>
          <cell r="C97" t="str">
            <v>1.1.94:_32"_SILICATO DE CÁLCIO_75</v>
          </cell>
          <cell r="D97">
            <v>613.17999999999995</v>
          </cell>
          <cell r="E97">
            <v>472.31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 t="str">
            <v>1.1.94</v>
          </cell>
        </row>
        <row r="98">
          <cell r="A98" t="str">
            <v>1.1.95</v>
          </cell>
          <cell r="B98" t="str">
            <v>10/960</v>
          </cell>
          <cell r="C98" t="str">
            <v>1.1.95:_36"_SILICATO DE CÁLCIO_38</v>
          </cell>
          <cell r="D98">
            <v>613.17999999999995</v>
          </cell>
          <cell r="E98">
            <v>356.17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str">
            <v>1.1.95</v>
          </cell>
        </row>
        <row r="99">
          <cell r="A99" t="str">
            <v>1.1.96</v>
          </cell>
          <cell r="B99" t="str">
            <v>10/970</v>
          </cell>
          <cell r="C99" t="str">
            <v>1.1.96:_36"_SILICATO DE CÁLCIO_50</v>
          </cell>
          <cell r="D99">
            <v>613.17999999999995</v>
          </cell>
          <cell r="E99">
            <v>472.31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 t="str">
            <v>1.1.96</v>
          </cell>
        </row>
        <row r="100">
          <cell r="A100" t="str">
            <v>1.1.97</v>
          </cell>
          <cell r="B100" t="str">
            <v>10/980</v>
          </cell>
          <cell r="C100" t="str">
            <v>1.1.97:_36"_SILICATO DE CÁLCIO_65</v>
          </cell>
          <cell r="D100">
            <v>613.17999999999995</v>
          </cell>
          <cell r="E100">
            <v>472.31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str">
            <v>1.1.97</v>
          </cell>
        </row>
        <row r="101">
          <cell r="A101" t="str">
            <v>1.1.98</v>
          </cell>
          <cell r="B101" t="str">
            <v>10/990</v>
          </cell>
          <cell r="C101" t="str">
            <v>1.1.98:_36"_SILICATO DE CÁLCIO_75</v>
          </cell>
          <cell r="D101">
            <v>613.17999999999995</v>
          </cell>
          <cell r="E101">
            <v>472.31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 t="str">
            <v>1.1.98</v>
          </cell>
        </row>
        <row r="102">
          <cell r="A102" t="str">
            <v>2.1.01</v>
          </cell>
          <cell r="B102" t="str">
            <v>10/1010</v>
          </cell>
          <cell r="C102" t="str">
            <v>2.1.1:_1/2"_LÃ DE ROCHA_25</v>
          </cell>
          <cell r="D102">
            <v>32.840000000000003</v>
          </cell>
          <cell r="E102">
            <v>27.8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 t="str">
            <v>2.1.01</v>
          </cell>
        </row>
        <row r="103">
          <cell r="A103" t="str">
            <v>2.1.02</v>
          </cell>
          <cell r="B103" t="str">
            <v>10/1020</v>
          </cell>
          <cell r="C103" t="str">
            <v>2.1.2:_1/2"_LÃ DE ROCHA_38</v>
          </cell>
          <cell r="D103">
            <v>46</v>
          </cell>
          <cell r="E103">
            <v>38.51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 t="str">
            <v>2.1.02</v>
          </cell>
        </row>
        <row r="104">
          <cell r="A104" t="str">
            <v>2.1.03</v>
          </cell>
          <cell r="B104" t="str">
            <v>10/1030</v>
          </cell>
          <cell r="C104" t="str">
            <v>2.1.3:_1/2"_LÃ DE ROCHA_50</v>
          </cell>
          <cell r="D104">
            <v>47.62</v>
          </cell>
          <cell r="E104">
            <v>50.97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str">
            <v>2.1.03</v>
          </cell>
        </row>
        <row r="105">
          <cell r="A105" t="str">
            <v>2.1.04</v>
          </cell>
          <cell r="B105" t="str">
            <v>10/1040</v>
          </cell>
          <cell r="C105" t="str">
            <v>2.1.4:_3/4"_LÃ DE ROCHA_25</v>
          </cell>
          <cell r="D105">
            <v>35.47</v>
          </cell>
          <cell r="E105">
            <v>32.78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 t="str">
            <v>2.1.04</v>
          </cell>
        </row>
        <row r="106">
          <cell r="A106" t="str">
            <v>2.1.05</v>
          </cell>
          <cell r="B106" t="str">
            <v>10/1050</v>
          </cell>
          <cell r="C106" t="str">
            <v>2.1.5:_3/4"_LÃ DE ROCHA_38</v>
          </cell>
          <cell r="D106">
            <v>48.61</v>
          </cell>
          <cell r="E106">
            <v>40.950000000000003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>2.1.05</v>
          </cell>
        </row>
        <row r="107">
          <cell r="A107" t="str">
            <v>2.1.06</v>
          </cell>
          <cell r="B107" t="str">
            <v>10/1060</v>
          </cell>
          <cell r="C107" t="str">
            <v>2.1.6:_3/4"_LÃ DE ROCHA_50</v>
          </cell>
          <cell r="D107">
            <v>49.7</v>
          </cell>
          <cell r="E107">
            <v>53.69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>2.1.06</v>
          </cell>
        </row>
        <row r="108">
          <cell r="A108" t="str">
            <v>2.1.07</v>
          </cell>
          <cell r="B108" t="str">
            <v>10/1070</v>
          </cell>
          <cell r="C108" t="str">
            <v>2.1.7:_3/4"_LÃ DE ROCHA_63</v>
          </cell>
          <cell r="D108">
            <v>56.5</v>
          </cell>
          <cell r="E108">
            <v>53.69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2.1.07</v>
          </cell>
        </row>
        <row r="109">
          <cell r="A109" t="str">
            <v>2.1.08</v>
          </cell>
          <cell r="B109" t="str">
            <v>10/1080</v>
          </cell>
          <cell r="C109" t="str">
            <v>2.1.8:_1"_LÃ DE ROCHA_25</v>
          </cell>
          <cell r="D109">
            <v>42.89</v>
          </cell>
          <cell r="E109">
            <v>35.22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str">
            <v>2.1.08</v>
          </cell>
        </row>
        <row r="110">
          <cell r="A110" t="str">
            <v>2.1.09</v>
          </cell>
          <cell r="B110" t="str">
            <v>10/1090</v>
          </cell>
          <cell r="C110" t="str">
            <v>2.1.9:_1"_LÃ DE ROCHA_38</v>
          </cell>
          <cell r="D110">
            <v>51.25</v>
          </cell>
          <cell r="E110">
            <v>44.05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str">
            <v>2.1.09</v>
          </cell>
        </row>
        <row r="111">
          <cell r="A111" t="str">
            <v>2.1.10</v>
          </cell>
          <cell r="B111" t="str">
            <v>10/1100</v>
          </cell>
          <cell r="C111" t="str">
            <v>2.1.10:_1"_LÃ DE ROCHA_50</v>
          </cell>
          <cell r="D111">
            <v>48.02</v>
          </cell>
          <cell r="E111">
            <v>57.19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str">
            <v>2.1.10</v>
          </cell>
        </row>
        <row r="112">
          <cell r="A112" t="str">
            <v>2.1.11</v>
          </cell>
          <cell r="B112" t="str">
            <v>10/1110</v>
          </cell>
          <cell r="C112" t="str">
            <v>2.1.11:_1"_LÃ DE ROCHA_63</v>
          </cell>
          <cell r="D112">
            <v>59.13</v>
          </cell>
          <cell r="E112">
            <v>57.19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2.1.11</v>
          </cell>
        </row>
        <row r="113">
          <cell r="A113" t="str">
            <v>2.1.12</v>
          </cell>
          <cell r="B113" t="str">
            <v>10/1120</v>
          </cell>
          <cell r="C113" t="str">
            <v>2.1.12:_1"_LÃ DE ROCHA_75</v>
          </cell>
          <cell r="D113">
            <v>59.13</v>
          </cell>
          <cell r="E113">
            <v>57.19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 t="str">
            <v>2.1.12</v>
          </cell>
        </row>
        <row r="114">
          <cell r="A114" t="str">
            <v>2.1.13</v>
          </cell>
          <cell r="B114" t="str">
            <v>10/1130</v>
          </cell>
          <cell r="C114" t="str">
            <v>2.1.13:_1 1/2"_LÃ DE ROCHA_25</v>
          </cell>
          <cell r="D114">
            <v>59.68</v>
          </cell>
          <cell r="E114">
            <v>39.950000000000003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 t="str">
            <v>2.1.13</v>
          </cell>
        </row>
        <row r="115">
          <cell r="A115" t="str">
            <v>2.1.14</v>
          </cell>
          <cell r="B115" t="str">
            <v>10/1140</v>
          </cell>
          <cell r="C115" t="str">
            <v>2.1.14:_1 1/2"_LÃ DE ROCHA_38</v>
          </cell>
          <cell r="D115">
            <v>62.35</v>
          </cell>
          <cell r="E115">
            <v>50.93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 t="str">
            <v>2.1.14</v>
          </cell>
        </row>
        <row r="116">
          <cell r="A116" t="str">
            <v>2.1.15</v>
          </cell>
          <cell r="B116" t="str">
            <v>10/1150</v>
          </cell>
          <cell r="C116" t="str">
            <v>2.1.15:_1 1/2"_LÃ DE ROCHA_50</v>
          </cell>
          <cell r="D116">
            <v>64.819999999999993</v>
          </cell>
          <cell r="E116">
            <v>64.83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str">
            <v>2.1.15</v>
          </cell>
        </row>
        <row r="117">
          <cell r="A117" t="str">
            <v>2.1.16</v>
          </cell>
          <cell r="B117" t="str">
            <v>10/1160</v>
          </cell>
          <cell r="C117" t="str">
            <v>2.1.16:_1 1/2"_LÃ DE ROCHA_63</v>
          </cell>
          <cell r="D117">
            <v>77.5</v>
          </cell>
          <cell r="E117">
            <v>68.86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 t="str">
            <v>2.1.16</v>
          </cell>
        </row>
        <row r="118">
          <cell r="A118" t="str">
            <v>2.1.17</v>
          </cell>
          <cell r="B118" t="str">
            <v>10/1170</v>
          </cell>
          <cell r="C118" t="str">
            <v>2.1.17:_1 1/2"_LÃ DE ROCHA_75</v>
          </cell>
          <cell r="D118">
            <v>85.39</v>
          </cell>
          <cell r="E118">
            <v>77.17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str">
            <v>2.1.17</v>
          </cell>
        </row>
        <row r="119">
          <cell r="A119" t="str">
            <v>2.1.18</v>
          </cell>
          <cell r="B119" t="str">
            <v>10/1180</v>
          </cell>
          <cell r="C119" t="str">
            <v>2.1.18:_2"_LÃ DE ROCHA_25</v>
          </cell>
          <cell r="D119">
            <v>73.319999999999993</v>
          </cell>
          <cell r="E119">
            <v>46.14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 t="str">
            <v>2.1.18</v>
          </cell>
        </row>
        <row r="120">
          <cell r="A120" t="str">
            <v>2.1.19</v>
          </cell>
          <cell r="B120" t="str">
            <v>10/1190</v>
          </cell>
          <cell r="C120" t="str">
            <v>2.1.19:_2"_LÃ DE ROCHA_38</v>
          </cell>
          <cell r="D120">
            <v>75.98</v>
          </cell>
          <cell r="E120">
            <v>56.45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 t="str">
            <v>2.1.19</v>
          </cell>
        </row>
        <row r="121">
          <cell r="A121" t="str">
            <v>2.1.20</v>
          </cell>
          <cell r="B121" t="str">
            <v>10/1200</v>
          </cell>
          <cell r="C121" t="str">
            <v>2.1.20:_2"_LÃ DE ROCHA_50</v>
          </cell>
          <cell r="D121">
            <v>78.45</v>
          </cell>
          <cell r="E121">
            <v>71.19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 t="str">
            <v>2.1.20</v>
          </cell>
        </row>
        <row r="122">
          <cell r="A122" t="str">
            <v>2.1.21</v>
          </cell>
          <cell r="B122" t="str">
            <v>10/1210</v>
          </cell>
          <cell r="C122" t="str">
            <v>2.1.21:_2"_LÃ DE ROCHA_63</v>
          </cell>
          <cell r="D122">
            <v>82.8</v>
          </cell>
          <cell r="E122">
            <v>71.19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 t="str">
            <v>2.1.21</v>
          </cell>
        </row>
        <row r="123">
          <cell r="A123" t="str">
            <v>2.1.22</v>
          </cell>
          <cell r="B123" t="str">
            <v>10/1220</v>
          </cell>
          <cell r="C123" t="str">
            <v>2.1.22:_2"_LÃ DE ROCHA_75</v>
          </cell>
          <cell r="D123">
            <v>82.8</v>
          </cell>
          <cell r="E123">
            <v>71.19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str">
            <v>2.1.22</v>
          </cell>
        </row>
        <row r="124">
          <cell r="A124" t="str">
            <v>2.1.23</v>
          </cell>
          <cell r="B124" t="str">
            <v>10/1230</v>
          </cell>
          <cell r="C124" t="str">
            <v>2.1.23:_2 1/2"_LÃ DE ROCHA_25</v>
          </cell>
          <cell r="D124">
            <v>87.67</v>
          </cell>
          <cell r="E124">
            <v>51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 t="str">
            <v>2.1.23</v>
          </cell>
        </row>
        <row r="125">
          <cell r="A125" t="str">
            <v>2.1.24</v>
          </cell>
          <cell r="B125" t="str">
            <v>10/1240</v>
          </cell>
          <cell r="C125" t="str">
            <v>2.1.24:_2 1/2"_LÃ DE ROCHA_38</v>
          </cell>
          <cell r="D125">
            <v>90.34</v>
          </cell>
          <cell r="E125">
            <v>62.28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 t="str">
            <v>2.1.24</v>
          </cell>
        </row>
        <row r="126">
          <cell r="A126" t="str">
            <v>2.1.25</v>
          </cell>
          <cell r="B126" t="str">
            <v>10/1250</v>
          </cell>
          <cell r="C126" t="str">
            <v>2.1.25:_2 1/2"_LÃ DE ROCHA_50</v>
          </cell>
          <cell r="D126">
            <v>92.81</v>
          </cell>
          <cell r="E126">
            <v>77.78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 t="str">
            <v>2.1.25</v>
          </cell>
        </row>
        <row r="127">
          <cell r="A127" t="str">
            <v>2.1.26</v>
          </cell>
          <cell r="B127" t="str">
            <v>10/1260</v>
          </cell>
          <cell r="C127" t="str">
            <v>2.1.26:_2 1/2"_LÃ DE ROCHA_63</v>
          </cell>
          <cell r="D127">
            <v>95.47</v>
          </cell>
          <cell r="E127">
            <v>77.78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 t="str">
            <v>2.1.26</v>
          </cell>
        </row>
        <row r="128">
          <cell r="A128" t="str">
            <v>2.1.27</v>
          </cell>
          <cell r="B128" t="str">
            <v>10/1270</v>
          </cell>
          <cell r="C128" t="str">
            <v>2.1.27:_2 1/2"_LÃ DE ROCHA_75</v>
          </cell>
          <cell r="D128">
            <v>97.94</v>
          </cell>
          <cell r="E128">
            <v>77.78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 t="str">
            <v>2.1.27</v>
          </cell>
        </row>
        <row r="129">
          <cell r="A129" t="str">
            <v>2.1.28</v>
          </cell>
          <cell r="B129" t="str">
            <v>10/1280</v>
          </cell>
          <cell r="C129" t="str">
            <v>2.1.28:_3"_LÃ DE ROCHA_25</v>
          </cell>
          <cell r="D129">
            <v>105.6</v>
          </cell>
          <cell r="E129">
            <v>57.08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 t="str">
            <v>2.1.28</v>
          </cell>
        </row>
        <row r="130">
          <cell r="A130" t="str">
            <v>2.1.29</v>
          </cell>
          <cell r="B130" t="str">
            <v>10/1290</v>
          </cell>
          <cell r="C130" t="str">
            <v>2.1.29:_3"_LÃ DE ROCHA_38</v>
          </cell>
          <cell r="D130">
            <v>108.27</v>
          </cell>
          <cell r="E130">
            <v>69.62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 t="str">
            <v>2.1.29</v>
          </cell>
        </row>
        <row r="131">
          <cell r="A131" t="str">
            <v>2.1.30</v>
          </cell>
          <cell r="B131" t="str">
            <v>10/1300</v>
          </cell>
          <cell r="C131" t="str">
            <v>2.1.30:_3"_LÃ DE ROCHA_50</v>
          </cell>
          <cell r="D131">
            <v>110.74</v>
          </cell>
          <cell r="E131">
            <v>86.03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2.1.30</v>
          </cell>
        </row>
        <row r="132">
          <cell r="A132" t="str">
            <v>2.1.31</v>
          </cell>
          <cell r="B132" t="str">
            <v>10/1310</v>
          </cell>
          <cell r="C132" t="str">
            <v>2.1.31:_3"_LÃ DE ROCHA_63</v>
          </cell>
          <cell r="D132">
            <v>113.4</v>
          </cell>
          <cell r="E132">
            <v>86.03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 t="str">
            <v>2.1.31</v>
          </cell>
        </row>
        <row r="133">
          <cell r="A133" t="str">
            <v>2.1.32</v>
          </cell>
          <cell r="B133" t="str">
            <v>10/1320</v>
          </cell>
          <cell r="C133" t="str">
            <v>2.1.32:_3"_LÃ DE ROCHA_75</v>
          </cell>
          <cell r="D133">
            <v>114.54</v>
          </cell>
          <cell r="E133">
            <v>86.03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 t="str">
            <v>2.1.32</v>
          </cell>
        </row>
        <row r="134">
          <cell r="A134" t="str">
            <v>2.1.33</v>
          </cell>
          <cell r="B134" t="str">
            <v>10/1330</v>
          </cell>
          <cell r="C134" t="str">
            <v>2.1.33:_4"_LÃ DE ROCHA_25</v>
          </cell>
          <cell r="D134">
            <v>105.19</v>
          </cell>
          <cell r="E134">
            <v>66.78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2.1.33</v>
          </cell>
        </row>
        <row r="135">
          <cell r="A135" t="str">
            <v>2.1.34</v>
          </cell>
          <cell r="B135" t="str">
            <v>10/1340</v>
          </cell>
          <cell r="C135" t="str">
            <v>2.1.34:_4"_LÃ DE ROCHA_38</v>
          </cell>
          <cell r="D135">
            <v>107.28</v>
          </cell>
          <cell r="E135">
            <v>81.319999999999993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 t="str">
            <v>2.1.34</v>
          </cell>
        </row>
        <row r="136">
          <cell r="A136" t="str">
            <v>2.1.35</v>
          </cell>
          <cell r="B136" t="str">
            <v>10/1350</v>
          </cell>
          <cell r="C136" t="str">
            <v>2.1.35:_4"_LÃ DE ROCHA_50</v>
          </cell>
          <cell r="D136">
            <v>109.21</v>
          </cell>
          <cell r="E136">
            <v>99.23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 t="str">
            <v>2.1.35</v>
          </cell>
        </row>
        <row r="137">
          <cell r="A137" t="str">
            <v>2.1.36</v>
          </cell>
          <cell r="B137" t="str">
            <v>10/1360</v>
          </cell>
          <cell r="C137" t="str">
            <v>2.1.36:_4"_LÃ DE ROCHA_63</v>
          </cell>
          <cell r="D137">
            <v>111.31</v>
          </cell>
          <cell r="E137">
            <v>99.23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2.1.36</v>
          </cell>
        </row>
        <row r="138">
          <cell r="A138" t="str">
            <v>2.1.37</v>
          </cell>
          <cell r="B138" t="str">
            <v>10/1370</v>
          </cell>
          <cell r="C138" t="str">
            <v>2.1.37:_4"_LÃ DE ROCHA_75</v>
          </cell>
          <cell r="D138">
            <v>114.2</v>
          </cell>
          <cell r="E138">
            <v>99.23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 t="str">
            <v>2.1.37</v>
          </cell>
        </row>
        <row r="139">
          <cell r="A139" t="str">
            <v>2.1.38</v>
          </cell>
          <cell r="B139" t="str">
            <v>10/1380</v>
          </cell>
          <cell r="C139" t="str">
            <v>2.1.38:_6"_LÃ DE ROCHA_25</v>
          </cell>
          <cell r="D139">
            <v>152.97</v>
          </cell>
          <cell r="E139">
            <v>87.34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 t="str">
            <v>2.1.38</v>
          </cell>
        </row>
        <row r="140">
          <cell r="A140" t="str">
            <v>2.1.39</v>
          </cell>
          <cell r="B140" t="str">
            <v>10/1390</v>
          </cell>
          <cell r="C140" t="str">
            <v>2.1.39:_6"_LÃ DE ROCHA_38</v>
          </cell>
          <cell r="D140">
            <v>155.05000000000001</v>
          </cell>
          <cell r="E140">
            <v>106.17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2.1.39</v>
          </cell>
        </row>
        <row r="141">
          <cell r="A141" t="str">
            <v>2.1.40</v>
          </cell>
          <cell r="B141" t="str">
            <v>10/1400</v>
          </cell>
          <cell r="C141" t="str">
            <v>2.1.40:_6"_LÃ DE ROCHA_50</v>
          </cell>
          <cell r="D141">
            <v>156.99</v>
          </cell>
          <cell r="E141">
            <v>127.3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 t="str">
            <v>2.1.40</v>
          </cell>
        </row>
        <row r="142">
          <cell r="A142" t="str">
            <v>2.1.41</v>
          </cell>
          <cell r="B142" t="str">
            <v>10/1410</v>
          </cell>
          <cell r="C142" t="str">
            <v>2.1.41:_6"_LÃ DE ROCHA_63</v>
          </cell>
          <cell r="D142">
            <v>159.07</v>
          </cell>
          <cell r="E142">
            <v>127.3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 t="str">
            <v>2.1.41</v>
          </cell>
        </row>
        <row r="143">
          <cell r="A143" t="str">
            <v>2.1.42</v>
          </cell>
          <cell r="B143" t="str">
            <v>10/1420</v>
          </cell>
          <cell r="C143" t="str">
            <v>2.1.42:_6"_LÃ DE ROCHA_75</v>
          </cell>
          <cell r="D143">
            <v>160.88</v>
          </cell>
          <cell r="E143">
            <v>127.3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2.1.42</v>
          </cell>
        </row>
        <row r="144">
          <cell r="A144" t="str">
            <v>2.1.43</v>
          </cell>
          <cell r="B144" t="str">
            <v>10/1430</v>
          </cell>
          <cell r="C144" t="str">
            <v>2.1.43:_8"_LÃ DE ROCHA_25</v>
          </cell>
          <cell r="D144">
            <v>197.92</v>
          </cell>
          <cell r="E144">
            <v>110.08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 t="str">
            <v>2.1.43</v>
          </cell>
        </row>
        <row r="145">
          <cell r="A145" t="str">
            <v>2.1.44</v>
          </cell>
          <cell r="B145" t="str">
            <v>10/1440</v>
          </cell>
          <cell r="C145" t="str">
            <v>2.1.44:_8"_LÃ DE ROCHA_38</v>
          </cell>
          <cell r="D145">
            <v>200.02</v>
          </cell>
          <cell r="E145">
            <v>129.57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 t="str">
            <v>2.1.44</v>
          </cell>
        </row>
        <row r="146">
          <cell r="A146" t="str">
            <v>2.1.45</v>
          </cell>
          <cell r="B146" t="str">
            <v>10/1450</v>
          </cell>
          <cell r="C146" t="str">
            <v>2.1.45:_8"_LÃ DE ROCHA_50</v>
          </cell>
          <cell r="D146">
            <v>201.95</v>
          </cell>
          <cell r="E146">
            <v>153.69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 t="str">
            <v>2.1.45</v>
          </cell>
        </row>
        <row r="147">
          <cell r="A147" t="str">
            <v>2.1.46</v>
          </cell>
          <cell r="B147" t="str">
            <v>10/1460</v>
          </cell>
          <cell r="C147" t="str">
            <v>2.1.46:_8"_LÃ DE ROCHA_63</v>
          </cell>
          <cell r="D147">
            <v>204.04</v>
          </cell>
          <cell r="E147">
            <v>153.69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 t="str">
            <v>2.1.46</v>
          </cell>
        </row>
        <row r="148">
          <cell r="A148" t="str">
            <v>2.1.47</v>
          </cell>
          <cell r="B148" t="str">
            <v>10/1470</v>
          </cell>
          <cell r="C148" t="str">
            <v>2.1.47:_8"_LÃ DE ROCHA_75</v>
          </cell>
          <cell r="D148">
            <v>205.97</v>
          </cell>
          <cell r="E148">
            <v>153.69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 t="str">
            <v>2.1.47</v>
          </cell>
        </row>
        <row r="149">
          <cell r="A149" t="str">
            <v>2.1.48</v>
          </cell>
          <cell r="B149" t="str">
            <v>10/1480</v>
          </cell>
          <cell r="C149" t="str">
            <v>2.1.48:_10"_LÃ DE ROCHA_25</v>
          </cell>
          <cell r="D149">
            <v>245.66</v>
          </cell>
          <cell r="E149">
            <v>129.63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 t="str">
            <v>2.1.48</v>
          </cell>
        </row>
        <row r="150">
          <cell r="A150" t="str">
            <v>2.1.49</v>
          </cell>
          <cell r="B150" t="str">
            <v>10/1490</v>
          </cell>
          <cell r="C150" t="str">
            <v>2.1.49:_10"_LÃ DE ROCHA_38</v>
          </cell>
          <cell r="D150">
            <v>247.75</v>
          </cell>
          <cell r="E150">
            <v>154.43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 t="str">
            <v>2.1.49</v>
          </cell>
        </row>
        <row r="151">
          <cell r="A151" t="str">
            <v>2.1.50</v>
          </cell>
          <cell r="B151" t="str">
            <v>10/1500</v>
          </cell>
          <cell r="C151" t="str">
            <v>2.1.50:_10"_LÃ DE ROCHA_50</v>
          </cell>
          <cell r="D151">
            <v>249.68</v>
          </cell>
          <cell r="E151">
            <v>181.74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str">
            <v>2.1.50</v>
          </cell>
        </row>
        <row r="152">
          <cell r="A152" t="str">
            <v>2.1.51</v>
          </cell>
          <cell r="B152" t="str">
            <v>10/1510</v>
          </cell>
          <cell r="C152" t="str">
            <v>2.1.51:_10"_LÃ DE ROCHA_63</v>
          </cell>
          <cell r="D152">
            <v>251.78</v>
          </cell>
          <cell r="E152">
            <v>181.74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 t="str">
            <v>2.1.51</v>
          </cell>
        </row>
        <row r="153">
          <cell r="A153" t="str">
            <v>2.1.52</v>
          </cell>
          <cell r="B153" t="str">
            <v>10/1520</v>
          </cell>
          <cell r="C153" t="str">
            <v>2.1.52:_10"_LÃ DE ROCHA_75</v>
          </cell>
          <cell r="D153">
            <v>253.71</v>
          </cell>
          <cell r="E153">
            <v>181.74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 t="str">
            <v>2.1.52</v>
          </cell>
        </row>
        <row r="154">
          <cell r="A154" t="str">
            <v>2.1.53</v>
          </cell>
          <cell r="B154" t="str">
            <v>10/1530</v>
          </cell>
          <cell r="C154" t="str">
            <v>2.1.53:_12"_LÃ DE ROCHA_25</v>
          </cell>
          <cell r="D154">
            <v>290.64999999999998</v>
          </cell>
          <cell r="E154">
            <v>153.80000000000001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 t="str">
            <v>2.1.53</v>
          </cell>
        </row>
        <row r="155">
          <cell r="A155" t="str">
            <v>2.1.54</v>
          </cell>
          <cell r="B155" t="str">
            <v>10/1540</v>
          </cell>
          <cell r="C155" t="str">
            <v>2.1.54:_12"_LÃ DE ROCHA_38</v>
          </cell>
          <cell r="D155">
            <v>292.74</v>
          </cell>
          <cell r="E155">
            <v>177.59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 t="str">
            <v>2.1.54</v>
          </cell>
        </row>
        <row r="156">
          <cell r="A156" t="str">
            <v>2.1.55</v>
          </cell>
          <cell r="B156" t="str">
            <v>10/1550</v>
          </cell>
          <cell r="C156" t="str">
            <v>2.1.55:_12"_LÃ DE ROCHA_50</v>
          </cell>
          <cell r="D156">
            <v>294.67</v>
          </cell>
          <cell r="E156">
            <v>207.84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 t="str">
            <v>2.1.55</v>
          </cell>
        </row>
        <row r="157">
          <cell r="A157" t="str">
            <v>2.1.56</v>
          </cell>
          <cell r="B157" t="str">
            <v>10/1560</v>
          </cell>
          <cell r="C157" t="str">
            <v>2.1.56:_12"_LÃ DE ROCHA_63</v>
          </cell>
          <cell r="D157">
            <v>296.77</v>
          </cell>
          <cell r="E157">
            <v>207.84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str">
            <v>2.1.56</v>
          </cell>
        </row>
        <row r="158">
          <cell r="A158" t="str">
            <v>2.1.57</v>
          </cell>
          <cell r="B158" t="str">
            <v>10/1570</v>
          </cell>
          <cell r="C158" t="str">
            <v>2.1.57:_12"_LÃ DE ROCHA_75</v>
          </cell>
          <cell r="D158">
            <v>298.7</v>
          </cell>
          <cell r="E158">
            <v>207.84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 t="str">
            <v>2.1.57</v>
          </cell>
        </row>
        <row r="159">
          <cell r="A159" t="str">
            <v>2.1.58</v>
          </cell>
          <cell r="B159" t="str">
            <v>10/1580</v>
          </cell>
          <cell r="C159" t="str">
            <v>2.1.58:_14"_LÃ DE ROCHA_25</v>
          </cell>
          <cell r="D159">
            <v>318.75</v>
          </cell>
          <cell r="E159">
            <v>182.55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str">
            <v>2.1.58</v>
          </cell>
        </row>
        <row r="160">
          <cell r="A160" t="str">
            <v>2.1.59</v>
          </cell>
          <cell r="B160" t="str">
            <v>10/1590</v>
          </cell>
          <cell r="C160" t="str">
            <v>2.1.59:_14"_LÃ DE ROCHA_38</v>
          </cell>
          <cell r="D160">
            <v>320.83</v>
          </cell>
          <cell r="E160">
            <v>192.76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str">
            <v>2.1.59</v>
          </cell>
        </row>
        <row r="161">
          <cell r="A161" t="str">
            <v>2.1.60</v>
          </cell>
          <cell r="B161" t="str">
            <v>10/1600</v>
          </cell>
          <cell r="C161" t="str">
            <v>2.1.60:_14"_LÃ DE ROCHA_50</v>
          </cell>
          <cell r="D161">
            <v>322.77</v>
          </cell>
          <cell r="E161">
            <v>225.02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str">
            <v>2.1.60</v>
          </cell>
        </row>
        <row r="162">
          <cell r="A162" t="str">
            <v>2.1.61</v>
          </cell>
          <cell r="B162" t="str">
            <v>10/1610</v>
          </cell>
          <cell r="C162" t="str">
            <v>2.1.61:_14"_LÃ DE ROCHA_63</v>
          </cell>
          <cell r="D162">
            <v>324.86</v>
          </cell>
          <cell r="E162">
            <v>225.02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str">
            <v>2.1.61</v>
          </cell>
        </row>
        <row r="163">
          <cell r="A163" t="str">
            <v>2.1.62</v>
          </cell>
          <cell r="B163" t="str">
            <v>10/1620</v>
          </cell>
          <cell r="C163" t="str">
            <v>2.1.62:_14"_LÃ DE ROCHA_75</v>
          </cell>
          <cell r="D163">
            <v>326.8</v>
          </cell>
          <cell r="E163">
            <v>225.02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 t="str">
            <v>2.1.62</v>
          </cell>
        </row>
        <row r="164">
          <cell r="A164" t="str">
            <v>2.1.63</v>
          </cell>
          <cell r="B164" t="str">
            <v>10/1630</v>
          </cell>
          <cell r="C164" t="str">
            <v>2.1.63:_16"_LÃ DE ROCHA_38</v>
          </cell>
          <cell r="D164">
            <v>365.8</v>
          </cell>
          <cell r="E164">
            <v>215.95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 t="str">
            <v>2.1.63</v>
          </cell>
        </row>
        <row r="165">
          <cell r="A165" t="str">
            <v>2.1.64</v>
          </cell>
          <cell r="B165" t="str">
            <v>10/1640</v>
          </cell>
          <cell r="C165" t="str">
            <v>2.1.64:_16"_LÃ DE ROCHA_50</v>
          </cell>
          <cell r="D165">
            <v>367.73</v>
          </cell>
          <cell r="E165">
            <v>251.14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 t="str">
            <v>2.1.64</v>
          </cell>
        </row>
        <row r="166">
          <cell r="A166" t="str">
            <v>2.1.65</v>
          </cell>
          <cell r="B166" t="str">
            <v>10/1650</v>
          </cell>
          <cell r="C166" t="str">
            <v>2.1.65:_16"_LÃ DE ROCHA_63</v>
          </cell>
          <cell r="D166">
            <v>369.82</v>
          </cell>
          <cell r="E166">
            <v>251.14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 t="str">
            <v>2.1.65</v>
          </cell>
        </row>
        <row r="167">
          <cell r="A167" t="str">
            <v>2.1.66</v>
          </cell>
          <cell r="B167" t="str">
            <v>10/1660</v>
          </cell>
          <cell r="C167" t="str">
            <v>2.1.66:_16"_LÃ DE ROCHA_75</v>
          </cell>
          <cell r="D167">
            <v>371.75</v>
          </cell>
          <cell r="E167">
            <v>251.14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str">
            <v>2.1.66</v>
          </cell>
        </row>
        <row r="168">
          <cell r="A168" t="str">
            <v>2.1.67</v>
          </cell>
          <cell r="B168" t="str">
            <v>10/1670</v>
          </cell>
          <cell r="C168" t="str">
            <v>2.1.67:_18"_LÃ DE ROCHA_38</v>
          </cell>
          <cell r="D168">
            <v>285.87</v>
          </cell>
          <cell r="E168">
            <v>172.02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 t="str">
            <v>2.1.67</v>
          </cell>
        </row>
        <row r="169">
          <cell r="A169" t="str">
            <v>2.1.68</v>
          </cell>
          <cell r="B169" t="str">
            <v>10/1680</v>
          </cell>
          <cell r="C169" t="str">
            <v>2.1.68:_18"_LÃ DE ROCHA_50</v>
          </cell>
          <cell r="D169">
            <v>288.88</v>
          </cell>
          <cell r="E169">
            <v>192.08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 t="str">
            <v>2.1.68</v>
          </cell>
        </row>
        <row r="170">
          <cell r="A170" t="str">
            <v>2.1.69</v>
          </cell>
          <cell r="B170" t="str">
            <v>10/1690</v>
          </cell>
          <cell r="C170" t="str">
            <v>2.1.69:_18"_LÃ DE ROCHA_63</v>
          </cell>
          <cell r="D170">
            <v>290.35000000000002</v>
          </cell>
          <cell r="E170">
            <v>192.08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str">
            <v>2.1.69</v>
          </cell>
        </row>
        <row r="171">
          <cell r="A171" t="str">
            <v>2.1.70</v>
          </cell>
          <cell r="B171" t="str">
            <v>10/1700</v>
          </cell>
          <cell r="C171" t="str">
            <v>2.1.70:_18"_LÃ DE ROCHA_75</v>
          </cell>
          <cell r="D171">
            <v>291.7</v>
          </cell>
          <cell r="E171">
            <v>192.08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 t="str">
            <v>2.1.70</v>
          </cell>
        </row>
        <row r="172">
          <cell r="A172" t="str">
            <v>2.1.71</v>
          </cell>
          <cell r="B172" t="str">
            <v>10/1710</v>
          </cell>
          <cell r="C172" t="str">
            <v>2.1.71:_20"_LÃ DE ROCHA_38</v>
          </cell>
          <cell r="D172">
            <v>319</v>
          </cell>
          <cell r="E172">
            <v>188.21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 t="str">
            <v>2.1.71</v>
          </cell>
        </row>
        <row r="173">
          <cell r="A173" t="str">
            <v>2.1.72</v>
          </cell>
          <cell r="B173" t="str">
            <v>10/1720</v>
          </cell>
          <cell r="C173" t="str">
            <v>2.1.72:_20"_LÃ DE ROCHA_50</v>
          </cell>
          <cell r="D173">
            <v>230.35</v>
          </cell>
          <cell r="E173">
            <v>209.23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 t="str">
            <v>2.1.72</v>
          </cell>
        </row>
        <row r="174">
          <cell r="A174" t="str">
            <v>2.1.73</v>
          </cell>
          <cell r="B174" t="str">
            <v>10/1730</v>
          </cell>
          <cell r="C174" t="str">
            <v>2.1.73:_20"_LÃ DE ROCHA_63</v>
          </cell>
          <cell r="D174">
            <v>321.82</v>
          </cell>
          <cell r="E174">
            <v>209.23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 t="str">
            <v>2.1.73</v>
          </cell>
        </row>
        <row r="175">
          <cell r="A175" t="str">
            <v>2.1.74</v>
          </cell>
          <cell r="B175" t="str">
            <v>10/1740</v>
          </cell>
          <cell r="C175" t="str">
            <v>2.1.74:_20"_LÃ DE ROCHA_75</v>
          </cell>
          <cell r="D175">
            <v>323.17</v>
          </cell>
          <cell r="E175">
            <v>209.23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str">
            <v>2.1.74</v>
          </cell>
        </row>
        <row r="176">
          <cell r="A176" t="str">
            <v>2.1.75</v>
          </cell>
          <cell r="B176" t="str">
            <v>10/1750</v>
          </cell>
          <cell r="C176" t="str">
            <v>2.1.75:_22"_LÃ DE ROCHA_38</v>
          </cell>
          <cell r="D176">
            <v>350.48</v>
          </cell>
          <cell r="E176">
            <v>204.4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 t="str">
            <v>2.1.75</v>
          </cell>
        </row>
        <row r="177">
          <cell r="A177" t="str">
            <v>2.1.76</v>
          </cell>
          <cell r="B177" t="str">
            <v>10/1760</v>
          </cell>
          <cell r="C177" t="str">
            <v>2.1.76:_22"_LÃ DE ROCHA_50</v>
          </cell>
          <cell r="D177">
            <v>351.83</v>
          </cell>
          <cell r="E177">
            <v>226.37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 t="str">
            <v>2.1.76</v>
          </cell>
        </row>
        <row r="178">
          <cell r="A178" t="str">
            <v>2.1.77</v>
          </cell>
          <cell r="B178" t="str">
            <v>10/1770</v>
          </cell>
          <cell r="C178" t="str">
            <v>2.1.77:_22"_LÃ DE ROCHA_63</v>
          </cell>
          <cell r="D178">
            <v>293.5</v>
          </cell>
          <cell r="E178">
            <v>225.04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str">
            <v>2.1.77</v>
          </cell>
        </row>
        <row r="179">
          <cell r="A179" t="str">
            <v>2.1.78</v>
          </cell>
          <cell r="B179" t="str">
            <v>10/1780</v>
          </cell>
          <cell r="C179" t="str">
            <v>2.1.78:_22"_LÃ DE ROCHA_75</v>
          </cell>
          <cell r="D179">
            <v>301.55</v>
          </cell>
          <cell r="E179">
            <v>233.3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 t="str">
            <v>2.1.78</v>
          </cell>
        </row>
        <row r="180">
          <cell r="A180" t="str">
            <v>2.1.79</v>
          </cell>
          <cell r="B180" t="str">
            <v>10/1790</v>
          </cell>
          <cell r="C180" t="str">
            <v>2.1.79:_24"_LÃ DE ROCHA_38</v>
          </cell>
          <cell r="D180">
            <v>381.95</v>
          </cell>
          <cell r="E180">
            <v>220.6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 t="str">
            <v>2.1.79</v>
          </cell>
        </row>
        <row r="181">
          <cell r="A181" t="str">
            <v>2.1.80</v>
          </cell>
          <cell r="B181" t="str">
            <v>10/1800</v>
          </cell>
          <cell r="C181" t="str">
            <v>2.1.80:_24"_LÃ DE ROCHA_50</v>
          </cell>
          <cell r="D181">
            <v>383.3</v>
          </cell>
          <cell r="E181">
            <v>243.51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str">
            <v>2.1.80</v>
          </cell>
        </row>
        <row r="182">
          <cell r="A182" t="str">
            <v>2.1.81</v>
          </cell>
          <cell r="B182" t="str">
            <v>10/1810</v>
          </cell>
          <cell r="C182" t="str">
            <v>2.1.81:_24"_LÃ DE ROCHA_63</v>
          </cell>
          <cell r="D182">
            <v>384.76</v>
          </cell>
          <cell r="E182">
            <v>243.51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 t="str">
            <v>2.1.81</v>
          </cell>
        </row>
        <row r="183">
          <cell r="A183" t="str">
            <v>2.1.82</v>
          </cell>
          <cell r="B183" t="str">
            <v>10/1820</v>
          </cell>
          <cell r="C183" t="str">
            <v>2.1.82:_24"_LÃ DE ROCHA_75</v>
          </cell>
          <cell r="D183">
            <v>386.11</v>
          </cell>
          <cell r="E183">
            <v>243.51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 t="str">
            <v>2.1.82</v>
          </cell>
        </row>
        <row r="184">
          <cell r="A184" t="str">
            <v>2.1.83</v>
          </cell>
          <cell r="B184" t="str">
            <v>10/1830</v>
          </cell>
          <cell r="C184" t="str">
            <v>2.1.83:_26"_LÃ DE ROCHA_38</v>
          </cell>
          <cell r="D184">
            <v>413.42</v>
          </cell>
          <cell r="E184">
            <v>266.22000000000003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 t="str">
            <v>2.1.83</v>
          </cell>
        </row>
        <row r="185">
          <cell r="A185" t="str">
            <v>2.1.84</v>
          </cell>
          <cell r="B185" t="str">
            <v>10/1840</v>
          </cell>
          <cell r="C185" t="str">
            <v>2.1.84:_26"_LÃ DE ROCHA_50</v>
          </cell>
          <cell r="D185">
            <v>414.77</v>
          </cell>
          <cell r="E185">
            <v>291.62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 t="str">
            <v>2.1.84</v>
          </cell>
        </row>
        <row r="186">
          <cell r="A186" t="str">
            <v>2.1.85</v>
          </cell>
          <cell r="B186" t="str">
            <v>10/1850</v>
          </cell>
          <cell r="C186" t="str">
            <v>2.1.85:_26"_LÃ DE ROCHA_63</v>
          </cell>
          <cell r="D186">
            <v>416.23</v>
          </cell>
          <cell r="E186">
            <v>291.62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 t="str">
            <v>2.1.85</v>
          </cell>
        </row>
        <row r="187">
          <cell r="A187" t="str">
            <v>2.1.86</v>
          </cell>
          <cell r="B187" t="str">
            <v>10/1860</v>
          </cell>
          <cell r="C187" t="str">
            <v>2.1.86:_26"_LÃ DE ROCHA_75</v>
          </cell>
          <cell r="D187">
            <v>417.59</v>
          </cell>
          <cell r="E187">
            <v>291.62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 t="str">
            <v>2.1.86</v>
          </cell>
        </row>
        <row r="188">
          <cell r="A188" t="str">
            <v>2.1.87</v>
          </cell>
          <cell r="B188" t="str">
            <v>10/1870</v>
          </cell>
          <cell r="C188" t="str">
            <v>2.1.87:_30"_LÃ DE ROCHA_38</v>
          </cell>
          <cell r="D188">
            <v>425.06</v>
          </cell>
          <cell r="E188">
            <v>266.22000000000003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 t="str">
            <v>2.1.87</v>
          </cell>
        </row>
        <row r="189">
          <cell r="A189" t="str">
            <v>2.1.88</v>
          </cell>
          <cell r="B189" t="str">
            <v>10/1880</v>
          </cell>
          <cell r="C189" t="str">
            <v>2.1.88:_30"_LÃ DE ROCHA_50</v>
          </cell>
          <cell r="D189">
            <v>425.06</v>
          </cell>
          <cell r="E189">
            <v>291.62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 t="str">
            <v>2.1.88</v>
          </cell>
        </row>
        <row r="190">
          <cell r="A190" t="str">
            <v>2.1.89</v>
          </cell>
          <cell r="B190" t="str">
            <v>10/1890</v>
          </cell>
          <cell r="C190" t="str">
            <v>2.1.89:_30"_LÃ DE ROCHA_63</v>
          </cell>
          <cell r="D190">
            <v>425.06</v>
          </cell>
          <cell r="E190">
            <v>291.62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 t="str">
            <v>2.1.89</v>
          </cell>
        </row>
        <row r="191">
          <cell r="A191" t="str">
            <v>2.1.90</v>
          </cell>
          <cell r="B191" t="str">
            <v>10/1900</v>
          </cell>
          <cell r="C191" t="str">
            <v>2.1.90:_30"_LÃ DE ROCHA_75</v>
          </cell>
          <cell r="D191">
            <v>425.06</v>
          </cell>
          <cell r="E191">
            <v>299.37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 t="str">
            <v>2.1.90</v>
          </cell>
        </row>
        <row r="192">
          <cell r="A192" t="str">
            <v>2.1.91</v>
          </cell>
          <cell r="B192" t="str">
            <v>10/1910</v>
          </cell>
          <cell r="C192" t="str">
            <v>2.1.91:_32"_LÃ DE ROCHA_38</v>
          </cell>
          <cell r="D192">
            <v>433.73</v>
          </cell>
          <cell r="E192">
            <v>291.11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str">
            <v>2.1.91</v>
          </cell>
        </row>
        <row r="193">
          <cell r="A193" t="str">
            <v>2.1.92</v>
          </cell>
          <cell r="B193" t="str">
            <v>10/1920</v>
          </cell>
          <cell r="C193" t="str">
            <v>2.1.92:_32"_LÃ DE ROCHA_50</v>
          </cell>
          <cell r="D193">
            <v>433.73</v>
          </cell>
          <cell r="E193">
            <v>299.37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 t="str">
            <v>2.1.92</v>
          </cell>
        </row>
        <row r="194">
          <cell r="A194" t="str">
            <v>2.1.93</v>
          </cell>
          <cell r="B194" t="str">
            <v>10/1930</v>
          </cell>
          <cell r="C194" t="str">
            <v>2.1.93:_32"_LÃ DE ROCHA_63</v>
          </cell>
          <cell r="D194">
            <v>433.73</v>
          </cell>
          <cell r="E194">
            <v>307.63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 t="str">
            <v>2.1.93</v>
          </cell>
        </row>
        <row r="195">
          <cell r="A195" t="str">
            <v>2.1.94</v>
          </cell>
          <cell r="B195" t="str">
            <v>10/1940</v>
          </cell>
          <cell r="C195" t="str">
            <v>2.1.94:_32"_LÃ DE ROCHA_75</v>
          </cell>
          <cell r="D195">
            <v>433.73</v>
          </cell>
          <cell r="E195">
            <v>315.89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 t="str">
            <v>2.1.94</v>
          </cell>
        </row>
        <row r="196">
          <cell r="A196" t="str">
            <v>2.1.95</v>
          </cell>
          <cell r="B196" t="str">
            <v>10/1950</v>
          </cell>
          <cell r="C196" t="str">
            <v>2.1.95:_36"_LÃ DE ROCHA_38</v>
          </cell>
          <cell r="D196">
            <v>433.73</v>
          </cell>
          <cell r="E196">
            <v>324.14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 t="str">
            <v>2.1.95</v>
          </cell>
        </row>
        <row r="197">
          <cell r="A197" t="str">
            <v>2.1.96</v>
          </cell>
          <cell r="B197" t="str">
            <v>10/1960</v>
          </cell>
          <cell r="C197" t="str">
            <v>2.1.96:_36"_LÃ DE ROCHA_50</v>
          </cell>
          <cell r="D197">
            <v>433.73</v>
          </cell>
          <cell r="E197">
            <v>332.4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str">
            <v>2.1.96</v>
          </cell>
        </row>
        <row r="198">
          <cell r="A198" t="str">
            <v>2.1.97</v>
          </cell>
          <cell r="B198" t="str">
            <v>10/1970</v>
          </cell>
          <cell r="C198" t="str">
            <v>2.1.97:_36"_LÃ DE ROCHA_63</v>
          </cell>
          <cell r="D198">
            <v>433.73</v>
          </cell>
          <cell r="E198">
            <v>340.67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 t="str">
            <v>2.1.97</v>
          </cell>
        </row>
        <row r="199">
          <cell r="A199" t="str">
            <v>2.1.98</v>
          </cell>
          <cell r="B199" t="str">
            <v>10/1980</v>
          </cell>
          <cell r="C199" t="str">
            <v>2.1.98:_36"_LÃ DE ROCHA_75</v>
          </cell>
          <cell r="D199">
            <v>433.73</v>
          </cell>
          <cell r="E199">
            <v>347.88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 t="str">
            <v>2.1.98</v>
          </cell>
        </row>
        <row r="200">
          <cell r="A200" t="str">
            <v>3.1.001</v>
          </cell>
          <cell r="B200" t="str">
            <v>10/2000</v>
          </cell>
          <cell r="C200" t="str">
            <v>3.1.1:_1/2"_POLIURETANO INJ._25</v>
          </cell>
          <cell r="D200">
            <v>36.32</v>
          </cell>
          <cell r="E200">
            <v>31.57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 t="str">
            <v>3.1.001</v>
          </cell>
        </row>
        <row r="201">
          <cell r="A201" t="str">
            <v>3.1.002</v>
          </cell>
          <cell r="B201" t="str">
            <v>10/2010</v>
          </cell>
          <cell r="C201" t="str">
            <v>3.1.2:_1/2"_POLIURETANO INJ._40</v>
          </cell>
          <cell r="D201">
            <v>44.23</v>
          </cell>
          <cell r="E201">
            <v>41.31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 t="str">
            <v>3.1.002</v>
          </cell>
        </row>
        <row r="202">
          <cell r="A202" t="str">
            <v>3.1.003</v>
          </cell>
          <cell r="B202" t="str">
            <v>10/2020</v>
          </cell>
          <cell r="C202" t="str">
            <v>3.1.3:_1/2"_POLIURETANO INJ._50</v>
          </cell>
          <cell r="D202">
            <v>50.18</v>
          </cell>
          <cell r="E202">
            <v>55.26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 t="str">
            <v>3.1.003</v>
          </cell>
        </row>
        <row r="203">
          <cell r="A203" t="str">
            <v>3.1.004</v>
          </cell>
          <cell r="B203" t="str">
            <v>10/2030</v>
          </cell>
          <cell r="C203" t="str">
            <v>3.1.4:_3/4"_POLIURETANO INJ._25</v>
          </cell>
          <cell r="D203">
            <v>38.19</v>
          </cell>
          <cell r="E203">
            <v>32.78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 t="str">
            <v>3.1.004</v>
          </cell>
        </row>
        <row r="204">
          <cell r="A204" t="str">
            <v>3.1.005</v>
          </cell>
          <cell r="B204" t="str">
            <v>10/2040</v>
          </cell>
          <cell r="C204" t="str">
            <v>3.1.5:_3/4"_POLIURETANO INJ._40</v>
          </cell>
          <cell r="D204">
            <v>42.83</v>
          </cell>
          <cell r="E204">
            <v>43.2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 t="str">
            <v>3.1.005</v>
          </cell>
        </row>
        <row r="205">
          <cell r="A205" t="str">
            <v>3.1.006</v>
          </cell>
          <cell r="B205" t="str">
            <v>10/2050</v>
          </cell>
          <cell r="C205" t="str">
            <v>3.1.6:_3/4"_POLIURETANO INJ._50</v>
          </cell>
          <cell r="D205">
            <v>52.62</v>
          </cell>
          <cell r="E205">
            <v>55.63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 t="str">
            <v>3.1.006</v>
          </cell>
        </row>
        <row r="206">
          <cell r="A206" t="str">
            <v>3.1.007</v>
          </cell>
          <cell r="B206" t="str">
            <v>10/2060</v>
          </cell>
          <cell r="C206" t="str">
            <v>3.1.7:_3/4"_POLIURETANO INJ._65</v>
          </cell>
          <cell r="D206">
            <v>58.05</v>
          </cell>
          <cell r="E206">
            <v>70.5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 t="str">
            <v>3.1.007</v>
          </cell>
        </row>
        <row r="207">
          <cell r="A207" t="str">
            <v>3.1.008</v>
          </cell>
          <cell r="B207" t="str">
            <v>10/2070</v>
          </cell>
          <cell r="C207" t="str">
            <v>3.1.8:_3/4"_POLIURETANO INJ._75</v>
          </cell>
          <cell r="D207">
            <v>65.72</v>
          </cell>
          <cell r="E207">
            <v>86.26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 t="str">
            <v>3.1.008</v>
          </cell>
        </row>
        <row r="208">
          <cell r="A208" t="str">
            <v>3.1.009</v>
          </cell>
          <cell r="B208" t="str">
            <v>10/2080</v>
          </cell>
          <cell r="C208" t="str">
            <v>3.1.9:_1"_POLIURETANO INJ._25</v>
          </cell>
          <cell r="D208">
            <v>53.24</v>
          </cell>
          <cell r="E208">
            <v>35.22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 t="str">
            <v>3.1.009</v>
          </cell>
        </row>
        <row r="209">
          <cell r="A209" t="str">
            <v>3.1.010</v>
          </cell>
          <cell r="B209" t="str">
            <v>10/2090</v>
          </cell>
          <cell r="C209" t="str">
            <v>3.1.10:_1"_POLIURETANO INJ._40</v>
          </cell>
          <cell r="D209">
            <v>57.06</v>
          </cell>
          <cell r="E209">
            <v>44.39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 t="str">
            <v>3.1.010</v>
          </cell>
        </row>
        <row r="210">
          <cell r="A210" t="str">
            <v>3.1.011</v>
          </cell>
          <cell r="B210" t="str">
            <v>10/2100</v>
          </cell>
          <cell r="C210" t="str">
            <v>3.1.11:_1"_POLIURETANO INJ._50</v>
          </cell>
          <cell r="D210">
            <v>59.62</v>
          </cell>
          <cell r="E210">
            <v>58.56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 t="str">
            <v>3.1.011</v>
          </cell>
        </row>
        <row r="211">
          <cell r="A211" t="str">
            <v>3.1.012</v>
          </cell>
          <cell r="B211" t="str">
            <v>10/2110</v>
          </cell>
          <cell r="C211" t="str">
            <v>3.1.12:_1"_POLIURETANO INJ._65</v>
          </cell>
          <cell r="D211">
            <v>64.87</v>
          </cell>
          <cell r="E211">
            <v>73.61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 t="str">
            <v>3.1.012</v>
          </cell>
        </row>
        <row r="212">
          <cell r="A212" t="str">
            <v>3.1.013</v>
          </cell>
          <cell r="B212" t="str">
            <v>10/2120</v>
          </cell>
          <cell r="C212" t="str">
            <v>3.1.13:_1"_POLIURETANO INJ._75</v>
          </cell>
          <cell r="D212">
            <v>68.680000000000007</v>
          </cell>
          <cell r="E212">
            <v>89.57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 t="str">
            <v>3.1.013</v>
          </cell>
        </row>
        <row r="213">
          <cell r="A213" t="str">
            <v>3.1.014</v>
          </cell>
          <cell r="B213" t="str">
            <v>10/2130</v>
          </cell>
          <cell r="C213" t="str">
            <v>3.1.14:_1 1/2"_POLIURETANO INJ._25</v>
          </cell>
          <cell r="D213">
            <v>74.099999999999994</v>
          </cell>
          <cell r="E213">
            <v>43.2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 t="str">
            <v>3.1.014</v>
          </cell>
        </row>
        <row r="214">
          <cell r="A214" t="str">
            <v>3.1.015</v>
          </cell>
          <cell r="B214" t="str">
            <v>10/2140</v>
          </cell>
          <cell r="C214" t="str">
            <v>3.1.15:_1 1/2"_POLIURETANO INJ._40</v>
          </cell>
          <cell r="D214">
            <v>77.92</v>
          </cell>
          <cell r="E214">
            <v>48.18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 t="str">
            <v>3.1.015</v>
          </cell>
        </row>
        <row r="215">
          <cell r="A215" t="str">
            <v>3.1.016</v>
          </cell>
          <cell r="B215" t="str">
            <v>10/2150</v>
          </cell>
          <cell r="C215" t="str">
            <v>3.1.16:_1 1/2"_POLIURETANO INJ._50</v>
          </cell>
          <cell r="D215">
            <v>80.47</v>
          </cell>
          <cell r="E215">
            <v>62.61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 t="str">
            <v>3.1.016</v>
          </cell>
        </row>
        <row r="216">
          <cell r="A216" t="str">
            <v>3.1.017</v>
          </cell>
          <cell r="B216" t="str">
            <v>10/2160</v>
          </cell>
          <cell r="C216" t="str">
            <v>3.1.17:_1 1/2"_POLIURETANO INJ._65</v>
          </cell>
          <cell r="D216">
            <v>84.3</v>
          </cell>
          <cell r="E216">
            <v>77.930000000000007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 t="str">
            <v>3.1.017</v>
          </cell>
        </row>
        <row r="217">
          <cell r="A217" t="str">
            <v>3.1.018</v>
          </cell>
          <cell r="B217" t="str">
            <v>10/2170</v>
          </cell>
          <cell r="C217" t="str">
            <v>3.1.18:_1 1/2"_POLIURETANO INJ._75</v>
          </cell>
          <cell r="D217">
            <v>86.85</v>
          </cell>
          <cell r="E217">
            <v>94.15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 t="str">
            <v>3.1.018</v>
          </cell>
        </row>
        <row r="218">
          <cell r="A218" t="str">
            <v>3.1.019</v>
          </cell>
          <cell r="B218" t="str">
            <v>10/2180</v>
          </cell>
          <cell r="C218" t="str">
            <v>3.1.19:_2"_POLIURETANO INJ._25</v>
          </cell>
          <cell r="D218">
            <v>91.03</v>
          </cell>
          <cell r="E218">
            <v>43.2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 t="str">
            <v>3.1.019</v>
          </cell>
        </row>
        <row r="219">
          <cell r="A219" t="str">
            <v>3.1.020</v>
          </cell>
          <cell r="B219" t="str">
            <v>10/2190</v>
          </cell>
          <cell r="C219" t="str">
            <v>3.1.20:_2"_POLIURETANO INJ._40</v>
          </cell>
          <cell r="D219">
            <v>94.86</v>
          </cell>
          <cell r="E219">
            <v>51.27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 t="str">
            <v>3.1.020</v>
          </cell>
        </row>
        <row r="220">
          <cell r="A220" t="str">
            <v>3.1.021</v>
          </cell>
          <cell r="B220" t="str">
            <v>10/2200</v>
          </cell>
          <cell r="C220" t="str">
            <v>3.1.21:_2"_POLIURETANO INJ._50</v>
          </cell>
          <cell r="D220">
            <v>97.41</v>
          </cell>
          <cell r="E220">
            <v>65.900000000000006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 t="str">
            <v>3.1.021</v>
          </cell>
        </row>
        <row r="221">
          <cell r="A221" t="str">
            <v>3.1.022</v>
          </cell>
          <cell r="B221" t="str">
            <v>10/2210</v>
          </cell>
          <cell r="C221" t="str">
            <v>3.1.22:_2"_POLIURETANO INJ._65</v>
          </cell>
          <cell r="D221">
            <v>101.24</v>
          </cell>
          <cell r="E221">
            <v>81.44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 t="str">
            <v>3.1.022</v>
          </cell>
        </row>
        <row r="222">
          <cell r="A222" t="str">
            <v>3.1.023</v>
          </cell>
          <cell r="B222" t="str">
            <v>10/2220</v>
          </cell>
          <cell r="C222" t="str">
            <v>3.1.23:_2"_POLIURETANO INJ._75</v>
          </cell>
          <cell r="D222">
            <v>103.79</v>
          </cell>
          <cell r="E222">
            <v>97.86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 t="str">
            <v>3.1.023</v>
          </cell>
        </row>
        <row r="223">
          <cell r="A223" t="str">
            <v>3.1.024</v>
          </cell>
          <cell r="B223" t="str">
            <v>10/2230</v>
          </cell>
          <cell r="C223" t="str">
            <v>3.1.24:_2 1/2"_POLIURETANO INJ._25</v>
          </cell>
          <cell r="D223">
            <v>108.86</v>
          </cell>
          <cell r="E223">
            <v>51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 t="str">
            <v>3.1.024</v>
          </cell>
        </row>
        <row r="224">
          <cell r="A224" t="str">
            <v>3.1.025</v>
          </cell>
          <cell r="B224" t="str">
            <v>10/2240</v>
          </cell>
          <cell r="C224" t="str">
            <v>3.1.25:_2 1/2"_POLIURETANO INJ._40</v>
          </cell>
          <cell r="D224">
            <v>112.67</v>
          </cell>
          <cell r="E224">
            <v>60.92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 t="str">
            <v>3.1.025</v>
          </cell>
        </row>
        <row r="225">
          <cell r="A225" t="str">
            <v>3.1.026</v>
          </cell>
          <cell r="B225" t="str">
            <v>10/2250</v>
          </cell>
          <cell r="C225" t="str">
            <v>3.1.26:_2 1/2"_POLIURETANO INJ._50</v>
          </cell>
          <cell r="D225">
            <v>115.24</v>
          </cell>
          <cell r="E225">
            <v>69.36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 t="str">
            <v>3.1.026</v>
          </cell>
        </row>
        <row r="226">
          <cell r="A226" t="str">
            <v>3.1.027</v>
          </cell>
          <cell r="B226" t="str">
            <v>10/2260</v>
          </cell>
          <cell r="C226" t="str">
            <v>3.1.27:_2 1/2"_POLIURETANO INJ._65</v>
          </cell>
          <cell r="D226">
            <v>119.05</v>
          </cell>
          <cell r="E226">
            <v>85.12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 t="str">
            <v>3.1.027</v>
          </cell>
        </row>
        <row r="227">
          <cell r="A227" t="str">
            <v>3.1.028</v>
          </cell>
          <cell r="B227" t="str">
            <v>10/2270</v>
          </cell>
          <cell r="C227" t="str">
            <v>3.1.28:_2 1/2"_POLIURETANO INJ._75</v>
          </cell>
          <cell r="D227">
            <v>121.62</v>
          </cell>
          <cell r="E227">
            <v>101.77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 t="str">
            <v>3.1.028</v>
          </cell>
        </row>
        <row r="228">
          <cell r="A228" t="str">
            <v>3.1.029</v>
          </cell>
          <cell r="B228" t="str">
            <v>10/2280</v>
          </cell>
          <cell r="C228" t="str">
            <v>3.1.29:_3"_POLIURETANO INJ._25</v>
          </cell>
          <cell r="D228">
            <v>131.12</v>
          </cell>
          <cell r="E228">
            <v>60.92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 t="str">
            <v>3.1.029</v>
          </cell>
        </row>
        <row r="229">
          <cell r="A229" t="str">
            <v>3.1.030</v>
          </cell>
          <cell r="B229" t="str">
            <v>10/2290</v>
          </cell>
          <cell r="C229" t="str">
            <v>3.1.30:_3"_POLIURETANO INJ._40</v>
          </cell>
          <cell r="D229">
            <v>134.94999999999999</v>
          </cell>
          <cell r="E229">
            <v>60.92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 t="str">
            <v>3.1.030</v>
          </cell>
        </row>
        <row r="230">
          <cell r="A230" t="str">
            <v>3.1.031</v>
          </cell>
          <cell r="B230" t="str">
            <v>10/2300</v>
          </cell>
          <cell r="C230" t="str">
            <v>3.1.31:_3"_POLIURETANO INJ._50</v>
          </cell>
          <cell r="D230">
            <v>137.5</v>
          </cell>
          <cell r="E230">
            <v>73.7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 t="str">
            <v>3.1.031</v>
          </cell>
        </row>
        <row r="231">
          <cell r="A231" t="str">
            <v>3.1.032</v>
          </cell>
          <cell r="B231" t="str">
            <v>10/2310</v>
          </cell>
          <cell r="C231" t="str">
            <v>3.1.32:_3"_POLIURETANO INJ._65</v>
          </cell>
          <cell r="D231">
            <v>141.33000000000001</v>
          </cell>
          <cell r="E231">
            <v>89.73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 t="str">
            <v>3.1.032</v>
          </cell>
        </row>
        <row r="232">
          <cell r="A232" t="str">
            <v>3.1.033</v>
          </cell>
          <cell r="B232" t="str">
            <v>10/2320</v>
          </cell>
          <cell r="C232" t="str">
            <v>3.1.33:_3"_POLIURETANO INJ._75</v>
          </cell>
          <cell r="D232">
            <v>143.88</v>
          </cell>
          <cell r="E232">
            <v>106.65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 t="str">
            <v>3.1.033</v>
          </cell>
        </row>
        <row r="233">
          <cell r="A233" t="str">
            <v>3.1.034</v>
          </cell>
          <cell r="B233" t="str">
            <v>10/2330</v>
          </cell>
          <cell r="C233" t="str">
            <v>3.1.34:_3"_POLIURETANO INJ._90</v>
          </cell>
          <cell r="D233">
            <v>147.71</v>
          </cell>
          <cell r="E233">
            <v>124.46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 t="str">
            <v>3.1.034</v>
          </cell>
        </row>
        <row r="234">
          <cell r="A234" t="str">
            <v>3.1.035</v>
          </cell>
          <cell r="B234" t="str">
            <v>10/2340</v>
          </cell>
          <cell r="C234" t="str">
            <v>3.1.35:_4"_POLIURETANO INJ._25</v>
          </cell>
          <cell r="D234">
            <v>135.88999999999999</v>
          </cell>
          <cell r="E234">
            <v>69.569999999999993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 t="str">
            <v>3.1.035</v>
          </cell>
        </row>
        <row r="235">
          <cell r="A235" t="str">
            <v>3.1.036</v>
          </cell>
          <cell r="B235" t="str">
            <v>10/2350</v>
          </cell>
          <cell r="C235" t="str">
            <v>3.1.36:_4"_POLIURETANO INJ._40</v>
          </cell>
          <cell r="D235">
            <v>138.99</v>
          </cell>
          <cell r="E235">
            <v>69.569999999999993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 t="str">
            <v>3.1.036</v>
          </cell>
        </row>
        <row r="236">
          <cell r="A236" t="str">
            <v>3.1.037</v>
          </cell>
          <cell r="B236" t="str">
            <v>10/2360</v>
          </cell>
          <cell r="C236" t="str">
            <v>3.1.37:_4"_POLIURETANO INJ._50</v>
          </cell>
          <cell r="D236">
            <v>141.06</v>
          </cell>
          <cell r="E236">
            <v>80.63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 t="str">
            <v>3.1.037</v>
          </cell>
        </row>
        <row r="237">
          <cell r="A237" t="str">
            <v>3.1.038</v>
          </cell>
          <cell r="B237" t="str">
            <v>10/2370</v>
          </cell>
          <cell r="C237" t="str">
            <v>3.1.38:_4"_POLIURETANO INJ._65</v>
          </cell>
          <cell r="D237">
            <v>144.18</v>
          </cell>
          <cell r="E237">
            <v>97.11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 t="str">
            <v>3.1.038</v>
          </cell>
        </row>
        <row r="238">
          <cell r="A238" t="str">
            <v>3.1.039</v>
          </cell>
          <cell r="B238" t="str">
            <v>10/2380</v>
          </cell>
          <cell r="C238" t="str">
            <v>3.1.39:_4"_POLIURETANO INJ._75</v>
          </cell>
          <cell r="D238">
            <v>146.27000000000001</v>
          </cell>
          <cell r="E238">
            <v>114.47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 t="str">
            <v>3.1.039</v>
          </cell>
        </row>
        <row r="239">
          <cell r="A239" t="str">
            <v>3.1.040</v>
          </cell>
          <cell r="B239" t="str">
            <v>10/2390</v>
          </cell>
          <cell r="C239" t="str">
            <v>3.1.40:_4"_POLIURETANO INJ._90</v>
          </cell>
          <cell r="D239">
            <v>149.38</v>
          </cell>
          <cell r="E239">
            <v>132.72999999999999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 t="str">
            <v>3.1.040</v>
          </cell>
        </row>
        <row r="240">
          <cell r="A240" t="str">
            <v>3.1.041</v>
          </cell>
          <cell r="B240" t="str">
            <v>10/2400</v>
          </cell>
          <cell r="C240" t="str">
            <v>3.1.41:_4"_POLIURETANO INJ._100</v>
          </cell>
          <cell r="D240">
            <v>151.46</v>
          </cell>
          <cell r="E240">
            <v>151.88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 t="str">
            <v>3.1.041</v>
          </cell>
        </row>
        <row r="241">
          <cell r="A241" t="str">
            <v>3.1.042</v>
          </cell>
          <cell r="B241" t="str">
            <v>10/2410</v>
          </cell>
          <cell r="C241" t="str">
            <v>3.1.42:_4"_POLIURETANO INJ._115</v>
          </cell>
          <cell r="D241">
            <v>154.58000000000001</v>
          </cell>
          <cell r="E241">
            <v>171.92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 t="str">
            <v>3.1.042</v>
          </cell>
        </row>
        <row r="242">
          <cell r="A242" t="str">
            <v>3.1.043</v>
          </cell>
          <cell r="B242" t="str">
            <v>10/2420</v>
          </cell>
          <cell r="C242" t="str">
            <v>3.1.43:_6"_POLIURETANO INJ._25</v>
          </cell>
          <cell r="D242">
            <v>197.58</v>
          </cell>
          <cell r="E242">
            <v>83.78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 t="str">
            <v>3.1.043</v>
          </cell>
        </row>
        <row r="243">
          <cell r="A243" t="str">
            <v>3.1.044</v>
          </cell>
          <cell r="B243" t="str">
            <v>10/2430</v>
          </cell>
          <cell r="C243" t="str">
            <v>3.1.44:_6"_POLIURETANO INJ._40</v>
          </cell>
          <cell r="D243">
            <v>200.7</v>
          </cell>
          <cell r="E243">
            <v>97.13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 t="str">
            <v>3.1.044</v>
          </cell>
        </row>
        <row r="244">
          <cell r="A244" t="str">
            <v>3.1.045</v>
          </cell>
          <cell r="B244" t="str">
            <v>10/2440</v>
          </cell>
          <cell r="C244" t="str">
            <v>3.1.45:_6"_POLIURETANO INJ._50</v>
          </cell>
          <cell r="D244">
            <v>202.78</v>
          </cell>
          <cell r="E244">
            <v>105.65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 t="str">
            <v>3.1.045</v>
          </cell>
        </row>
        <row r="245">
          <cell r="A245" t="str">
            <v>3.1.046</v>
          </cell>
          <cell r="B245" t="str">
            <v>10/2450</v>
          </cell>
          <cell r="C245" t="str">
            <v>3.1.46:_6"_POLIURETANO INJ._65</v>
          </cell>
          <cell r="D245">
            <v>205.89</v>
          </cell>
          <cell r="E245">
            <v>115.36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 t="str">
            <v>3.1.046</v>
          </cell>
        </row>
        <row r="246">
          <cell r="A246" t="str">
            <v>3.1.047</v>
          </cell>
          <cell r="B246" t="str">
            <v>10/2460</v>
          </cell>
          <cell r="C246" t="str">
            <v>3.1.47:_6"_POLIURETANO INJ._75</v>
          </cell>
          <cell r="D246">
            <v>207.98</v>
          </cell>
          <cell r="E246">
            <v>131.09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 t="str">
            <v>3.1.047</v>
          </cell>
        </row>
        <row r="247">
          <cell r="A247" t="str">
            <v>3.1.048</v>
          </cell>
          <cell r="B247" t="str">
            <v>10/2470</v>
          </cell>
          <cell r="C247" t="str">
            <v>3.1.48:_6"_POLIURETANO INJ._90</v>
          </cell>
          <cell r="D247">
            <v>211.11</v>
          </cell>
          <cell r="E247">
            <v>150.30000000000001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 t="str">
            <v>3.1.048</v>
          </cell>
        </row>
        <row r="248">
          <cell r="A248" t="str">
            <v>3.1.049</v>
          </cell>
          <cell r="B248" t="str">
            <v>10/2480</v>
          </cell>
          <cell r="C248" t="str">
            <v>3.1.49:_6"_POLIURETANO INJ._100</v>
          </cell>
          <cell r="D248">
            <v>213.17</v>
          </cell>
          <cell r="E248">
            <v>170.39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 t="str">
            <v>3.1.049</v>
          </cell>
        </row>
        <row r="249">
          <cell r="A249" t="str">
            <v>3.1.050</v>
          </cell>
          <cell r="B249" t="str">
            <v>10/2490</v>
          </cell>
          <cell r="C249" t="str">
            <v>3.1.50:_6"_POLIURETANO INJ._115</v>
          </cell>
          <cell r="D249">
            <v>216.3</v>
          </cell>
          <cell r="E249">
            <v>191.38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 t="str">
            <v>3.1.050</v>
          </cell>
        </row>
        <row r="250">
          <cell r="A250" t="str">
            <v>3.1.051</v>
          </cell>
          <cell r="B250" t="str">
            <v>10/2500</v>
          </cell>
          <cell r="C250" t="str">
            <v>3.1.51:_6"_POLIURETANO INJ._125</v>
          </cell>
          <cell r="D250">
            <v>218.37</v>
          </cell>
          <cell r="E250">
            <v>213.25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 t="str">
            <v>3.1.051</v>
          </cell>
        </row>
        <row r="251">
          <cell r="A251" t="str">
            <v>3.1.052</v>
          </cell>
          <cell r="B251" t="str">
            <v>10/2510</v>
          </cell>
          <cell r="C251" t="str">
            <v>3.1.52:_8"_POLIURETANO INJ._25</v>
          </cell>
          <cell r="D251">
            <v>255.66</v>
          </cell>
          <cell r="E251">
            <v>102.4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 t="str">
            <v>3.1.052</v>
          </cell>
        </row>
        <row r="252">
          <cell r="A252" t="str">
            <v>3.1.053</v>
          </cell>
          <cell r="B252" t="str">
            <v>10/2520</v>
          </cell>
          <cell r="C252" t="str">
            <v>3.1.53:_8"_POLIURETANO INJ._40</v>
          </cell>
          <cell r="D252">
            <v>258.77999999999997</v>
          </cell>
          <cell r="E252">
            <v>116.58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 t="str">
            <v>3.1.053</v>
          </cell>
        </row>
        <row r="253">
          <cell r="A253" t="str">
            <v>3.1.054</v>
          </cell>
          <cell r="B253" t="str">
            <v>10/2530</v>
          </cell>
          <cell r="C253" t="str">
            <v>3.1.54:_8"_POLIURETANO INJ._50</v>
          </cell>
          <cell r="D253">
            <v>260.77999999999997</v>
          </cell>
          <cell r="E253">
            <v>145.58000000000001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 t="str">
            <v>3.1.054</v>
          </cell>
        </row>
        <row r="254">
          <cell r="A254" t="str">
            <v>3.1.055</v>
          </cell>
          <cell r="B254" t="str">
            <v>10/2540</v>
          </cell>
          <cell r="C254" t="str">
            <v>3.1.55:_8"_POLIURETANO INJ._65</v>
          </cell>
          <cell r="D254">
            <v>263.98</v>
          </cell>
          <cell r="E254">
            <v>147.21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 t="str">
            <v>3.1.055</v>
          </cell>
        </row>
        <row r="255">
          <cell r="A255" t="str">
            <v>3.1.056</v>
          </cell>
          <cell r="B255" t="str">
            <v>10/2550</v>
          </cell>
          <cell r="C255" t="str">
            <v>3.1.56:_8"_POLIURETANO INJ._75</v>
          </cell>
          <cell r="D255">
            <v>266.06</v>
          </cell>
          <cell r="E255">
            <v>146.74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 t="str">
            <v>3.1.056</v>
          </cell>
        </row>
        <row r="256">
          <cell r="A256" t="str">
            <v>3.1.057</v>
          </cell>
          <cell r="B256" t="str">
            <v>10/2560</v>
          </cell>
          <cell r="C256" t="str">
            <v>3.1.57:_8"_POLIURETANO INJ._90</v>
          </cell>
          <cell r="D256">
            <v>269.18</v>
          </cell>
          <cell r="E256">
            <v>166.82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 t="str">
            <v>3.1.057</v>
          </cell>
        </row>
        <row r="257">
          <cell r="A257" t="str">
            <v>3.1.058</v>
          </cell>
          <cell r="B257" t="str">
            <v>10/2570</v>
          </cell>
          <cell r="C257" t="str">
            <v>3.1.58:_8"_POLIURETANO INJ._100</v>
          </cell>
          <cell r="D257">
            <v>171.26</v>
          </cell>
          <cell r="E257">
            <v>187.82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 t="str">
            <v>3.1.058</v>
          </cell>
        </row>
        <row r="258">
          <cell r="A258" t="str">
            <v>3.1.059</v>
          </cell>
          <cell r="B258" t="str">
            <v>10/2580</v>
          </cell>
          <cell r="C258" t="str">
            <v>3.1.59:_8"_POLIURETANO INJ._115</v>
          </cell>
          <cell r="D258">
            <v>185.64</v>
          </cell>
          <cell r="E258">
            <v>147.62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 t="str">
            <v>3.1.059</v>
          </cell>
        </row>
        <row r="259">
          <cell r="A259" t="str">
            <v>3.1.060</v>
          </cell>
          <cell r="B259" t="str">
            <v>10/2590</v>
          </cell>
          <cell r="C259" t="str">
            <v>3.1.60:_8"_POLIURETANO INJ._125</v>
          </cell>
          <cell r="D259">
            <v>198.54</v>
          </cell>
          <cell r="E259">
            <v>155.88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 t="str">
            <v>3.1.060</v>
          </cell>
        </row>
        <row r="260">
          <cell r="A260" t="str">
            <v>3.1.061</v>
          </cell>
          <cell r="B260" t="str">
            <v>10/2600</v>
          </cell>
          <cell r="C260" t="str">
            <v>3.1.61:_10"_POLIURETANO INJ._25</v>
          </cell>
          <cell r="D260">
            <v>317.33</v>
          </cell>
          <cell r="E260">
            <v>122.18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 t="str">
            <v>3.1.061</v>
          </cell>
        </row>
        <row r="261">
          <cell r="A261" t="str">
            <v>3.1.062</v>
          </cell>
          <cell r="B261" t="str">
            <v>10/2610</v>
          </cell>
          <cell r="C261" t="str">
            <v>3.1.62:_10"_POLIURETANO INJ._40</v>
          </cell>
          <cell r="D261">
            <v>320.45999999999998</v>
          </cell>
          <cell r="E261">
            <v>137.19999999999999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 t="str">
            <v>3.1.062</v>
          </cell>
        </row>
        <row r="262">
          <cell r="A262" t="str">
            <v>3.1.063</v>
          </cell>
          <cell r="B262" t="str">
            <v>10/2620</v>
          </cell>
          <cell r="C262" t="str">
            <v>3.1.63:_10"_POLIURETANO INJ._50</v>
          </cell>
          <cell r="D262">
            <v>322.52999999999997</v>
          </cell>
          <cell r="E262">
            <v>145.71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 t="str">
            <v>3.1.063</v>
          </cell>
        </row>
        <row r="263">
          <cell r="A263" t="str">
            <v>3.1.064</v>
          </cell>
          <cell r="B263" t="str">
            <v>10/2630</v>
          </cell>
          <cell r="C263" t="str">
            <v>3.1.64:_10"_POLIURETANO INJ._65</v>
          </cell>
          <cell r="D263">
            <v>325.64999999999998</v>
          </cell>
          <cell r="E263">
            <v>155.43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 t="str">
            <v>3.1.064</v>
          </cell>
        </row>
        <row r="264">
          <cell r="A264" t="str">
            <v>3.1.065</v>
          </cell>
          <cell r="B264" t="str">
            <v>10/2640</v>
          </cell>
          <cell r="C264" t="str">
            <v>3.1.65:_10"_POLIURETANO INJ._75</v>
          </cell>
          <cell r="D264">
            <v>327.72</v>
          </cell>
          <cell r="E264">
            <v>163.34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 t="str">
            <v>3.1.065</v>
          </cell>
        </row>
        <row r="265">
          <cell r="A265" t="str">
            <v>3.1.066</v>
          </cell>
          <cell r="B265" t="str">
            <v>10/2650</v>
          </cell>
          <cell r="C265" t="str">
            <v>3.1.66:_10"_POLIURETANO INJ._90</v>
          </cell>
          <cell r="D265">
            <v>330.85</v>
          </cell>
          <cell r="E265">
            <v>184.39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 t="str">
            <v>3.1.066</v>
          </cell>
        </row>
        <row r="266">
          <cell r="A266" t="str">
            <v>3.1.067</v>
          </cell>
          <cell r="B266" t="str">
            <v>10/2660</v>
          </cell>
          <cell r="C266" t="str">
            <v>3.1.67:_10"_POLIURETANO INJ._100</v>
          </cell>
          <cell r="D266">
            <v>333.92</v>
          </cell>
          <cell r="E266">
            <v>206.32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 t="str">
            <v>3.1.067</v>
          </cell>
        </row>
        <row r="267">
          <cell r="A267" t="str">
            <v>3.1.068</v>
          </cell>
          <cell r="B267" t="str">
            <v>10/2670</v>
          </cell>
          <cell r="C267" t="str">
            <v>3.1.68:_10"_POLIURETANO INJ._115</v>
          </cell>
          <cell r="D267">
            <v>333.92</v>
          </cell>
          <cell r="E267">
            <v>206.32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 t="str">
            <v>3.1.068</v>
          </cell>
        </row>
        <row r="268">
          <cell r="A268" t="str">
            <v>3.1.069</v>
          </cell>
          <cell r="B268" t="str">
            <v>10/2680</v>
          </cell>
          <cell r="C268" t="str">
            <v>3.1.69:_10"_POLIURETANO INJ._125</v>
          </cell>
          <cell r="D268">
            <v>333.92</v>
          </cell>
          <cell r="E268">
            <v>206.32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 t="str">
            <v>3.1.069</v>
          </cell>
        </row>
        <row r="269">
          <cell r="A269" t="str">
            <v>3.1.070</v>
          </cell>
          <cell r="B269" t="str">
            <v>10/2690</v>
          </cell>
          <cell r="C269" t="str">
            <v>3.1.70:_12"_POLIURETANO INJ._25</v>
          </cell>
          <cell r="D269">
            <v>375.45</v>
          </cell>
          <cell r="E269">
            <v>140.81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 t="str">
            <v>3.1.070</v>
          </cell>
        </row>
        <row r="270">
          <cell r="A270" t="str">
            <v>3.1.071</v>
          </cell>
          <cell r="B270" t="str">
            <v>10/2700</v>
          </cell>
          <cell r="C270" t="str">
            <v>3.1.71:_12"_POLIURETANO INJ._40</v>
          </cell>
          <cell r="D270">
            <v>378.56</v>
          </cell>
          <cell r="E270">
            <v>155.43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 t="str">
            <v>3.1.071</v>
          </cell>
        </row>
        <row r="271">
          <cell r="A271" t="str">
            <v>3.1.072</v>
          </cell>
          <cell r="B271" t="str">
            <v>10/2710</v>
          </cell>
          <cell r="C271" t="str">
            <v>3.1.72:_12"_POLIURETANO INJ._50</v>
          </cell>
          <cell r="D271">
            <v>380.64</v>
          </cell>
          <cell r="E271">
            <v>165.13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 t="str">
            <v>3.1.072</v>
          </cell>
        </row>
        <row r="272">
          <cell r="A272" t="str">
            <v>3.1.073</v>
          </cell>
          <cell r="B272" t="str">
            <v>10/2720</v>
          </cell>
          <cell r="C272" t="str">
            <v>3.1.73:_12"_POLIURETANO INJ._65</v>
          </cell>
          <cell r="D272">
            <v>383.76</v>
          </cell>
          <cell r="E272">
            <v>174.85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 t="str">
            <v>3.1.073</v>
          </cell>
        </row>
        <row r="273">
          <cell r="A273" t="str">
            <v>3.1.074</v>
          </cell>
          <cell r="B273" t="str">
            <v>10/2730</v>
          </cell>
          <cell r="C273" t="str">
            <v>3.1.74:_12"_POLIURETANO INJ._75</v>
          </cell>
          <cell r="D273">
            <v>385.84</v>
          </cell>
          <cell r="E273">
            <v>179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 t="str">
            <v>3.1.074</v>
          </cell>
        </row>
        <row r="274">
          <cell r="A274" t="str">
            <v>3.1.075</v>
          </cell>
          <cell r="B274" t="str">
            <v>10/2740</v>
          </cell>
          <cell r="C274" t="str">
            <v>3.1.75:_12"_POLIURETANO INJ._90</v>
          </cell>
          <cell r="D274">
            <v>388.96</v>
          </cell>
          <cell r="E274">
            <v>200.93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 t="str">
            <v>3.1.075</v>
          </cell>
        </row>
        <row r="275">
          <cell r="A275" t="str">
            <v>3.1.076</v>
          </cell>
          <cell r="B275" t="str">
            <v>10/2750</v>
          </cell>
          <cell r="C275" t="str">
            <v>3.1.76:_12"_POLIURETANO INJ._100</v>
          </cell>
          <cell r="D275">
            <v>391.03</v>
          </cell>
          <cell r="E275">
            <v>223.75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 t="str">
            <v>3.1.076</v>
          </cell>
        </row>
        <row r="276">
          <cell r="A276" t="str">
            <v>3.1.077</v>
          </cell>
          <cell r="B276" t="str">
            <v>10/2760</v>
          </cell>
          <cell r="C276" t="str">
            <v>3.1.77:_12"_POLIURETANO INJ._115</v>
          </cell>
          <cell r="D276">
            <v>391.03</v>
          </cell>
          <cell r="E276">
            <v>223.75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 t="str">
            <v>3.1.077</v>
          </cell>
        </row>
        <row r="277">
          <cell r="A277" t="str">
            <v>3.1.078</v>
          </cell>
          <cell r="B277" t="str">
            <v>10/2770</v>
          </cell>
          <cell r="C277" t="str">
            <v>3.1.78:_12"_POLIURETANO INJ._125</v>
          </cell>
          <cell r="D277">
            <v>391.03</v>
          </cell>
          <cell r="E277">
            <v>223.75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 t="str">
            <v>3.1.078</v>
          </cell>
        </row>
        <row r="278">
          <cell r="A278" t="str">
            <v>3.1.079</v>
          </cell>
          <cell r="B278" t="str">
            <v>10/2780</v>
          </cell>
          <cell r="C278" t="str">
            <v>3.1.79:_14"_POLIURETANO INJ._50</v>
          </cell>
          <cell r="D278">
            <v>416.93</v>
          </cell>
          <cell r="E278">
            <v>177.29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 t="str">
            <v>3.1.079</v>
          </cell>
        </row>
        <row r="279">
          <cell r="A279" t="str">
            <v>3.1.080</v>
          </cell>
          <cell r="B279" t="str">
            <v>10/2790</v>
          </cell>
          <cell r="C279" t="str">
            <v>3.1.80:_14"_POLIURETANO INJ._65</v>
          </cell>
          <cell r="D279">
            <v>420.06</v>
          </cell>
          <cell r="E279">
            <v>187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 t="str">
            <v>3.1.080</v>
          </cell>
        </row>
        <row r="280">
          <cell r="A280" t="str">
            <v>3.1.081</v>
          </cell>
          <cell r="B280" t="str">
            <v>10/2800</v>
          </cell>
          <cell r="C280" t="str">
            <v>3.1.81:_14"_POLIURETANO INJ._75</v>
          </cell>
          <cell r="D280">
            <v>422.14</v>
          </cell>
          <cell r="E280">
            <v>188.52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 t="str">
            <v>3.1.081</v>
          </cell>
        </row>
        <row r="281">
          <cell r="A281" t="str">
            <v>3.1.082</v>
          </cell>
          <cell r="B281" t="str">
            <v>10/2810</v>
          </cell>
          <cell r="C281" t="str">
            <v>3.1.82:_14"_POLIURETANO INJ._90</v>
          </cell>
          <cell r="D281">
            <v>425.25</v>
          </cell>
          <cell r="E281">
            <v>211.26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 t="str">
            <v>3.1.082</v>
          </cell>
        </row>
        <row r="282">
          <cell r="A282" t="str">
            <v>3.1.083</v>
          </cell>
          <cell r="B282" t="str">
            <v>10/2820</v>
          </cell>
          <cell r="C282" t="str">
            <v>3.1.83:_14"_POLIURETANO INJ._100</v>
          </cell>
          <cell r="D282">
            <v>427.33</v>
          </cell>
          <cell r="E282">
            <v>234.64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 t="str">
            <v>3.1.083</v>
          </cell>
        </row>
        <row r="283">
          <cell r="A283" t="str">
            <v>3.1.084</v>
          </cell>
          <cell r="B283" t="str">
            <v>10/2830</v>
          </cell>
          <cell r="C283" t="str">
            <v>3.1.84:_14"_POLIURETANO INJ._115</v>
          </cell>
          <cell r="D283">
            <v>427.33</v>
          </cell>
          <cell r="E283">
            <v>234.64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 t="str">
            <v>3.1.084</v>
          </cell>
        </row>
        <row r="284">
          <cell r="A284" t="str">
            <v>3.1.085</v>
          </cell>
          <cell r="B284" t="str">
            <v>10/2840</v>
          </cell>
          <cell r="C284" t="str">
            <v>3.1.85:_14"_POLIURETANO INJ._125</v>
          </cell>
          <cell r="D284">
            <v>427.33</v>
          </cell>
          <cell r="E284">
            <v>234.64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 t="str">
            <v>3.1.085</v>
          </cell>
        </row>
        <row r="285">
          <cell r="A285" t="str">
            <v>3.1.086</v>
          </cell>
          <cell r="B285" t="str">
            <v>10/2850</v>
          </cell>
          <cell r="C285" t="str">
            <v>3.1.86:_14"_POLIURETANO INJ._140</v>
          </cell>
          <cell r="D285">
            <v>427.33</v>
          </cell>
          <cell r="E285">
            <v>234.64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 t="str">
            <v>3.1.086</v>
          </cell>
        </row>
        <row r="286">
          <cell r="A286" t="str">
            <v>3.1.087</v>
          </cell>
          <cell r="B286" t="str">
            <v>10/2860</v>
          </cell>
          <cell r="C286" t="str">
            <v>3.1.87:_14"_POLIURETANO INJ._150</v>
          </cell>
          <cell r="D286">
            <v>427.33</v>
          </cell>
          <cell r="E286">
            <v>234.64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 t="str">
            <v>3.1.087</v>
          </cell>
        </row>
        <row r="287">
          <cell r="A287" t="str">
            <v>3.1.088</v>
          </cell>
          <cell r="B287" t="str">
            <v>10/2870</v>
          </cell>
          <cell r="C287" t="str">
            <v>3.1.88:_16"_POLIURETANO INJ._50</v>
          </cell>
          <cell r="D287">
            <v>475.02</v>
          </cell>
          <cell r="E287">
            <v>163.93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 t="str">
            <v>3.1.088</v>
          </cell>
        </row>
        <row r="288">
          <cell r="A288" t="str">
            <v>3.1.089</v>
          </cell>
          <cell r="B288" t="str">
            <v>10/2880</v>
          </cell>
          <cell r="C288" t="str">
            <v>3.1.89:_16"_POLIURETANO INJ._65</v>
          </cell>
          <cell r="D288">
            <v>478.14</v>
          </cell>
          <cell r="E288">
            <v>181.94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 t="str">
            <v>3.1.089</v>
          </cell>
        </row>
        <row r="289">
          <cell r="A289" t="str">
            <v>3.1.090</v>
          </cell>
          <cell r="B289" t="str">
            <v>10/2890</v>
          </cell>
          <cell r="C289" t="str">
            <v>3.1.90:_16"_POLIURETANO INJ._75</v>
          </cell>
          <cell r="D289">
            <v>480.23</v>
          </cell>
          <cell r="E289">
            <v>204.42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 t="str">
            <v>3.1.090</v>
          </cell>
        </row>
        <row r="290">
          <cell r="A290" t="str">
            <v>3.1.091</v>
          </cell>
          <cell r="B290" t="str">
            <v>10/2900</v>
          </cell>
          <cell r="C290" t="str">
            <v>3.1.91:_16"_POLIURETANO INJ._90</v>
          </cell>
          <cell r="D290">
            <v>483.33</v>
          </cell>
          <cell r="E290">
            <v>227.8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 t="str">
            <v>3.1.091</v>
          </cell>
        </row>
        <row r="291">
          <cell r="A291" t="str">
            <v>3.1.092</v>
          </cell>
          <cell r="B291" t="str">
            <v>10/2910</v>
          </cell>
          <cell r="C291" t="str">
            <v>3.1.92:_16"_POLIURETANO INJ._100</v>
          </cell>
          <cell r="D291">
            <v>485.42</v>
          </cell>
          <cell r="E291">
            <v>252.06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 t="str">
            <v>3.1.092</v>
          </cell>
        </row>
        <row r="292">
          <cell r="A292" t="str">
            <v>3.1.093</v>
          </cell>
          <cell r="B292" t="str">
            <v>10/2920</v>
          </cell>
          <cell r="C292" t="str">
            <v>3.1.93:_16"_POLIURETANO INJ._115</v>
          </cell>
          <cell r="D292">
            <v>485.42</v>
          </cell>
          <cell r="E292">
            <v>252.06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 t="str">
            <v>3.1.093</v>
          </cell>
        </row>
        <row r="293">
          <cell r="A293" t="str">
            <v>3.1.094</v>
          </cell>
          <cell r="B293" t="str">
            <v>10/2930</v>
          </cell>
          <cell r="C293" t="str">
            <v>3.1.94:_16"_POLIURETANO INJ._125</v>
          </cell>
          <cell r="D293">
            <v>485.42</v>
          </cell>
          <cell r="E293">
            <v>252.06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 t="str">
            <v>3.1.094</v>
          </cell>
        </row>
        <row r="294">
          <cell r="A294" t="str">
            <v>3.1.095</v>
          </cell>
          <cell r="B294" t="str">
            <v>10/2940</v>
          </cell>
          <cell r="C294" t="str">
            <v>3.1.95:_16"_POLIURETANO INJ._140</v>
          </cell>
          <cell r="D294">
            <v>485.42</v>
          </cell>
          <cell r="E294">
            <v>252.06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 t="str">
            <v>3.1.095</v>
          </cell>
        </row>
        <row r="295">
          <cell r="A295" t="str">
            <v>3.1.096</v>
          </cell>
          <cell r="B295" t="str">
            <v>10/2950</v>
          </cell>
          <cell r="C295" t="str">
            <v>3.1.96:_16"_POLIURETANO INJ._150</v>
          </cell>
          <cell r="D295">
            <v>485.42</v>
          </cell>
          <cell r="E295">
            <v>252.06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 t="str">
            <v>3.1.096</v>
          </cell>
        </row>
        <row r="296">
          <cell r="A296" t="str">
            <v>3.1.097</v>
          </cell>
          <cell r="B296" t="str">
            <v>10/2960</v>
          </cell>
          <cell r="C296" t="str">
            <v>3.1.97:_18"_POLIURETANO INJ._50</v>
          </cell>
          <cell r="D296">
            <v>373.17</v>
          </cell>
          <cell r="E296">
            <v>180.11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 t="str">
            <v>3.1.097</v>
          </cell>
        </row>
        <row r="297">
          <cell r="A297" t="str">
            <v>3.1.098</v>
          </cell>
          <cell r="B297" t="str">
            <v>10/2970</v>
          </cell>
          <cell r="C297" t="str">
            <v>3.1.98:_18"_POLIURETANO INJ._65</v>
          </cell>
          <cell r="D297">
            <v>375.35</v>
          </cell>
          <cell r="E297">
            <v>196.69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 t="str">
            <v>3.1.098</v>
          </cell>
        </row>
        <row r="298">
          <cell r="A298" t="str">
            <v>3.1.099</v>
          </cell>
          <cell r="B298" t="str">
            <v>10/2980</v>
          </cell>
          <cell r="C298" t="str">
            <v>3.1.99:_18"_POLIURETANO INJ._75</v>
          </cell>
          <cell r="D298">
            <v>376.81</v>
          </cell>
          <cell r="E298">
            <v>220.07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 t="str">
            <v>3.1.099</v>
          </cell>
        </row>
        <row r="299">
          <cell r="A299" t="str">
            <v>3.1.100</v>
          </cell>
          <cell r="B299" t="str">
            <v>10/2990</v>
          </cell>
          <cell r="C299" t="str">
            <v>3.1.100:_18"_POLIURETANO INJ._90</v>
          </cell>
          <cell r="D299">
            <v>378.99</v>
          </cell>
          <cell r="E299">
            <v>224.32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 t="str">
            <v>3.1.100</v>
          </cell>
        </row>
        <row r="300">
          <cell r="A300" t="str">
            <v>3.1.101</v>
          </cell>
          <cell r="B300" t="str">
            <v>10/3000</v>
          </cell>
          <cell r="C300" t="str">
            <v>3.1.101:_18"_POLIURETANO INJ._100</v>
          </cell>
          <cell r="D300">
            <v>380.45</v>
          </cell>
          <cell r="E300">
            <v>269.49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 t="str">
            <v>3.1.101</v>
          </cell>
        </row>
        <row r="301">
          <cell r="A301" t="str">
            <v>3.1.102</v>
          </cell>
          <cell r="B301" t="str">
            <v>10/3010</v>
          </cell>
          <cell r="C301" t="str">
            <v>3.1.102:_18"_POLIURETANO INJ._115</v>
          </cell>
          <cell r="D301">
            <v>380.45</v>
          </cell>
          <cell r="E301">
            <v>269.49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 t="str">
            <v>3.1.102</v>
          </cell>
        </row>
        <row r="302">
          <cell r="A302" t="str">
            <v>3.1.103</v>
          </cell>
          <cell r="B302" t="str">
            <v>10/3020</v>
          </cell>
          <cell r="C302" t="str">
            <v>3.1.103:_18"_POLIURETANO INJ._125</v>
          </cell>
          <cell r="D302">
            <v>380.45</v>
          </cell>
          <cell r="E302">
            <v>269.49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 t="str">
            <v>3.1.103</v>
          </cell>
        </row>
        <row r="303">
          <cell r="A303" t="str">
            <v>3.1.104</v>
          </cell>
          <cell r="B303" t="str">
            <v>10/3030</v>
          </cell>
          <cell r="C303" t="str">
            <v>3.1.104:_18"_POLIURETANO INJ._140</v>
          </cell>
          <cell r="D303">
            <v>380.45</v>
          </cell>
          <cell r="E303">
            <v>269.49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 t="str">
            <v>3.1.104</v>
          </cell>
        </row>
        <row r="304">
          <cell r="A304" t="str">
            <v>3.1.105</v>
          </cell>
          <cell r="B304" t="str">
            <v>10/3040</v>
          </cell>
          <cell r="C304" t="str">
            <v>3.1.105:_18"_POLIURETANO INJ._150</v>
          </cell>
          <cell r="D304">
            <v>380.45</v>
          </cell>
          <cell r="E304">
            <v>269.49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 t="str">
            <v>3.1.105</v>
          </cell>
        </row>
        <row r="305">
          <cell r="A305" t="str">
            <v>3.1.106</v>
          </cell>
          <cell r="B305" t="str">
            <v>10/3050</v>
          </cell>
          <cell r="C305" t="str">
            <v>3.1.106:_20"_POLIURETANO INJ._50</v>
          </cell>
          <cell r="D305">
            <v>413.83</v>
          </cell>
          <cell r="E305">
            <v>196.3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 t="str">
            <v>3.1.106</v>
          </cell>
        </row>
        <row r="306">
          <cell r="A306" t="str">
            <v>3.1.107</v>
          </cell>
          <cell r="B306" t="str">
            <v>10/3060</v>
          </cell>
          <cell r="C306" t="str">
            <v>3.1.107:_20"_POLIURETANO INJ._65</v>
          </cell>
          <cell r="D306">
            <v>416</v>
          </cell>
          <cell r="E306">
            <v>211.45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 t="str">
            <v>3.1.107</v>
          </cell>
        </row>
        <row r="307">
          <cell r="A307" t="str">
            <v>3.1.108</v>
          </cell>
          <cell r="B307" t="str">
            <v>10/3070</v>
          </cell>
          <cell r="C307" t="str">
            <v>3.1.108:_20"_POLIURETANO INJ._75</v>
          </cell>
          <cell r="D307">
            <v>417.46</v>
          </cell>
          <cell r="E307">
            <v>235.7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 t="str">
            <v>3.1.108</v>
          </cell>
        </row>
        <row r="308">
          <cell r="A308" t="str">
            <v>3.1.109</v>
          </cell>
          <cell r="B308" t="str">
            <v>10/3080</v>
          </cell>
          <cell r="C308" t="str">
            <v>3.1.109:_20"_POLIURETANO INJ._90</v>
          </cell>
          <cell r="D308">
            <v>419.65</v>
          </cell>
          <cell r="E308">
            <v>260.86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 t="str">
            <v>3.1.109</v>
          </cell>
        </row>
        <row r="309">
          <cell r="A309" t="str">
            <v>3.1.110</v>
          </cell>
          <cell r="B309" t="str">
            <v>10/3090</v>
          </cell>
          <cell r="C309" t="str">
            <v>3.1.110:_20"_POLIURETANO INJ._100</v>
          </cell>
          <cell r="D309">
            <v>421.1</v>
          </cell>
          <cell r="E309">
            <v>286.91000000000003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 t="str">
            <v>3.1.110</v>
          </cell>
        </row>
        <row r="310">
          <cell r="A310" t="str">
            <v>3.1.111</v>
          </cell>
          <cell r="B310" t="str">
            <v>10/3100</v>
          </cell>
          <cell r="C310" t="str">
            <v>3.1.111:_20"_POLIURETANO INJ._115</v>
          </cell>
          <cell r="D310">
            <v>421.1</v>
          </cell>
          <cell r="E310">
            <v>286.91000000000003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 t="str">
            <v>3.1.111</v>
          </cell>
        </row>
        <row r="311">
          <cell r="A311" t="str">
            <v>3.1.112</v>
          </cell>
          <cell r="B311" t="str">
            <v>10/3110</v>
          </cell>
          <cell r="C311" t="str">
            <v>3.1.112:_20"_POLIURETANO INJ._125</v>
          </cell>
          <cell r="D311">
            <v>421.1</v>
          </cell>
          <cell r="E311">
            <v>286.91000000000003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 t="str">
            <v>3.1.112</v>
          </cell>
        </row>
        <row r="312">
          <cell r="A312" t="str">
            <v>3.1.113</v>
          </cell>
          <cell r="B312" t="str">
            <v>10/3120</v>
          </cell>
          <cell r="C312" t="str">
            <v>3.1.113:_20"_POLIURETANO INJ._140</v>
          </cell>
          <cell r="D312">
            <v>421.1</v>
          </cell>
          <cell r="E312">
            <v>286.91000000000003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 t="str">
            <v>3.1.113</v>
          </cell>
        </row>
        <row r="313">
          <cell r="A313" t="str">
            <v>3.1.114</v>
          </cell>
          <cell r="B313" t="str">
            <v>10/3130</v>
          </cell>
          <cell r="C313" t="str">
            <v>3.1.114:_20"_POLIURETANO INJ._150</v>
          </cell>
          <cell r="D313">
            <v>421.1</v>
          </cell>
          <cell r="E313">
            <v>286.91000000000003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 t="str">
            <v>3.1.114</v>
          </cell>
        </row>
        <row r="314">
          <cell r="A314" t="str">
            <v>3.1.115</v>
          </cell>
          <cell r="B314" t="str">
            <v>10/3140</v>
          </cell>
          <cell r="C314" t="str">
            <v>3.1.115:_24"_POLIURETANO INJ._50</v>
          </cell>
          <cell r="D314">
            <v>495.13</v>
          </cell>
          <cell r="E314">
            <v>228.68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 t="str">
            <v>3.1.115</v>
          </cell>
        </row>
        <row r="315">
          <cell r="A315" t="str">
            <v>3.1.116</v>
          </cell>
          <cell r="B315" t="str">
            <v>10/3150</v>
          </cell>
          <cell r="C315" t="str">
            <v>3.1.116:_24"_POLIURETANO INJ._65</v>
          </cell>
          <cell r="D315">
            <v>497.31</v>
          </cell>
          <cell r="E315">
            <v>240.94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 t="str">
            <v>3.1.116</v>
          </cell>
        </row>
        <row r="316">
          <cell r="A316" t="str">
            <v>3.1.117</v>
          </cell>
          <cell r="B316" t="str">
            <v>10/3160</v>
          </cell>
          <cell r="C316" t="str">
            <v>3.1.117:_24"_POLIURETANO INJ._75</v>
          </cell>
          <cell r="D316">
            <v>498.77</v>
          </cell>
          <cell r="E316">
            <v>267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 t="str">
            <v>3.1.117</v>
          </cell>
        </row>
        <row r="317">
          <cell r="A317" t="str">
            <v>3.1.118</v>
          </cell>
          <cell r="B317" t="str">
            <v>10/3170</v>
          </cell>
          <cell r="C317" t="str">
            <v>3.1.118:_24"_POLIURETANO INJ._90</v>
          </cell>
          <cell r="D317">
            <v>500.96</v>
          </cell>
          <cell r="E317">
            <v>293.93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 t="str">
            <v>3.1.118</v>
          </cell>
        </row>
        <row r="318">
          <cell r="A318" t="str">
            <v>3.1.119</v>
          </cell>
          <cell r="B318" t="str">
            <v>10/3180</v>
          </cell>
          <cell r="C318" t="str">
            <v>3.1.119:_24"_POLIURETANO INJ._100</v>
          </cell>
          <cell r="D318">
            <v>502.41</v>
          </cell>
          <cell r="E318">
            <v>321.75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 t="str">
            <v>3.1.119</v>
          </cell>
        </row>
        <row r="319">
          <cell r="A319" t="str">
            <v>3.1.120</v>
          </cell>
          <cell r="B319" t="str">
            <v>10/3190</v>
          </cell>
          <cell r="C319" t="str">
            <v>3.1.120:_24"_POLIURETANO INJ._115</v>
          </cell>
          <cell r="D319">
            <v>502.41</v>
          </cell>
          <cell r="E319">
            <v>321.75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 t="str">
            <v>3.1.120</v>
          </cell>
        </row>
        <row r="320">
          <cell r="A320" t="str">
            <v>3.1.121</v>
          </cell>
          <cell r="B320" t="str">
            <v>10/3200</v>
          </cell>
          <cell r="C320" t="str">
            <v>3.1.121:_24"_POLIURETANO INJ._125</v>
          </cell>
          <cell r="D320">
            <v>502.41</v>
          </cell>
          <cell r="E320">
            <v>321.75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 t="str">
            <v>3.1.121</v>
          </cell>
        </row>
        <row r="321">
          <cell r="A321" t="str">
            <v>3.1.122</v>
          </cell>
          <cell r="B321" t="str">
            <v>10/3210</v>
          </cell>
          <cell r="C321" t="str">
            <v>3.1.122:_24"_POLIURETANO INJ._140</v>
          </cell>
          <cell r="D321">
            <v>502.41</v>
          </cell>
          <cell r="E321">
            <v>321.75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 t="str">
            <v>3.1.122</v>
          </cell>
        </row>
        <row r="322">
          <cell r="A322" t="str">
            <v>3.1.123</v>
          </cell>
          <cell r="B322" t="str">
            <v>10/3220</v>
          </cell>
          <cell r="C322" t="str">
            <v>3.1.123:_24"_POLIURETANO INJ._150</v>
          </cell>
          <cell r="D322">
            <v>502.41</v>
          </cell>
          <cell r="E322">
            <v>321.75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 t="str">
            <v>3.1.123</v>
          </cell>
        </row>
        <row r="323">
          <cell r="A323" t="str">
            <v>3.1.124</v>
          </cell>
          <cell r="B323" t="str">
            <v>10/3230</v>
          </cell>
          <cell r="C323" t="str">
            <v>3.1.124:_30"_POLIURETANO INJ._50</v>
          </cell>
          <cell r="D323">
            <v>351.97</v>
          </cell>
          <cell r="E323">
            <v>277.25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 t="str">
            <v>3.1.124</v>
          </cell>
        </row>
        <row r="324">
          <cell r="A324" t="str">
            <v>3.1.125</v>
          </cell>
          <cell r="B324" t="str">
            <v>10/3240</v>
          </cell>
          <cell r="C324" t="str">
            <v>3.1.125:_30"_POLIURETANO INJ._65</v>
          </cell>
          <cell r="D324">
            <v>364.85</v>
          </cell>
          <cell r="E324">
            <v>285.35000000000002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 t="str">
            <v>3.1.125</v>
          </cell>
        </row>
        <row r="325">
          <cell r="A325" t="str">
            <v>3.1.126</v>
          </cell>
          <cell r="B325" t="str">
            <v>10/3250</v>
          </cell>
          <cell r="C325" t="str">
            <v>3.1.126:_30"_POLIURETANO INJ._75</v>
          </cell>
          <cell r="D325">
            <v>372.63</v>
          </cell>
          <cell r="E325">
            <v>299.37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 t="str">
            <v>3.1.126</v>
          </cell>
        </row>
        <row r="326">
          <cell r="A326" t="str">
            <v>3.1.127</v>
          </cell>
          <cell r="B326" t="str">
            <v>10/3260</v>
          </cell>
          <cell r="C326" t="str">
            <v>3.1.127:_30"_POLIURETANO INJ._90</v>
          </cell>
          <cell r="D326">
            <v>385.51</v>
          </cell>
          <cell r="E326">
            <v>307.63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 t="str">
            <v>3.1.127</v>
          </cell>
        </row>
        <row r="327">
          <cell r="A327" t="str">
            <v>3.1.128</v>
          </cell>
          <cell r="B327" t="str">
            <v>10/3270</v>
          </cell>
          <cell r="C327" t="str">
            <v>3.1.128:_30"_POLIURETANO INJ._100</v>
          </cell>
          <cell r="D327">
            <v>393.22</v>
          </cell>
          <cell r="E327">
            <v>314.85000000000002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 t="str">
            <v>3.1.128</v>
          </cell>
        </row>
        <row r="328">
          <cell r="A328" t="str">
            <v>3.1.129</v>
          </cell>
          <cell r="B328" t="str">
            <v>10/3280</v>
          </cell>
          <cell r="C328" t="str">
            <v>3.1.129:_30"_POLIURETANO INJ._115</v>
          </cell>
          <cell r="D328">
            <v>406.1</v>
          </cell>
          <cell r="E328">
            <v>323.11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 t="str">
            <v>3.1.129</v>
          </cell>
        </row>
        <row r="329">
          <cell r="A329" t="str">
            <v>3.1.130</v>
          </cell>
          <cell r="B329" t="str">
            <v>10/3290</v>
          </cell>
          <cell r="C329" t="str">
            <v>3.1.130:_30"_POLIURETANO INJ._125</v>
          </cell>
          <cell r="D329">
            <v>413.85</v>
          </cell>
          <cell r="E329">
            <v>331.38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 t="str">
            <v>3.1.130</v>
          </cell>
        </row>
        <row r="330">
          <cell r="A330" t="str">
            <v>3.1.131</v>
          </cell>
          <cell r="B330" t="str">
            <v>10/3300</v>
          </cell>
          <cell r="C330" t="str">
            <v>3.1.131:_30"_POLIURETANO INJ._140</v>
          </cell>
          <cell r="D330">
            <v>425.46</v>
          </cell>
          <cell r="E330">
            <v>339.63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 t="str">
            <v>3.1.131</v>
          </cell>
        </row>
        <row r="331">
          <cell r="A331" t="str">
            <v>3.1.132</v>
          </cell>
          <cell r="B331" t="str">
            <v>10/3310</v>
          </cell>
          <cell r="C331" t="str">
            <v>3.1.132:_30"_POLIURETANO INJ._150</v>
          </cell>
          <cell r="D331">
            <v>434.49</v>
          </cell>
          <cell r="E331">
            <v>347.88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 t="str">
            <v>3.1.132</v>
          </cell>
        </row>
        <row r="332">
          <cell r="A332" t="str">
            <v>3.1.133</v>
          </cell>
          <cell r="B332" t="str">
            <v>10/3320</v>
          </cell>
          <cell r="C332" t="str">
            <v>3.1.133:_32"_POLIURETANO INJ._50</v>
          </cell>
          <cell r="D332">
            <v>372.63</v>
          </cell>
          <cell r="E332">
            <v>293.44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 t="str">
            <v>3.1.133</v>
          </cell>
        </row>
        <row r="333">
          <cell r="A333" t="str">
            <v>3.1.134</v>
          </cell>
          <cell r="B333" t="str">
            <v>10/3330</v>
          </cell>
          <cell r="C333" t="str">
            <v>3.1.134:_32"_POLIURETANO INJ._65</v>
          </cell>
          <cell r="D333">
            <v>385.51</v>
          </cell>
          <cell r="E333">
            <v>301.54000000000002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 t="str">
            <v>3.1.134</v>
          </cell>
        </row>
        <row r="334">
          <cell r="A334" t="str">
            <v>3.1.135</v>
          </cell>
          <cell r="B334" t="str">
            <v>10/3340</v>
          </cell>
          <cell r="C334" t="str">
            <v>3.1.135:_32"_POLIURETANO INJ._75</v>
          </cell>
          <cell r="D334">
            <v>393.22</v>
          </cell>
          <cell r="E334">
            <v>315.89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 t="str">
            <v>3.1.135</v>
          </cell>
        </row>
        <row r="335">
          <cell r="A335" t="str">
            <v>3.1.136</v>
          </cell>
          <cell r="B335" t="str">
            <v>10/3350</v>
          </cell>
          <cell r="C335" t="str">
            <v>3.1.136:_32"_POLIURETANO INJ._90</v>
          </cell>
          <cell r="D335">
            <v>406.1</v>
          </cell>
          <cell r="E335">
            <v>324.14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 t="str">
            <v>3.1.136</v>
          </cell>
        </row>
        <row r="336">
          <cell r="A336" t="str">
            <v>3.1.137</v>
          </cell>
          <cell r="B336" t="str">
            <v>10/3360</v>
          </cell>
          <cell r="C336" t="str">
            <v>3.1.137:_32"_POLIURETANO INJ._100</v>
          </cell>
          <cell r="D336">
            <v>413.85</v>
          </cell>
          <cell r="E336">
            <v>331.38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 t="str">
            <v>3.1.137</v>
          </cell>
        </row>
        <row r="337">
          <cell r="A337" t="str">
            <v>3.1.138</v>
          </cell>
          <cell r="B337" t="str">
            <v>10/3370</v>
          </cell>
          <cell r="C337" t="str">
            <v>3.1.138:_32"_POLIURETANO INJ._115</v>
          </cell>
          <cell r="D337">
            <v>425.46</v>
          </cell>
          <cell r="E337">
            <v>339.63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 t="str">
            <v>3.1.138</v>
          </cell>
        </row>
        <row r="338">
          <cell r="A338" t="str">
            <v>3.1.139</v>
          </cell>
          <cell r="B338" t="str">
            <v>10/3380</v>
          </cell>
          <cell r="C338" t="str">
            <v>3.1.139:_32"_POLIURETANO INJ._125</v>
          </cell>
          <cell r="D338">
            <v>433.22</v>
          </cell>
          <cell r="E338">
            <v>347.88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 t="str">
            <v>3.1.139</v>
          </cell>
        </row>
        <row r="339">
          <cell r="A339" t="str">
            <v>3.1.140</v>
          </cell>
          <cell r="B339" t="str">
            <v>10/3390</v>
          </cell>
          <cell r="C339" t="str">
            <v>3.1.140:_32"_POLIURETANO INJ._140</v>
          </cell>
          <cell r="D339">
            <v>466.1</v>
          </cell>
          <cell r="E339">
            <v>356.15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 t="str">
            <v>3.1.140</v>
          </cell>
        </row>
        <row r="340">
          <cell r="A340" t="str">
            <v>3.1.141</v>
          </cell>
          <cell r="B340" t="str">
            <v>10/3400</v>
          </cell>
          <cell r="C340" t="str">
            <v>3.1.141:_32"_POLIURETANO INJ._150</v>
          </cell>
          <cell r="D340">
            <v>453.82</v>
          </cell>
          <cell r="E340">
            <v>364.4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 t="str">
            <v>3.1.141</v>
          </cell>
        </row>
        <row r="341">
          <cell r="A341" t="str">
            <v>3.1.142</v>
          </cell>
          <cell r="B341" t="str">
            <v>10/3410</v>
          </cell>
          <cell r="C341" t="str">
            <v>3.1.142:_36"_POLIURETANO INJ._50</v>
          </cell>
          <cell r="D341">
            <v>413.85</v>
          </cell>
          <cell r="E341">
            <v>325.83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 t="str">
            <v>3.1.142</v>
          </cell>
        </row>
        <row r="342">
          <cell r="A342" t="str">
            <v>3.1.143</v>
          </cell>
          <cell r="B342" t="str">
            <v>10/3420</v>
          </cell>
          <cell r="C342" t="str">
            <v>3.1.143:_36"_POLIURETANO INJ._65</v>
          </cell>
          <cell r="D342">
            <v>426.74</v>
          </cell>
          <cell r="E342">
            <v>333.92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 t="str">
            <v>3.1.143</v>
          </cell>
        </row>
        <row r="343">
          <cell r="A343" t="str">
            <v>3.1.144</v>
          </cell>
          <cell r="B343" t="str">
            <v>10/3430</v>
          </cell>
          <cell r="C343" t="str">
            <v>3.1.144:_36"_POLIURETANO INJ._75</v>
          </cell>
          <cell r="D343">
            <v>434.49</v>
          </cell>
          <cell r="E343">
            <v>347.88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 t="str">
            <v>3.1.144</v>
          </cell>
        </row>
        <row r="344">
          <cell r="A344" t="str">
            <v>3.1.145</v>
          </cell>
          <cell r="B344" t="str">
            <v>10/3440</v>
          </cell>
          <cell r="C344" t="str">
            <v>3.1.145:_36"_POLIURETANO INJ._90</v>
          </cell>
          <cell r="D344">
            <v>446.1</v>
          </cell>
          <cell r="E344">
            <v>256.14999999999998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 t="str">
            <v>3.1.145</v>
          </cell>
        </row>
        <row r="345">
          <cell r="A345" t="str">
            <v>3.1.146</v>
          </cell>
          <cell r="B345" t="str">
            <v>10/3450</v>
          </cell>
          <cell r="C345" t="str">
            <v>3.1.146:_36"_POLIURETANO INJ._100</v>
          </cell>
          <cell r="D345">
            <v>455.1</v>
          </cell>
          <cell r="E345">
            <v>364.4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 t="str">
            <v>3.1.146</v>
          </cell>
        </row>
        <row r="346">
          <cell r="A346" t="str">
            <v>3.1.147</v>
          </cell>
          <cell r="B346" t="str">
            <v>10/3460</v>
          </cell>
          <cell r="C346" t="str">
            <v>3.1.147:_36"_POLIURETANO INJ._115</v>
          </cell>
          <cell r="D346">
            <v>466.7</v>
          </cell>
          <cell r="E346">
            <v>372.65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 t="str">
            <v>3.1.147</v>
          </cell>
        </row>
        <row r="347">
          <cell r="A347" t="str">
            <v>3.1.148</v>
          </cell>
          <cell r="B347" t="str">
            <v>10/3470</v>
          </cell>
          <cell r="C347" t="str">
            <v>3.1.148:_36"_POLIURETANO INJ._125</v>
          </cell>
          <cell r="D347">
            <v>474.44</v>
          </cell>
          <cell r="E347">
            <v>380.92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 t="str">
            <v>3.1.148</v>
          </cell>
        </row>
        <row r="348">
          <cell r="A348" t="str">
            <v>3.1.149</v>
          </cell>
          <cell r="B348" t="str">
            <v>10/3480</v>
          </cell>
          <cell r="C348" t="str">
            <v>3.1.149:_36"_POLIURETANO INJ._140</v>
          </cell>
          <cell r="D348">
            <v>487.33</v>
          </cell>
          <cell r="E348">
            <v>389.18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 t="str">
            <v>3.1.149</v>
          </cell>
        </row>
        <row r="349">
          <cell r="A349" t="str">
            <v>3.1.150</v>
          </cell>
          <cell r="B349" t="str">
            <v>10/3490</v>
          </cell>
          <cell r="C349" t="str">
            <v>3.1.150:_36"_POLIURETANO INJ._150</v>
          </cell>
          <cell r="D349">
            <v>496.37</v>
          </cell>
          <cell r="E349">
            <v>397.44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 t="str">
            <v>3.1.150</v>
          </cell>
        </row>
        <row r="350">
          <cell r="A350" t="str">
            <v>4.1.001</v>
          </cell>
          <cell r="B350" t="str">
            <v>10/3510</v>
          </cell>
          <cell r="C350" t="str">
            <v>4.1.1:_1/2"_PIR_30mm_UN m</v>
          </cell>
          <cell r="D350">
            <v>61.62</v>
          </cell>
          <cell r="E350">
            <v>40.35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 t="str">
            <v>4.1.001</v>
          </cell>
        </row>
        <row r="351">
          <cell r="A351" t="str">
            <v>4.1.002</v>
          </cell>
          <cell r="B351" t="str">
            <v>10/3520</v>
          </cell>
          <cell r="C351" t="str">
            <v>4.1.2:_1/2"_PIR_40mm_UN m</v>
          </cell>
          <cell r="D351">
            <v>86.26</v>
          </cell>
          <cell r="E351">
            <v>56.5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 t="str">
            <v>4.1.002</v>
          </cell>
        </row>
        <row r="352">
          <cell r="A352" t="str">
            <v>4.1.003</v>
          </cell>
          <cell r="B352" t="str">
            <v>10/3530</v>
          </cell>
          <cell r="C352" t="str">
            <v>4.1.3:_1/2"_PIR_50mm_UN m</v>
          </cell>
          <cell r="D352">
            <v>101.03</v>
          </cell>
          <cell r="E352">
            <v>66.19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 t="str">
            <v>4.1.003</v>
          </cell>
        </row>
        <row r="353">
          <cell r="A353" t="str">
            <v>4.1.004</v>
          </cell>
          <cell r="B353" t="str">
            <v>10/3540</v>
          </cell>
          <cell r="C353" t="str">
            <v>4.1.4:_1/2"_PIR_60mm_UN m</v>
          </cell>
          <cell r="D353">
            <v>116.9</v>
          </cell>
          <cell r="E353">
            <v>78.900000000000006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 t="str">
            <v>4.1.004</v>
          </cell>
        </row>
        <row r="354">
          <cell r="A354" t="str">
            <v>4.1.005</v>
          </cell>
          <cell r="B354" t="str">
            <v>10/3550</v>
          </cell>
          <cell r="C354" t="str">
            <v>4.1.5:_1/2"_PIR_70mm_UN m</v>
          </cell>
          <cell r="D354">
            <v>132.75</v>
          </cell>
          <cell r="E354">
            <v>91.62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 t="str">
            <v>4.1.005</v>
          </cell>
        </row>
        <row r="355">
          <cell r="A355" t="str">
            <v>4.1.006</v>
          </cell>
          <cell r="C355" t="str">
            <v>4.1.6:_1/2"_PIR_80mm_UN m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 t="str">
            <v>4.1.006</v>
          </cell>
        </row>
        <row r="356">
          <cell r="A356" t="str">
            <v>4.1.007</v>
          </cell>
          <cell r="C356" t="str">
            <v>4.1.7:_1/2"_PIR_90mm_UN m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 t="str">
            <v>4.1.007</v>
          </cell>
        </row>
        <row r="357">
          <cell r="A357" t="str">
            <v>4.1.008</v>
          </cell>
          <cell r="C357" t="str">
            <v>4.1.8:_1/2"_PIR_100mm_UN m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 t="str">
            <v>4.1.008</v>
          </cell>
        </row>
        <row r="358">
          <cell r="A358" t="str">
            <v>4.1.009</v>
          </cell>
          <cell r="C358" t="str">
            <v>4.1.9:_1/2"_PIR_110mm_UN m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 t="str">
            <v>4.1.009</v>
          </cell>
        </row>
        <row r="359">
          <cell r="A359" t="str">
            <v>4.1.010</v>
          </cell>
          <cell r="C359" t="str">
            <v>4.1.10:_1/2"_PIR_120mm_UN m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 t="str">
            <v>4.1.010</v>
          </cell>
        </row>
        <row r="360">
          <cell r="A360" t="str">
            <v>4.1.011</v>
          </cell>
          <cell r="C360" t="str">
            <v>4.1.11:_1/2"_PIR_130mm_UN m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 t="str">
            <v>4.1.011</v>
          </cell>
        </row>
        <row r="361">
          <cell r="A361" t="str">
            <v>4.1.012</v>
          </cell>
          <cell r="C361" t="str">
            <v>4.1.12:_1/2"_PIR_140mm_UN m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 t="str">
            <v>4.1.012</v>
          </cell>
        </row>
        <row r="362">
          <cell r="A362" t="str">
            <v>4.1.013</v>
          </cell>
          <cell r="B362" t="str">
            <v>10/3560</v>
          </cell>
          <cell r="C362" t="str">
            <v>4.1.13:_3/4"_PIR_30mm_UN m</v>
          </cell>
          <cell r="D362">
            <v>66.540000000000006</v>
          </cell>
          <cell r="E362">
            <v>43.58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 t="str">
            <v>4.1.013</v>
          </cell>
        </row>
        <row r="363">
          <cell r="A363" t="str">
            <v>4.1.014</v>
          </cell>
          <cell r="B363" t="str">
            <v>10/3570</v>
          </cell>
          <cell r="C363" t="str">
            <v>4.1.14:_3/4"_PIR_40mm_UN m</v>
          </cell>
          <cell r="D363">
            <v>91.19</v>
          </cell>
          <cell r="E363">
            <v>59.73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 t="str">
            <v>4.1.014</v>
          </cell>
        </row>
        <row r="364">
          <cell r="A364" t="str">
            <v>4.1.015</v>
          </cell>
          <cell r="B364" t="str">
            <v>10/3580</v>
          </cell>
          <cell r="C364" t="str">
            <v>4.1.15:_3/4"_PIR_50mm_UN m</v>
          </cell>
          <cell r="D364">
            <v>105.96</v>
          </cell>
          <cell r="E364">
            <v>69.41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 t="str">
            <v>4.1.015</v>
          </cell>
        </row>
        <row r="365">
          <cell r="A365" t="str">
            <v>4.1.016</v>
          </cell>
          <cell r="B365" t="str">
            <v>10/3590</v>
          </cell>
          <cell r="C365" t="str">
            <v>4.1.16:_3/4"_PIR_60mm_UN m</v>
          </cell>
          <cell r="D365">
            <v>128.13999999999999</v>
          </cell>
          <cell r="E365">
            <v>83.94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 t="str">
            <v>4.1.016</v>
          </cell>
        </row>
        <row r="366">
          <cell r="A366" t="str">
            <v>4.1.017</v>
          </cell>
          <cell r="B366" t="str">
            <v>10/3600</v>
          </cell>
          <cell r="C366" t="str">
            <v>4.1.17:_3/4"_PIR_70mm_UN m</v>
          </cell>
          <cell r="D366">
            <v>145.4</v>
          </cell>
          <cell r="E366">
            <v>95.24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 t="str">
            <v>4.1.017</v>
          </cell>
        </row>
        <row r="367">
          <cell r="A367" t="str">
            <v>4.1.018</v>
          </cell>
          <cell r="C367" t="str">
            <v>4.1.18:_3/4"_PIR_80mm_UN m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 t="str">
            <v>4.1.018</v>
          </cell>
        </row>
        <row r="368">
          <cell r="A368" t="str">
            <v>4.1.019</v>
          </cell>
          <cell r="C368" t="str">
            <v>4.1.19:_3/4"_PIR_90mm_UN m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 t="str">
            <v>4.1.019</v>
          </cell>
        </row>
        <row r="369">
          <cell r="A369" t="str">
            <v>4.1.020</v>
          </cell>
          <cell r="C369" t="str">
            <v>4.1.20:_3/4"_PIR_100mm_UN m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 t="str">
            <v>4.1.020</v>
          </cell>
        </row>
        <row r="370">
          <cell r="A370" t="str">
            <v>4.1.021</v>
          </cell>
          <cell r="C370" t="str">
            <v>4.1.21:_3/4"_PIR_110mm_UN m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 t="str">
            <v>4.1.021</v>
          </cell>
        </row>
        <row r="371">
          <cell r="A371" t="str">
            <v>4.1.022</v>
          </cell>
          <cell r="C371" t="str">
            <v>4.1.22:_3/4"_PIR_120mm_UN m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 t="str">
            <v>4.1.022</v>
          </cell>
        </row>
        <row r="372">
          <cell r="A372" t="str">
            <v>4.1.023</v>
          </cell>
          <cell r="C372" t="str">
            <v>4.1.23:_3/4"_PIR_130mm_UN m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 t="str">
            <v>4.1.023</v>
          </cell>
        </row>
        <row r="373">
          <cell r="A373" t="str">
            <v>4.1.024</v>
          </cell>
          <cell r="C373" t="str">
            <v>4.1.24:_3/4"_PIR_140mm_UN m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 t="str">
            <v>4.1.024</v>
          </cell>
        </row>
        <row r="374">
          <cell r="A374" t="str">
            <v>4.1.025</v>
          </cell>
          <cell r="C374" t="str">
            <v>4.1.25:_3/4"_PIR_150mm_UN m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 t="str">
            <v>4.1.025</v>
          </cell>
        </row>
        <row r="375">
          <cell r="A375" t="str">
            <v>4.1.026</v>
          </cell>
          <cell r="B375" t="str">
            <v>10/3610</v>
          </cell>
          <cell r="C375" t="str">
            <v>4.1.26:_1"_PIR_30mm_UN m</v>
          </cell>
          <cell r="D375">
            <v>71.459999999999994</v>
          </cell>
          <cell r="E375">
            <v>46.81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 t="str">
            <v>4.1.026</v>
          </cell>
        </row>
        <row r="376">
          <cell r="A376" t="str">
            <v>4.1.027</v>
          </cell>
          <cell r="B376" t="str">
            <v>10/3620</v>
          </cell>
          <cell r="C376" t="str">
            <v>4.1.27:_1"_PIR_40mm_UN m</v>
          </cell>
          <cell r="D376">
            <v>96.09</v>
          </cell>
          <cell r="E376">
            <v>62.95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 t="str">
            <v>4.1.027</v>
          </cell>
        </row>
        <row r="377">
          <cell r="A377" t="str">
            <v>4.1.028</v>
          </cell>
          <cell r="B377" t="str">
            <v>10/3630</v>
          </cell>
          <cell r="C377" t="str">
            <v>4.1.28:_1"_PIR_50mm_UN m</v>
          </cell>
          <cell r="D377">
            <v>110.91</v>
          </cell>
          <cell r="E377">
            <v>72.650000000000006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 t="str">
            <v>4.1.028</v>
          </cell>
        </row>
        <row r="378">
          <cell r="A378" t="str">
            <v>4.1.029</v>
          </cell>
          <cell r="B378" t="str">
            <v>10/3640</v>
          </cell>
          <cell r="C378" t="str">
            <v>4.1.29:_1"_PIR_60mm_UN m</v>
          </cell>
          <cell r="D378">
            <v>133.07</v>
          </cell>
          <cell r="E378">
            <v>87.17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 t="str">
            <v>4.1.029</v>
          </cell>
        </row>
        <row r="379">
          <cell r="A379" t="str">
            <v>4.1.030</v>
          </cell>
          <cell r="B379" t="str">
            <v>10/3650</v>
          </cell>
          <cell r="C379" t="str">
            <v>4.1.30:_1"_PIR_70mm_UN m</v>
          </cell>
          <cell r="D379">
            <v>150.33000000000001</v>
          </cell>
          <cell r="E379">
            <v>98.46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 t="str">
            <v>4.1.030</v>
          </cell>
        </row>
        <row r="380">
          <cell r="A380" t="str">
            <v>4.1.031</v>
          </cell>
          <cell r="C380" t="str">
            <v>4.1.31:_1"_PIR_80mm_UN m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 t="str">
            <v>4.1.031</v>
          </cell>
        </row>
        <row r="381">
          <cell r="A381" t="str">
            <v>4.1.032</v>
          </cell>
          <cell r="C381" t="str">
            <v>4.1.32:_1"_PIR_90mm_UN m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 t="str">
            <v>4.1.032</v>
          </cell>
        </row>
        <row r="382">
          <cell r="A382" t="str">
            <v>4.1.033</v>
          </cell>
          <cell r="C382" t="str">
            <v>4.1.33:_1"_PIR_100mm_UN m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 t="str">
            <v>4.1.033</v>
          </cell>
        </row>
        <row r="383">
          <cell r="A383" t="str">
            <v>4.1.034</v>
          </cell>
          <cell r="C383" t="str">
            <v>4.1.34:_1"_PIR_110mm_UN m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 t="str">
            <v>4.1.034</v>
          </cell>
        </row>
        <row r="384">
          <cell r="A384" t="str">
            <v>4.1.035</v>
          </cell>
          <cell r="C384" t="str">
            <v>4.1.35:_1"_PIR_120mm_UN m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 t="str">
            <v>4.1.035</v>
          </cell>
        </row>
        <row r="385">
          <cell r="A385" t="str">
            <v>4.1.036</v>
          </cell>
          <cell r="C385" t="str">
            <v>4.1.36:_1"_PIR_130mm_UN m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 t="str">
            <v>4.1.036</v>
          </cell>
        </row>
        <row r="386">
          <cell r="A386" t="str">
            <v>4.1.037</v>
          </cell>
          <cell r="C386" t="str">
            <v>4.1.37:_1"_PIR_140mm_UN m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 t="str">
            <v>4.1.037</v>
          </cell>
        </row>
        <row r="387">
          <cell r="A387" t="str">
            <v>4.1.038</v>
          </cell>
          <cell r="C387" t="str">
            <v>4.1.38:_1"_PIR_150mm_UN m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 t="str">
            <v>4.1.038</v>
          </cell>
        </row>
        <row r="388">
          <cell r="A388" t="str">
            <v>4.1.039</v>
          </cell>
          <cell r="C388" t="str">
            <v>4.1.39:_1"_PIR_160mm_UN m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 t="str">
            <v>4.1.039</v>
          </cell>
        </row>
        <row r="389">
          <cell r="A389" t="str">
            <v>4.1.040</v>
          </cell>
          <cell r="B389" t="str">
            <v>10/3660</v>
          </cell>
          <cell r="C389" t="str">
            <v>4.1.40:_1 1/2"_PIR_30mm_UN m</v>
          </cell>
          <cell r="D389">
            <v>90.43</v>
          </cell>
          <cell r="E389">
            <v>54.9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 t="str">
            <v>4.1.040</v>
          </cell>
        </row>
        <row r="390">
          <cell r="A390" t="str">
            <v>4.1.041</v>
          </cell>
          <cell r="B390" t="str">
            <v>10/3670</v>
          </cell>
          <cell r="C390" t="str">
            <v>4.1.41:_1 1/2"_PIR_40mm_UN m</v>
          </cell>
          <cell r="D390">
            <v>105.96</v>
          </cell>
          <cell r="E390">
            <v>69.41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 t="str">
            <v>4.1.041</v>
          </cell>
        </row>
        <row r="391">
          <cell r="A391" t="str">
            <v>4.1.042</v>
          </cell>
          <cell r="B391" t="str">
            <v>10/3680</v>
          </cell>
          <cell r="C391" t="str">
            <v>4.1.42:_1 1/2"_PIR_50mm_UN m</v>
          </cell>
          <cell r="D391">
            <v>123.23</v>
          </cell>
          <cell r="E391">
            <v>80.73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 t="str">
            <v>4.1.042</v>
          </cell>
        </row>
        <row r="392">
          <cell r="A392" t="str">
            <v>4.1.043</v>
          </cell>
          <cell r="B392" t="str">
            <v>10/3690</v>
          </cell>
          <cell r="C392" t="str">
            <v>4.1.43:_1 1/2"_PIR_60mm_UN m</v>
          </cell>
          <cell r="D392">
            <v>145.4</v>
          </cell>
          <cell r="E392">
            <v>95.24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 t="str">
            <v>4.1.043</v>
          </cell>
        </row>
        <row r="393">
          <cell r="A393" t="str">
            <v>4.1.044</v>
          </cell>
          <cell r="B393" t="str">
            <v>10/3700</v>
          </cell>
          <cell r="C393" t="str">
            <v>4.1.44:_1 1/2"_PIR_70mm_UN m</v>
          </cell>
          <cell r="D393">
            <v>160.19</v>
          </cell>
          <cell r="E393">
            <v>104.93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 t="str">
            <v>4.1.044</v>
          </cell>
        </row>
        <row r="394">
          <cell r="A394" t="str">
            <v>4.1.045</v>
          </cell>
          <cell r="C394" t="str">
            <v>4.1.45:_1 1/2"_PIR_80mm_UN m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 t="str">
            <v>4.1.045</v>
          </cell>
        </row>
        <row r="395">
          <cell r="A395" t="str">
            <v>4.1.046</v>
          </cell>
          <cell r="C395" t="str">
            <v>4.1.46:_1 1/2"_PIR_90mm_UN m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 t="str">
            <v>4.1.046</v>
          </cell>
        </row>
        <row r="396">
          <cell r="A396" t="str">
            <v>4.1.047</v>
          </cell>
          <cell r="C396" t="str">
            <v>4.1.47:_1 1/2"_PIR_100mm_UN m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 t="str">
            <v>4.1.047</v>
          </cell>
        </row>
        <row r="397">
          <cell r="A397" t="str">
            <v>4.1.048</v>
          </cell>
          <cell r="C397" t="str">
            <v>4.1.48:_1 1/2"_PIR_110mm_UN m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 t="str">
            <v>4.1.048</v>
          </cell>
        </row>
        <row r="398">
          <cell r="A398" t="str">
            <v>4.1.049</v>
          </cell>
          <cell r="C398" t="str">
            <v>4.1.49:_1 1/2"_PIR_120mm_UN m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 t="str">
            <v>4.1.049</v>
          </cell>
        </row>
        <row r="399">
          <cell r="A399" t="str">
            <v>4.1.050</v>
          </cell>
          <cell r="C399" t="str">
            <v>4.1.50:_1 1/2"_PIR_130mm_UN m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 t="str">
            <v>4.1.050</v>
          </cell>
        </row>
        <row r="400">
          <cell r="A400" t="str">
            <v>4.1.051</v>
          </cell>
          <cell r="C400" t="str">
            <v>4.1.51:_1 1/2"_PIR_140mm_UN m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 t="str">
            <v>4.1.051</v>
          </cell>
        </row>
        <row r="401">
          <cell r="A401" t="str">
            <v>4.1.052</v>
          </cell>
          <cell r="C401" t="str">
            <v>4.1.52:_1 1/2"_PIR_150mm_UN m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 t="str">
            <v>4.1.052</v>
          </cell>
        </row>
        <row r="402">
          <cell r="A402" t="str">
            <v>4.1.053</v>
          </cell>
          <cell r="C402" t="str">
            <v>4.1.53:_1 1/2"_PIR_160mm_UN m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 t="str">
            <v>4.1.053</v>
          </cell>
        </row>
        <row r="403">
          <cell r="A403" t="str">
            <v>4.1.054</v>
          </cell>
          <cell r="C403" t="str">
            <v>4.1.54:_1 1/2"_PIR_170mm_UN m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 t="str">
            <v>4.1.054</v>
          </cell>
        </row>
        <row r="404">
          <cell r="A404" t="str">
            <v>4.1.055</v>
          </cell>
          <cell r="B404" t="str">
            <v>10/3710</v>
          </cell>
          <cell r="C404" t="str">
            <v>4.1.55:_2"_PIR_30mm_UN m</v>
          </cell>
          <cell r="D404">
            <v>110.76</v>
          </cell>
          <cell r="E404">
            <v>58.12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 t="str">
            <v>4.1.055</v>
          </cell>
        </row>
        <row r="405">
          <cell r="A405" t="str">
            <v>4.1.056</v>
          </cell>
          <cell r="B405" t="str">
            <v>10/3720</v>
          </cell>
          <cell r="C405" t="str">
            <v>4.1.56:_2"_PIR_40mm_UN m</v>
          </cell>
          <cell r="D405">
            <v>115.84</v>
          </cell>
          <cell r="E405">
            <v>75.86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 t="str">
            <v>4.1.056</v>
          </cell>
        </row>
        <row r="406">
          <cell r="A406" t="str">
            <v>4.1.057</v>
          </cell>
          <cell r="B406" t="str">
            <v>10/3730</v>
          </cell>
          <cell r="C406" t="str">
            <v>4.1.57:_2"_PIR_50mm_UN m</v>
          </cell>
          <cell r="D406">
            <v>130.61000000000001</v>
          </cell>
          <cell r="E406">
            <v>87.22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 t="str">
            <v>4.1.057</v>
          </cell>
        </row>
        <row r="407">
          <cell r="A407" t="str">
            <v>4.1.058</v>
          </cell>
          <cell r="B407" t="str">
            <v>10/3740</v>
          </cell>
          <cell r="C407" t="str">
            <v>4.1.58:_2"_PIR_60mm_UN m</v>
          </cell>
          <cell r="D407">
            <v>155.25</v>
          </cell>
          <cell r="E407">
            <v>103.96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 t="str">
            <v>4.1.058</v>
          </cell>
        </row>
        <row r="408">
          <cell r="A408" t="str">
            <v>4.1.059</v>
          </cell>
          <cell r="B408" t="str">
            <v>10/3750</v>
          </cell>
          <cell r="C408" t="str">
            <v>4.1.59:_2"_PIR_70mm_UN m</v>
          </cell>
          <cell r="D408">
            <v>170.02</v>
          </cell>
          <cell r="E408">
            <v>111.37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 t="str">
            <v>4.1.059</v>
          </cell>
        </row>
        <row r="409">
          <cell r="A409" t="str">
            <v>4.1.060</v>
          </cell>
          <cell r="C409" t="str">
            <v>4.1.60:_2"_PIR_80mm_UN m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 t="str">
            <v>4.1.060</v>
          </cell>
        </row>
        <row r="410">
          <cell r="A410" t="str">
            <v>4.1.061</v>
          </cell>
          <cell r="C410" t="str">
            <v>4.1.61:_2"_PIR_90mm_UN m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 t="str">
            <v>4.1.061</v>
          </cell>
        </row>
        <row r="411">
          <cell r="A411" t="str">
            <v>4.1.062</v>
          </cell>
          <cell r="C411" t="str">
            <v>4.1.62:_2"_PIR_100mm_UN m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 t="str">
            <v>4.1.062</v>
          </cell>
        </row>
        <row r="412">
          <cell r="A412" t="str">
            <v>4.1.063</v>
          </cell>
          <cell r="C412" t="str">
            <v>4.1.63:_2"_PIR_110mm_UN m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 t="str">
            <v>4.1.063</v>
          </cell>
        </row>
        <row r="413">
          <cell r="A413" t="str">
            <v>4.1.064</v>
          </cell>
          <cell r="C413" t="str">
            <v>4.1.64:_2"_PIR_120mm_UN m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 t="str">
            <v>4.1.064</v>
          </cell>
        </row>
        <row r="414">
          <cell r="A414" t="str">
            <v>4.1.065</v>
          </cell>
          <cell r="C414" t="str">
            <v>4.1.65:_2"_PIR_130mm_UN m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 t="str">
            <v>4.1.065</v>
          </cell>
        </row>
        <row r="415">
          <cell r="A415" t="str">
            <v>4.1.066</v>
          </cell>
          <cell r="C415" t="str">
            <v>4.1.66:_2"_PIR_140mm_UN m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 t="str">
            <v>4.1.066</v>
          </cell>
        </row>
        <row r="416">
          <cell r="A416" t="str">
            <v>4.1.067</v>
          </cell>
          <cell r="C416" t="str">
            <v>4.1.67:_2"_PIR_150mm_UN m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 t="str">
            <v>4.1.067</v>
          </cell>
        </row>
        <row r="417">
          <cell r="A417" t="str">
            <v>4.1.068</v>
          </cell>
          <cell r="C417" t="str">
            <v>4.1.68:_2"_PIR_160mm_UN m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 t="str">
            <v>4.1.068</v>
          </cell>
        </row>
        <row r="418">
          <cell r="A418" t="str">
            <v>4.1.069</v>
          </cell>
          <cell r="C418" t="str">
            <v>4.1.69:_2"_PIR_170mm_UN m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 t="str">
            <v>4.1.069</v>
          </cell>
        </row>
        <row r="419">
          <cell r="A419" t="str">
            <v>4.1.070</v>
          </cell>
          <cell r="C419" t="str">
            <v>4.1.70:_2"_PIR_203mm_UN m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 t="str">
            <v>4.1.070</v>
          </cell>
        </row>
        <row r="420">
          <cell r="A420" t="str">
            <v>4.1.071</v>
          </cell>
          <cell r="B420" t="str">
            <v>10/3760</v>
          </cell>
          <cell r="C420" t="str">
            <v>4.1.71:_2 1/2"_PIR_30mm_UN m</v>
          </cell>
          <cell r="D420">
            <v>132.15</v>
          </cell>
          <cell r="E420">
            <v>69.41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 t="str">
            <v>4.1.071</v>
          </cell>
        </row>
        <row r="421">
          <cell r="A421" t="str">
            <v>4.1.072</v>
          </cell>
          <cell r="B421" t="str">
            <v>10/3770</v>
          </cell>
          <cell r="C421" t="str">
            <v>4.1.72:_2 1/2"_PIR_40mm_UN m</v>
          </cell>
          <cell r="D421">
            <v>135.21</v>
          </cell>
          <cell r="E421">
            <v>83.94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 t="str">
            <v>4.1.072</v>
          </cell>
        </row>
        <row r="422">
          <cell r="A422" t="str">
            <v>4.1.073</v>
          </cell>
          <cell r="B422" t="str">
            <v>10/3780</v>
          </cell>
          <cell r="C422" t="str">
            <v>4.1.73:_2 1/2"_PIR_50mm_UN m</v>
          </cell>
          <cell r="D422">
            <v>142.94999999999999</v>
          </cell>
          <cell r="E422">
            <v>93.62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 t="str">
            <v>4.1.073</v>
          </cell>
        </row>
        <row r="423">
          <cell r="A423" t="str">
            <v>4.1.074</v>
          </cell>
          <cell r="B423" t="str">
            <v>10/3790</v>
          </cell>
          <cell r="C423" t="str">
            <v>4.1.74:_2 1/2"_PIR_60mm_UN m</v>
          </cell>
          <cell r="D423">
            <v>167.56</v>
          </cell>
          <cell r="E423">
            <v>111.09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 t="str">
            <v>4.1.074</v>
          </cell>
        </row>
        <row r="424">
          <cell r="A424" t="str">
            <v>4.1.075</v>
          </cell>
          <cell r="B424" t="str">
            <v>10/3800</v>
          </cell>
          <cell r="C424" t="str">
            <v>4.1.75:_2 1/2"_PIR_70mm_UN m</v>
          </cell>
          <cell r="D424">
            <v>182.37</v>
          </cell>
          <cell r="E424">
            <v>119.46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 t="str">
            <v>4.1.075</v>
          </cell>
        </row>
        <row r="425">
          <cell r="A425" t="str">
            <v>4.1.076</v>
          </cell>
          <cell r="C425" t="str">
            <v>4.1.76:_2 1/2"_PIR_80mm_UN m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 t="str">
            <v>4.1.076</v>
          </cell>
        </row>
        <row r="426">
          <cell r="A426" t="str">
            <v>4.1.077</v>
          </cell>
          <cell r="C426" t="str">
            <v>4.1.77:_2 1/2"_PIR_90mm_UN m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 t="str">
            <v>4.1.077</v>
          </cell>
        </row>
        <row r="427">
          <cell r="A427" t="str">
            <v>4.1.078</v>
          </cell>
          <cell r="C427" t="str">
            <v>4.1.78:_2 1/2"_PIR_100mm_UN m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 t="str">
            <v>4.1.078</v>
          </cell>
        </row>
        <row r="428">
          <cell r="A428" t="str">
            <v>4.1.079</v>
          </cell>
          <cell r="C428" t="str">
            <v>4.1.79:_2 1/2"_PIR_110mm_UN m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 t="str">
            <v>4.1.079</v>
          </cell>
        </row>
        <row r="429">
          <cell r="A429" t="str">
            <v>4.1.080</v>
          </cell>
          <cell r="C429" t="str">
            <v>4.1.80:_2 1/2"_PIR_120mm_UN m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 t="str">
            <v>4.1.080</v>
          </cell>
        </row>
        <row r="430">
          <cell r="A430" t="str">
            <v>4.1.081</v>
          </cell>
          <cell r="C430" t="str">
            <v>4.1.81:_2 1/2"_PIR_130mm_UN m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 t="str">
            <v>4.1.081</v>
          </cell>
        </row>
        <row r="431">
          <cell r="A431" t="str">
            <v>4.1.082</v>
          </cell>
          <cell r="C431" t="str">
            <v>4.1.82:_2 1/2"_PIR_140mm_UN m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 t="str">
            <v>4.1.082</v>
          </cell>
        </row>
        <row r="432">
          <cell r="A432" t="str">
            <v>4.1.083</v>
          </cell>
          <cell r="C432" t="str">
            <v>4.1.83:_2 1/2"_PIR_150mm_UN m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 t="str">
            <v>4.1.083</v>
          </cell>
        </row>
        <row r="433">
          <cell r="A433" t="str">
            <v>4.1.084</v>
          </cell>
          <cell r="C433" t="str">
            <v>4.1.84:_2 1/2"_PIR_170mm_UN m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 t="str">
            <v>4.1.084</v>
          </cell>
        </row>
        <row r="434">
          <cell r="A434" t="str">
            <v>4.1.085</v>
          </cell>
          <cell r="C434" t="str">
            <v>4.1.85:_2 1/2"_PIR_180mm_UN m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 t="str">
            <v>4.1.085</v>
          </cell>
        </row>
        <row r="435">
          <cell r="A435" t="str">
            <v>4.1.086</v>
          </cell>
          <cell r="C435" t="str">
            <v>4.1.86:_2 1/2"_PIR_190mm_UN m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 t="str">
            <v>4.1.086</v>
          </cell>
        </row>
        <row r="436">
          <cell r="A436" t="str">
            <v>4.1.087</v>
          </cell>
          <cell r="B436" t="str">
            <v>10/3810</v>
          </cell>
          <cell r="C436" t="str">
            <v>4.1.87:_3"_PIR_30mm_UN m</v>
          </cell>
          <cell r="D436">
            <v>158.87</v>
          </cell>
          <cell r="E436">
            <v>75.86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 t="str">
            <v>4.1.087</v>
          </cell>
        </row>
        <row r="437">
          <cell r="A437" t="str">
            <v>4.1.088</v>
          </cell>
          <cell r="B437" t="str">
            <v>10/3820</v>
          </cell>
          <cell r="C437" t="str">
            <v>4.1.88:_3"_PIR_40mm_UN m</v>
          </cell>
          <cell r="D437">
            <v>161.94</v>
          </cell>
          <cell r="E437">
            <v>90.4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 t="str">
            <v>4.1.088</v>
          </cell>
        </row>
        <row r="438">
          <cell r="A438" t="str">
            <v>4.1.089</v>
          </cell>
          <cell r="B438" t="str">
            <v>10/3830</v>
          </cell>
          <cell r="C438" t="str">
            <v>4.1.89:_3"_PIR_50mm_UN m</v>
          </cell>
          <cell r="D438">
            <v>165</v>
          </cell>
          <cell r="E438">
            <v>105.24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 t="str">
            <v>4.1.089</v>
          </cell>
        </row>
        <row r="439">
          <cell r="A439" t="str">
            <v>4.1.090</v>
          </cell>
          <cell r="B439" t="str">
            <v>10/3840</v>
          </cell>
          <cell r="C439" t="str">
            <v>4.1.90:_3"_PIR_60mm_UN m</v>
          </cell>
          <cell r="D439">
            <v>177.42</v>
          </cell>
          <cell r="E439">
            <v>124.08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 t="str">
            <v>4.1.090</v>
          </cell>
        </row>
        <row r="440">
          <cell r="A440" t="str">
            <v>4.1.091</v>
          </cell>
          <cell r="B440" t="str">
            <v>10/3850</v>
          </cell>
          <cell r="C440" t="str">
            <v>4.1.91:_3"_PIR_70mm_UN m</v>
          </cell>
          <cell r="D440">
            <v>192.22</v>
          </cell>
          <cell r="E440">
            <v>125.91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 t="str">
            <v>4.1.091</v>
          </cell>
        </row>
        <row r="441">
          <cell r="A441" t="str">
            <v>4.1.092</v>
          </cell>
          <cell r="C441" t="str">
            <v>4.1.92:_3"_PIR_80mm_UN m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 t="str">
            <v>4.1.092</v>
          </cell>
        </row>
        <row r="442">
          <cell r="A442" t="str">
            <v>4.1.093</v>
          </cell>
          <cell r="C442" t="str">
            <v>4.1.93:_3"_PIR_90mm_UN m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 t="str">
            <v>4.1.093</v>
          </cell>
        </row>
        <row r="443">
          <cell r="A443" t="str">
            <v>4.1.094</v>
          </cell>
          <cell r="C443" t="str">
            <v>4.1.94:_3"_PIR_100mm_UN m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 t="str">
            <v>4.1.094</v>
          </cell>
        </row>
        <row r="444">
          <cell r="A444" t="str">
            <v>4.1.095</v>
          </cell>
          <cell r="C444" t="str">
            <v>4.1.95:_3"_PIR_110mm_UN m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 t="str">
            <v>4.1.095</v>
          </cell>
        </row>
        <row r="445">
          <cell r="A445" t="str">
            <v>4.1.096</v>
          </cell>
          <cell r="C445" t="str">
            <v>4.1.96:_3"_PIR_120mm_UN m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 t="str">
            <v>4.1.096</v>
          </cell>
        </row>
        <row r="446">
          <cell r="A446" t="str">
            <v>4.1.097</v>
          </cell>
          <cell r="C446" t="str">
            <v>4.1.97:_3"_PIR_130mm_UN m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 t="str">
            <v>4.1.097</v>
          </cell>
        </row>
        <row r="447">
          <cell r="A447" t="str">
            <v>4.1.098</v>
          </cell>
          <cell r="C447" t="str">
            <v>4.1.98:_3"_PIR_150mm_UN m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 t="str">
            <v>4.1.098</v>
          </cell>
        </row>
        <row r="448">
          <cell r="A448" t="str">
            <v>4.1.099</v>
          </cell>
          <cell r="C448" t="str">
            <v>4.1.99:_3"_PIR_160mm_UN m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 t="str">
            <v>4.1.099</v>
          </cell>
        </row>
        <row r="449">
          <cell r="A449" t="str">
            <v>4.1.100</v>
          </cell>
          <cell r="C449" t="str">
            <v>4.1.100:_3"_PIR_170mm_UN m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 t="str">
            <v>4.1.100</v>
          </cell>
        </row>
        <row r="450">
          <cell r="A450" t="str">
            <v>4.1.101</v>
          </cell>
          <cell r="C450" t="str">
            <v>4.1.101:_3"_PIR_180mm_UN m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 t="str">
            <v>4.1.101</v>
          </cell>
        </row>
        <row r="451">
          <cell r="A451" t="str">
            <v>4.1.102</v>
          </cell>
          <cell r="C451" t="str">
            <v>4.1.102:_3"_PIR_200mm_UN m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 t="str">
            <v>4.1.102</v>
          </cell>
        </row>
        <row r="452">
          <cell r="A452" t="str">
            <v>4.1.103</v>
          </cell>
          <cell r="B452" t="str">
            <v>10/3860</v>
          </cell>
          <cell r="C452" t="str">
            <v>4.1.103:_4"_PIR_30mm_UN m</v>
          </cell>
          <cell r="D452">
            <v>149.96</v>
          </cell>
          <cell r="E452">
            <v>88.67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 t="str">
            <v>4.1.103</v>
          </cell>
        </row>
        <row r="453">
          <cell r="A453" t="str">
            <v>4.1.104</v>
          </cell>
          <cell r="B453" t="str">
            <v>10/3870</v>
          </cell>
          <cell r="C453" t="str">
            <v>4.1.104:_4"_PIR_40mm_UN m</v>
          </cell>
          <cell r="D453">
            <v>157.52000000000001</v>
          </cell>
          <cell r="E453">
            <v>104.38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 t="str">
            <v>4.1.104</v>
          </cell>
        </row>
        <row r="454">
          <cell r="A454" t="str">
            <v>4.1.105</v>
          </cell>
          <cell r="B454" t="str">
            <v>10/3880</v>
          </cell>
          <cell r="C454" t="str">
            <v>4.1.105:_4"_PIR_50mm_UN m</v>
          </cell>
          <cell r="D454">
            <v>172.3</v>
          </cell>
          <cell r="E454">
            <v>123.14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 t="str">
            <v>4.1.105</v>
          </cell>
        </row>
        <row r="455">
          <cell r="A455" t="str">
            <v>4.1.106</v>
          </cell>
          <cell r="B455" t="str">
            <v>10/3890</v>
          </cell>
          <cell r="C455" t="str">
            <v>4.1.106:_4"_PIR_60mm_UN m</v>
          </cell>
          <cell r="D455">
            <v>196.92</v>
          </cell>
          <cell r="E455">
            <v>143.38999999999999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 t="str">
            <v>4.1.106</v>
          </cell>
        </row>
        <row r="456">
          <cell r="A456" t="str">
            <v>4.1.107</v>
          </cell>
          <cell r="B456" t="str">
            <v>10/3900</v>
          </cell>
          <cell r="C456" t="str">
            <v>4.1.107:_4"_PIR_70mm_UN m</v>
          </cell>
          <cell r="D456">
            <v>211.68</v>
          </cell>
          <cell r="E456">
            <v>143.38999999999999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 t="str">
            <v>4.1.107</v>
          </cell>
        </row>
        <row r="457">
          <cell r="A457" t="str">
            <v>4.1.108</v>
          </cell>
          <cell r="C457" t="str">
            <v>4.1.108:_4"_PIR_80mm_UN m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 t="str">
            <v>4.1.108</v>
          </cell>
        </row>
        <row r="458">
          <cell r="A458" t="str">
            <v>4.1.109</v>
          </cell>
          <cell r="C458" t="str">
            <v>4.1.109:_4"_PIR_90mm_UN m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 t="str">
            <v>4.1.109</v>
          </cell>
        </row>
        <row r="459">
          <cell r="A459" t="str">
            <v>4.1.110</v>
          </cell>
          <cell r="C459" t="str">
            <v>4.1.110:_4"_PIR_100mm_UN m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 t="str">
            <v>4.1.110</v>
          </cell>
        </row>
        <row r="460">
          <cell r="A460" t="str">
            <v>4.1.111</v>
          </cell>
          <cell r="C460" t="str">
            <v>4.1.111:_4"_PIR_110mm_UN m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 t="str">
            <v>4.1.111</v>
          </cell>
        </row>
        <row r="461">
          <cell r="A461" t="str">
            <v>4.1.112</v>
          </cell>
          <cell r="C461" t="str">
            <v>4.1.112:_4"_PIR_120mm_UN m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 t="str">
            <v>4.1.112</v>
          </cell>
        </row>
        <row r="462">
          <cell r="A462" t="str">
            <v>4.1.113</v>
          </cell>
          <cell r="C462" t="str">
            <v>4.1.113:_4"_PIR_130mm_UN m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 t="str">
            <v>4.1.113</v>
          </cell>
        </row>
        <row r="463">
          <cell r="A463" t="str">
            <v>4.1.114</v>
          </cell>
          <cell r="C463" t="str">
            <v>4.1.114:_4"_PIR_140mm_UN m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 t="str">
            <v>4.1.114</v>
          </cell>
        </row>
        <row r="464">
          <cell r="A464" t="str">
            <v>4.1.115</v>
          </cell>
          <cell r="C464" t="str">
            <v>4.1.115:_4"_PIR_150mm_UN m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 t="str">
            <v>4.1.115</v>
          </cell>
        </row>
        <row r="465">
          <cell r="A465" t="str">
            <v>4.1.116</v>
          </cell>
          <cell r="C465" t="str">
            <v>4.1.116:_4"_PIR_160mm_UN m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 t="str">
            <v>4.1.116</v>
          </cell>
        </row>
        <row r="466">
          <cell r="A466" t="str">
            <v>4.1.117</v>
          </cell>
          <cell r="C466" t="str">
            <v>4.1.117:_4"_PIR_170mm_UN m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 t="str">
            <v>4.1.117</v>
          </cell>
        </row>
        <row r="467">
          <cell r="A467" t="str">
            <v>4.1.118</v>
          </cell>
          <cell r="C467" t="str">
            <v>4.1.118:_4"_PIR_180mm_UN m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 t="str">
            <v>4.1.118</v>
          </cell>
        </row>
        <row r="468">
          <cell r="A468" t="str">
            <v>4.1.119</v>
          </cell>
          <cell r="C468" t="str">
            <v>4.1.119:_4"_PIR_190mm_UN m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 t="str">
            <v>4.1.119</v>
          </cell>
        </row>
        <row r="469">
          <cell r="A469" t="str">
            <v>4.1.120</v>
          </cell>
          <cell r="C469" t="str">
            <v>4.1.120:_4"_PIR_210mm_UN m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 t="str">
            <v>4.1.120</v>
          </cell>
        </row>
        <row r="470">
          <cell r="A470" t="str">
            <v>4.1.121</v>
          </cell>
          <cell r="C470" t="str">
            <v>4.1.121:_4"_PIR_230mm_UN m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 t="str">
            <v>4.1.121</v>
          </cell>
        </row>
        <row r="471">
          <cell r="A471" t="str">
            <v>4.1.122</v>
          </cell>
          <cell r="B471" t="str">
            <v>10/3910</v>
          </cell>
          <cell r="C471" t="str">
            <v>4.1.122:_6"_PIR_40mm_UN m</v>
          </cell>
          <cell r="D471">
            <v>219.82</v>
          </cell>
          <cell r="E471">
            <v>137.29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 t="str">
            <v>4.1.122</v>
          </cell>
        </row>
        <row r="472">
          <cell r="A472" t="str">
            <v>4.1.123</v>
          </cell>
          <cell r="B472" t="str">
            <v>10/3920</v>
          </cell>
          <cell r="C472" t="str">
            <v>4.1.123:_6"_PIR_50mm_UN m</v>
          </cell>
          <cell r="D472">
            <v>222.1</v>
          </cell>
          <cell r="E472">
            <v>159.83000000000001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 t="str">
            <v>4.1.123</v>
          </cell>
        </row>
        <row r="473">
          <cell r="A473" t="str">
            <v>4.1.124</v>
          </cell>
          <cell r="B473" t="str">
            <v>10/3930</v>
          </cell>
          <cell r="C473" t="str">
            <v>4.1.124:_6"_PIR_60mm_UN m</v>
          </cell>
          <cell r="D473">
            <v>224.37</v>
          </cell>
          <cell r="E473">
            <v>179.98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 t="str">
            <v>4.1.124</v>
          </cell>
        </row>
        <row r="474">
          <cell r="A474" t="str">
            <v>4.1.125</v>
          </cell>
          <cell r="B474" t="str">
            <v>10/3940</v>
          </cell>
          <cell r="C474" t="str">
            <v>4.1.125:_6"_PIR_70mm_UN m</v>
          </cell>
          <cell r="D474">
            <v>238.74</v>
          </cell>
          <cell r="E474">
            <v>179.98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 t="str">
            <v>4.1.125</v>
          </cell>
        </row>
        <row r="475">
          <cell r="A475" t="str">
            <v>4.1.126</v>
          </cell>
          <cell r="C475" t="str">
            <v>4.1.126:_6"_PIR_80mm_UN m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 t="str">
            <v>4.1.126</v>
          </cell>
        </row>
        <row r="476">
          <cell r="A476" t="str">
            <v>4.1.127</v>
          </cell>
          <cell r="C476" t="str">
            <v>4.1.127:_6"_PIR_90mm_UN m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 t="str">
            <v>4.1.127</v>
          </cell>
        </row>
        <row r="477">
          <cell r="A477" t="str">
            <v>4.1.128</v>
          </cell>
          <cell r="C477" t="str">
            <v>4.1.128:_6"_PIR_110mm_UN m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 t="str">
            <v>4.1.128</v>
          </cell>
        </row>
        <row r="478">
          <cell r="A478" t="str">
            <v>4.1.129</v>
          </cell>
          <cell r="C478" t="str">
            <v>4.1.129:_6"_PIR_120mm_UN m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 t="str">
            <v>4.1.129</v>
          </cell>
        </row>
        <row r="479">
          <cell r="A479" t="str">
            <v>4.1.130</v>
          </cell>
          <cell r="C479" t="str">
            <v>4.1.130:_6"_PIR_130mm_UN m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 t="str">
            <v>4.1.130</v>
          </cell>
        </row>
        <row r="480">
          <cell r="A480" t="str">
            <v>4.1.131</v>
          </cell>
          <cell r="C480" t="str">
            <v>4.1.131:_6"_PIR_140mm_UN m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 t="str">
            <v>4.1.131</v>
          </cell>
        </row>
        <row r="481">
          <cell r="A481" t="str">
            <v>4.1.132</v>
          </cell>
          <cell r="C481" t="str">
            <v>4.1.132:_6"_PIR_150mm_UN m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 t="str">
            <v>4.1.132</v>
          </cell>
        </row>
        <row r="482">
          <cell r="A482" t="str">
            <v>4.1.133</v>
          </cell>
          <cell r="C482" t="str">
            <v>4.1.133:_6"_PIR_170mm_UN m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 t="str">
            <v>4.1.133</v>
          </cell>
        </row>
        <row r="483">
          <cell r="A483" t="str">
            <v>4.1.134</v>
          </cell>
          <cell r="C483" t="str">
            <v>4.1.134:_6"_PIR_180mm_UN m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 t="str">
            <v>4.1.134</v>
          </cell>
        </row>
        <row r="484">
          <cell r="A484" t="str">
            <v>4.1.135</v>
          </cell>
          <cell r="C484" t="str">
            <v>4.1.135:_6"_PIR_200mm_UN m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 t="str">
            <v>4.1.135</v>
          </cell>
        </row>
        <row r="485">
          <cell r="A485" t="str">
            <v>4.1.136</v>
          </cell>
          <cell r="C485" t="str">
            <v>4.1.136:_6"_PIR_210mm_UN m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 t="str">
            <v>4.1.136</v>
          </cell>
        </row>
        <row r="486">
          <cell r="A486" t="str">
            <v>4.1.137</v>
          </cell>
          <cell r="C486" t="str">
            <v>4.1.137:_6"_PIR_230mm_UN m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 t="str">
            <v>4.1.137</v>
          </cell>
        </row>
        <row r="487">
          <cell r="A487" t="str">
            <v>4.1.138</v>
          </cell>
          <cell r="B487" t="str">
            <v>10/3950</v>
          </cell>
          <cell r="C487" t="str">
            <v>4.1.138:_8"_PIR_30mm_UN m</v>
          </cell>
          <cell r="D487">
            <v>281.14999999999998</v>
          </cell>
          <cell r="E487">
            <v>154.30000000000001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 t="str">
            <v>4.1.138</v>
          </cell>
        </row>
        <row r="488">
          <cell r="A488" t="str">
            <v>4.1.139</v>
          </cell>
          <cell r="B488" t="str">
            <v>10/3960</v>
          </cell>
          <cell r="C488" t="str">
            <v>4.1.139:_8"_PIR_40mm_UN m</v>
          </cell>
          <cell r="D488">
            <v>283.42</v>
          </cell>
          <cell r="E488">
            <v>174.27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 t="str">
            <v>4.1.139</v>
          </cell>
        </row>
        <row r="489">
          <cell r="A489" t="str">
            <v>4.1.140</v>
          </cell>
          <cell r="B489" t="str">
            <v>10/3970</v>
          </cell>
          <cell r="C489" t="str">
            <v>4.1.140:_8"_PIR_60mm_UN m</v>
          </cell>
          <cell r="D489">
            <v>287.98</v>
          </cell>
          <cell r="E489">
            <v>221.57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 t="str">
            <v>4.1.140</v>
          </cell>
        </row>
        <row r="490">
          <cell r="A490" t="str">
            <v>4.1.141</v>
          </cell>
          <cell r="B490" t="str">
            <v>10/3980</v>
          </cell>
          <cell r="C490" t="str">
            <v>4.1.141:_8"_PIR_70mm_UN m</v>
          </cell>
          <cell r="D490">
            <v>290.25</v>
          </cell>
          <cell r="E490">
            <v>221.57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 t="str">
            <v>4.1.141</v>
          </cell>
        </row>
        <row r="491">
          <cell r="A491" t="str">
            <v>4.1.142</v>
          </cell>
          <cell r="C491" t="str">
            <v>4.1.142:_8"_PIR_80mm_UN m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 t="str">
            <v>4.1.142</v>
          </cell>
        </row>
        <row r="492">
          <cell r="A492" t="str">
            <v>4.1.143</v>
          </cell>
          <cell r="C492" t="str">
            <v>4.1.143:_8"_PIR_90mm_UN m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 t="str">
            <v>4.1.143</v>
          </cell>
        </row>
        <row r="493">
          <cell r="A493" t="str">
            <v>4.1.144</v>
          </cell>
          <cell r="C493" t="str">
            <v>4.1.144:_8"_PIR_100mm_UN m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 t="str">
            <v>4.1.144</v>
          </cell>
        </row>
        <row r="494">
          <cell r="A494" t="str">
            <v>4.1.145</v>
          </cell>
          <cell r="C494" t="str">
            <v>4.1.145:_8"_PIR_110mm_UN 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 t="str">
            <v>4.1.145</v>
          </cell>
        </row>
        <row r="495">
          <cell r="A495" t="str">
            <v>4.1.146</v>
          </cell>
          <cell r="C495" t="str">
            <v>4.1.146:_8"_PIR_120mm_UN m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 t="str">
            <v>4.1.146</v>
          </cell>
        </row>
        <row r="496">
          <cell r="A496" t="str">
            <v>4.1.147</v>
          </cell>
          <cell r="C496" t="str">
            <v>4.1.147:_8"_PIR_130mm_UN m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 t="str">
            <v>4.1.147</v>
          </cell>
        </row>
        <row r="497">
          <cell r="A497" t="str">
            <v>4.1.148</v>
          </cell>
          <cell r="C497" t="str">
            <v>4.1.148:_8"_PIR_140mm_UN m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 t="str">
            <v>4.1.148</v>
          </cell>
        </row>
        <row r="498">
          <cell r="A498" t="str">
            <v>4.1.149</v>
          </cell>
          <cell r="C498" t="str">
            <v>4.1.149:_8"_PIR_150mm_UN m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 t="str">
            <v>4.1.149</v>
          </cell>
        </row>
        <row r="499">
          <cell r="A499" t="str">
            <v>4.1.150</v>
          </cell>
          <cell r="C499" t="str">
            <v>4.1.150:_8"_PIR_180mm_UN m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 t="str">
            <v>4.1.150</v>
          </cell>
        </row>
        <row r="500">
          <cell r="A500" t="str">
            <v>4.1.151</v>
          </cell>
          <cell r="C500" t="str">
            <v>4.1.151:_8"_PIR_200mm_UN m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 t="str">
            <v>4.1.151</v>
          </cell>
        </row>
        <row r="501">
          <cell r="A501" t="str">
            <v>4.1.152</v>
          </cell>
          <cell r="C501" t="str">
            <v>4.1.152:_8"_PIR_220mm_UN m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 t="str">
            <v>4.1.152</v>
          </cell>
        </row>
        <row r="502">
          <cell r="A502" t="str">
            <v>4.1.153</v>
          </cell>
          <cell r="C502" t="str">
            <v>4.1.153:_8"_PIR_250mm_UN m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 t="str">
            <v>4.1.153</v>
          </cell>
        </row>
        <row r="503">
          <cell r="A503" t="str">
            <v>4.1.154</v>
          </cell>
          <cell r="B503" t="str">
            <v>10/3990</v>
          </cell>
          <cell r="C503" t="str">
            <v>4.1.154:_10"_PIR_30mm_UN m</v>
          </cell>
          <cell r="D503">
            <v>348.69</v>
          </cell>
          <cell r="E503">
            <v>188.17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 t="str">
            <v>4.1.154</v>
          </cell>
        </row>
        <row r="504">
          <cell r="A504" t="str">
            <v>4.1.155</v>
          </cell>
          <cell r="B504" t="str">
            <v>10/4000</v>
          </cell>
          <cell r="C504" t="str">
            <v>4.1.155:_10"_PIR_40mm_UN m</v>
          </cell>
          <cell r="D504">
            <v>350.96</v>
          </cell>
          <cell r="E504">
            <v>221.56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 t="str">
            <v>4.1.155</v>
          </cell>
        </row>
        <row r="505">
          <cell r="A505" t="str">
            <v>4.1.156</v>
          </cell>
          <cell r="B505" t="str">
            <v>10/4010</v>
          </cell>
          <cell r="C505" t="str">
            <v>4.1.156:_10"_PIR_50mm_UN m</v>
          </cell>
          <cell r="D505">
            <v>353.25</v>
          </cell>
          <cell r="E505">
            <v>236.56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 t="str">
            <v>4.1.156</v>
          </cell>
        </row>
        <row r="506">
          <cell r="A506" t="str">
            <v>4.1.157</v>
          </cell>
          <cell r="B506" t="str">
            <v>10/4020</v>
          </cell>
          <cell r="C506" t="str">
            <v>4.1.157:_10"_PIR_70mm_UN m</v>
          </cell>
          <cell r="D506">
            <v>357.79</v>
          </cell>
          <cell r="E506">
            <v>236.56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 t="str">
            <v>4.1.157</v>
          </cell>
        </row>
        <row r="507">
          <cell r="A507" t="str">
            <v>4.1.158</v>
          </cell>
          <cell r="C507" t="str">
            <v>4.1.158:_10"_PIR_80mm_UN m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 t="str">
            <v>4.1.158</v>
          </cell>
        </row>
        <row r="508">
          <cell r="A508" t="str">
            <v>4.1.159</v>
          </cell>
          <cell r="C508" t="str">
            <v>4.1.159:_10"_PIR_90mm_UN m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 t="str">
            <v>4.1.159</v>
          </cell>
        </row>
        <row r="509">
          <cell r="A509" t="str">
            <v>4.1.160</v>
          </cell>
          <cell r="C509" t="str">
            <v>4.1.160:_10"_PIR_100mm_UN m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 t="str">
            <v>4.1.160</v>
          </cell>
        </row>
        <row r="510">
          <cell r="A510" t="str">
            <v>4.1.161</v>
          </cell>
          <cell r="C510" t="str">
            <v>4.1.161:_10"_PIR_110mm_UN m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 t="str">
            <v>4.1.161</v>
          </cell>
        </row>
        <row r="511">
          <cell r="A511" t="str">
            <v>4.1.162</v>
          </cell>
          <cell r="C511" t="str">
            <v>4.1.162:_10"_PIR_120mm_UN m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 t="str">
            <v>4.1.162</v>
          </cell>
        </row>
        <row r="512">
          <cell r="A512" t="str">
            <v>4.1.163</v>
          </cell>
          <cell r="C512" t="str">
            <v>4.1.163:_10"_PIR_140mm_UN m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 t="str">
            <v>4.1.163</v>
          </cell>
        </row>
        <row r="513">
          <cell r="A513" t="str">
            <v>4.1.164</v>
          </cell>
          <cell r="C513" t="str">
            <v>4.1.164:_10"_PIR_150mm_UN m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 t="str">
            <v>4.1.164</v>
          </cell>
        </row>
        <row r="514">
          <cell r="A514" t="str">
            <v>4.1.165</v>
          </cell>
          <cell r="C514" t="str">
            <v>4.1.165:_10"_PIR_170mm_UN m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 t="str">
            <v>4.1.165</v>
          </cell>
        </row>
        <row r="515">
          <cell r="A515" t="str">
            <v>4.1.166</v>
          </cell>
          <cell r="C515" t="str">
            <v>4.1.166:_10"_PIR_180mm_UN m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 t="str">
            <v>4.1.166</v>
          </cell>
        </row>
        <row r="516">
          <cell r="A516" t="str">
            <v>4.1.167</v>
          </cell>
          <cell r="C516" t="str">
            <v>4.1.167:_10"_PIR_190mm_UN m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 t="str">
            <v>4.1.167</v>
          </cell>
        </row>
        <row r="517">
          <cell r="A517" t="str">
            <v>4.1.168</v>
          </cell>
          <cell r="C517" t="str">
            <v>4.1.168:_10"_PIR_200mm_UN m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 t="str">
            <v>4.1.168</v>
          </cell>
        </row>
        <row r="518">
          <cell r="A518" t="str">
            <v>4.1.169</v>
          </cell>
          <cell r="C518" t="str">
            <v>4.1.169:_10"_PIR_220mm_UN m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 t="str">
            <v>4.1.169</v>
          </cell>
        </row>
        <row r="519">
          <cell r="A519" t="str">
            <v>4.1.170</v>
          </cell>
          <cell r="C519" t="str">
            <v>4.1.170:_10"_PIR_230mm_UN m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 t="str">
            <v>4.1.170</v>
          </cell>
        </row>
        <row r="520">
          <cell r="A520" t="str">
            <v>4.1.171</v>
          </cell>
          <cell r="C520" t="str">
            <v>4.1.171:_10"_PIR_250mm_UN m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 t="str">
            <v>4.1.171</v>
          </cell>
        </row>
        <row r="521">
          <cell r="A521" t="str">
            <v>4.1.172</v>
          </cell>
          <cell r="B521" t="str">
            <v>10/4030</v>
          </cell>
          <cell r="C521" t="str">
            <v>4.1.172:_12"_PIR_30mm_UN m</v>
          </cell>
          <cell r="D521">
            <v>412.34</v>
          </cell>
          <cell r="E521">
            <v>231.44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 t="str">
            <v>4.1.172</v>
          </cell>
        </row>
        <row r="522">
          <cell r="A522" t="str">
            <v>4.1.173</v>
          </cell>
          <cell r="B522" t="str">
            <v>10/4040</v>
          </cell>
          <cell r="C522" t="str">
            <v>4.1.173:_12"_PIR_40mm_UN m</v>
          </cell>
          <cell r="D522">
            <v>414.62</v>
          </cell>
          <cell r="E522">
            <v>263.33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 t="str">
            <v>4.1.173</v>
          </cell>
        </row>
        <row r="523">
          <cell r="A523" t="str">
            <v>4.1.174</v>
          </cell>
          <cell r="B523" t="str">
            <v>10/4050</v>
          </cell>
          <cell r="C523" t="str">
            <v>4.1.174:_12"_PIR_60mm_UN m</v>
          </cell>
          <cell r="D523">
            <v>419.17</v>
          </cell>
          <cell r="E523">
            <v>311.07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 t="str">
            <v>4.1.174</v>
          </cell>
        </row>
        <row r="524">
          <cell r="A524" t="str">
            <v>4.1.175</v>
          </cell>
          <cell r="B524" t="str">
            <v>10/4060</v>
          </cell>
          <cell r="C524" t="str">
            <v>4.1.175:_12"_PIR_70mm_UN m</v>
          </cell>
          <cell r="D524">
            <v>421.45</v>
          </cell>
          <cell r="E524">
            <v>311.07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 t="str">
            <v>4.1.175</v>
          </cell>
        </row>
        <row r="525">
          <cell r="A525" t="str">
            <v>4.1.176</v>
          </cell>
          <cell r="C525" t="str">
            <v>4.1.176:_12"_PIR_80mm_UN m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 t="str">
            <v>4.1.176</v>
          </cell>
        </row>
        <row r="526">
          <cell r="A526" t="str">
            <v>4.1.177</v>
          </cell>
          <cell r="C526" t="str">
            <v>4.1.177:_12"_PIR_100mm_UN m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 t="str">
            <v>4.1.177</v>
          </cell>
        </row>
        <row r="527">
          <cell r="A527" t="str">
            <v>4.1.178</v>
          </cell>
          <cell r="C527" t="str">
            <v>4.1.178:_12"_PIR_110mm_UN m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 t="str">
            <v>4.1.178</v>
          </cell>
        </row>
        <row r="528">
          <cell r="A528" t="str">
            <v>4.1.179</v>
          </cell>
          <cell r="C528" t="str">
            <v>4.1.179:_12"_PIR_120mm_UN m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 t="str">
            <v>4.1.179</v>
          </cell>
        </row>
        <row r="529">
          <cell r="A529" t="str">
            <v>4.1.180</v>
          </cell>
          <cell r="C529" t="str">
            <v>4.1.180:_12"_PIR_130mm_UN m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 t="str">
            <v>4.1.180</v>
          </cell>
        </row>
        <row r="530">
          <cell r="A530" t="str">
            <v>4.1.181</v>
          </cell>
          <cell r="C530" t="str">
            <v>4.1.181:_12"_PIR_140mm_UN m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 t="str">
            <v>4.1.181</v>
          </cell>
        </row>
        <row r="531">
          <cell r="A531" t="str">
            <v>4.1.182</v>
          </cell>
          <cell r="C531" t="str">
            <v>4.1.182:_12"_PIR_150mm_UN m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 t="str">
            <v>4.1.182</v>
          </cell>
        </row>
        <row r="532">
          <cell r="A532" t="str">
            <v>4.1.183</v>
          </cell>
          <cell r="C532" t="str">
            <v>4.1.183:_12"_PIR_160mm_UN m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 t="str">
            <v>4.1.183</v>
          </cell>
        </row>
        <row r="533">
          <cell r="A533" t="str">
            <v>4.1.184</v>
          </cell>
          <cell r="C533" t="str">
            <v>4.1.184:_12"_PIR_170mm_UN m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 t="str">
            <v>4.1.184</v>
          </cell>
        </row>
        <row r="534">
          <cell r="A534" t="str">
            <v>4.1.185</v>
          </cell>
          <cell r="C534" t="str">
            <v>4.1.185:_12"_PIR_190mm_UN m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 t="str">
            <v>4.1.185</v>
          </cell>
        </row>
        <row r="535">
          <cell r="A535" t="str">
            <v>4.1.186</v>
          </cell>
          <cell r="C535" t="str">
            <v>4.1.186:_12"_PIR_200mm_UN m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 t="str">
            <v>4.1.186</v>
          </cell>
        </row>
        <row r="536">
          <cell r="A536" t="str">
            <v>4.1.187</v>
          </cell>
          <cell r="C536" t="str">
            <v>4.1.187:_12"_PIR_210mm_UN m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 t="str">
            <v>4.1.187</v>
          </cell>
        </row>
        <row r="537">
          <cell r="A537" t="str">
            <v>4.1.188</v>
          </cell>
          <cell r="C537" t="str">
            <v>4.1.188:_12"_PIR_230mm_UN m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 t="str">
            <v>4.1.188</v>
          </cell>
        </row>
        <row r="538">
          <cell r="A538" t="str">
            <v>4.1.189</v>
          </cell>
          <cell r="C538" t="str">
            <v>4.1.189:_12"_PIR_240mm_UN m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 t="str">
            <v>4.1.189</v>
          </cell>
        </row>
        <row r="539">
          <cell r="A539" t="str">
            <v>4.1.190</v>
          </cell>
          <cell r="C539" t="str">
            <v>4.1.190:_12"_PIR_260mm_UN m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 t="str">
            <v>4.1.190</v>
          </cell>
        </row>
        <row r="540">
          <cell r="A540" t="str">
            <v>4.1.191</v>
          </cell>
          <cell r="B540" t="str">
            <v>10/4070</v>
          </cell>
          <cell r="C540" t="str">
            <v>4.1.191:_14"_PIR_30mm_UN m</v>
          </cell>
          <cell r="D540">
            <v>452.09</v>
          </cell>
          <cell r="E540">
            <v>291.39999999999998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 t="str">
            <v>4.1.191</v>
          </cell>
        </row>
        <row r="541">
          <cell r="A541" t="str">
            <v>4.1.192</v>
          </cell>
          <cell r="B541" t="str">
            <v>10/4080</v>
          </cell>
          <cell r="C541" t="str">
            <v>4.1.192:_14"_PIR_40mm_UN m</v>
          </cell>
          <cell r="D541">
            <v>454.38</v>
          </cell>
          <cell r="E541">
            <v>318.97000000000003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 t="str">
            <v>4.1.192</v>
          </cell>
        </row>
        <row r="542">
          <cell r="A542" t="str">
            <v>4.1.193</v>
          </cell>
          <cell r="B542" t="str">
            <v>10/4090</v>
          </cell>
          <cell r="C542" t="str">
            <v>4.1.193:_14"_PIR_60mm_UN m</v>
          </cell>
          <cell r="D542">
            <v>458.92</v>
          </cell>
          <cell r="E542">
            <v>386.53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 t="str">
            <v>4.1.193</v>
          </cell>
        </row>
        <row r="543">
          <cell r="A543" t="str">
            <v>4.1.194</v>
          </cell>
          <cell r="B543" t="str">
            <v>10/4100</v>
          </cell>
          <cell r="C543" t="str">
            <v>4.1.194:_14"_PIR_70mm_UN m</v>
          </cell>
          <cell r="D543">
            <v>461.21</v>
          </cell>
          <cell r="E543">
            <v>386.53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 t="str">
            <v>4.1.194</v>
          </cell>
        </row>
        <row r="544">
          <cell r="A544" t="str">
            <v>4.1.195</v>
          </cell>
          <cell r="C544" t="str">
            <v>4.1.195:_14"_PIR_80mm_UN m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 t="str">
            <v>4.1.195</v>
          </cell>
        </row>
        <row r="545">
          <cell r="A545" t="str">
            <v>4.1.196</v>
          </cell>
          <cell r="C545" t="str">
            <v>4.1.196:_14"_PIR_90mm_UN m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 t="str">
            <v>4.1.196</v>
          </cell>
        </row>
        <row r="546">
          <cell r="A546" t="str">
            <v>4.1.197</v>
          </cell>
          <cell r="C546" t="str">
            <v>4.1.197:_14"_PIR_110mm_UN m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 t="str">
            <v>4.1.197</v>
          </cell>
        </row>
        <row r="547">
          <cell r="A547" t="str">
            <v>4.1.198</v>
          </cell>
          <cell r="C547" t="str">
            <v>4.1.198:_14"_PIR_120mm_UN m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 t="str">
            <v>4.1.198</v>
          </cell>
        </row>
        <row r="548">
          <cell r="A548" t="str">
            <v>4.1.199</v>
          </cell>
          <cell r="C548" t="str">
            <v>4.1.199:_14"_PIR_130mm_UN m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 t="str">
            <v>4.1.199</v>
          </cell>
        </row>
        <row r="549">
          <cell r="A549" t="str">
            <v>4.1.200</v>
          </cell>
          <cell r="C549" t="str">
            <v>4.1.200:_14"_PIR_140mm_UN m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 t="str">
            <v>4.1.200</v>
          </cell>
        </row>
        <row r="550">
          <cell r="A550" t="str">
            <v>4.1.201</v>
          </cell>
          <cell r="C550" t="str">
            <v>4.1.201:_14"_PIR_150mm_UN m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 t="str">
            <v>4.1.201</v>
          </cell>
        </row>
        <row r="551">
          <cell r="A551" t="str">
            <v>4.1.202</v>
          </cell>
          <cell r="C551" t="str">
            <v>4.1.202:_14"_PIR_160mm_UN m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 t="str">
            <v>4.1.202</v>
          </cell>
        </row>
        <row r="552">
          <cell r="A552" t="str">
            <v>4.1.203</v>
          </cell>
          <cell r="C552" t="str">
            <v>4.1.203:_14"_PIR_180mm_UN m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 t="str">
            <v>4.1.203</v>
          </cell>
        </row>
        <row r="553">
          <cell r="A553" t="str">
            <v>4.1.204</v>
          </cell>
          <cell r="C553" t="str">
            <v>4.1.204:_14"_PIR_190mm_UN m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 t="str">
            <v>4.1.204</v>
          </cell>
        </row>
        <row r="554">
          <cell r="A554" t="str">
            <v>4.1.205</v>
          </cell>
          <cell r="C554" t="str">
            <v>4.1.205:_14"_PIR_200mm_UN m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 t="str">
            <v>4.1.205</v>
          </cell>
        </row>
        <row r="555">
          <cell r="A555" t="str">
            <v>4.1.206</v>
          </cell>
          <cell r="C555" t="str">
            <v>4.1.206:_14"_PIR_210mm_UN m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 t="str">
            <v>4.1.206</v>
          </cell>
        </row>
        <row r="556">
          <cell r="A556" t="str">
            <v>4.1.207</v>
          </cell>
          <cell r="C556" t="str">
            <v>4.1.207:_14"_PIR_230mm_UN m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 t="str">
            <v>4.1.207</v>
          </cell>
        </row>
        <row r="557">
          <cell r="A557" t="str">
            <v>4.1.208</v>
          </cell>
          <cell r="C557" t="str">
            <v>4.1.208:_14"_PIR_250mm_UN m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 t="str">
            <v>4.1.208</v>
          </cell>
        </row>
        <row r="558">
          <cell r="A558" t="str">
            <v>4.1.209</v>
          </cell>
          <cell r="C558" t="str">
            <v>4.1.209:_14"_PIR_270mm_UN m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 t="str">
            <v>4.1.209</v>
          </cell>
        </row>
        <row r="559">
          <cell r="A559" t="str">
            <v>4.1.210</v>
          </cell>
          <cell r="B559" t="str">
            <v>10/4110</v>
          </cell>
          <cell r="C559" t="str">
            <v>4.1.210:_16"_PIR_30mm_UN m</v>
          </cell>
          <cell r="D559">
            <v>515.70000000000005</v>
          </cell>
          <cell r="E559">
            <v>355.44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 t="str">
            <v>4.1.210</v>
          </cell>
        </row>
        <row r="560">
          <cell r="A560" t="str">
            <v>4.1.211</v>
          </cell>
          <cell r="B560" t="str">
            <v>10/4120</v>
          </cell>
          <cell r="C560" t="str">
            <v>4.1.211:_16"_PIR_40mm_UN m</v>
          </cell>
          <cell r="D560">
            <v>517.99</v>
          </cell>
          <cell r="E560">
            <v>373.55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 t="str">
            <v>4.1.211</v>
          </cell>
        </row>
        <row r="561">
          <cell r="A561" t="str">
            <v>4.1.212</v>
          </cell>
          <cell r="B561" t="str">
            <v>10/4130</v>
          </cell>
          <cell r="C561" t="str">
            <v>4.1.212:_16"_PIR_60mm_UN m</v>
          </cell>
          <cell r="D561">
            <v>522.53</v>
          </cell>
          <cell r="E561">
            <v>467.96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 t="str">
            <v>4.1.212</v>
          </cell>
        </row>
        <row r="562">
          <cell r="A562" t="str">
            <v>4.1.213</v>
          </cell>
          <cell r="B562" t="str">
            <v>10/4140</v>
          </cell>
          <cell r="C562" t="str">
            <v>4.1.213:_16"_PIR_70mm_UN m</v>
          </cell>
          <cell r="D562">
            <v>524.82000000000005</v>
          </cell>
          <cell r="E562">
            <v>467.96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 t="str">
            <v>4.1.213</v>
          </cell>
        </row>
        <row r="563">
          <cell r="A563" t="str">
            <v>4.1.214</v>
          </cell>
          <cell r="C563" t="str">
            <v>4.1.214:_16"_PIR_90mm_UN m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 t="str">
            <v>4.1.214</v>
          </cell>
        </row>
        <row r="564">
          <cell r="A564" t="str">
            <v>4.1.215</v>
          </cell>
          <cell r="C564" t="str">
            <v>4.1.215:_16"_PIR_100mm_UN m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 t="str">
            <v>4.1.215</v>
          </cell>
        </row>
        <row r="565">
          <cell r="A565" t="str">
            <v>4.1.216</v>
          </cell>
          <cell r="C565" t="str">
            <v>4.1.216:_16"_PIR_110mm_UN m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 t="str">
            <v>4.1.216</v>
          </cell>
        </row>
        <row r="566">
          <cell r="A566" t="str">
            <v>4.1.217</v>
          </cell>
          <cell r="C566" t="str">
            <v>4.1.217:_16"_PIR_120mm_UN m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 t="str">
            <v>4.1.217</v>
          </cell>
        </row>
        <row r="567">
          <cell r="A567" t="str">
            <v>4.1.218</v>
          </cell>
          <cell r="C567" t="str">
            <v>4.1.218:_16"_PIR_130mm_UN m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 t="str">
            <v>4.1.218</v>
          </cell>
        </row>
        <row r="568">
          <cell r="A568" t="str">
            <v>4.1.219</v>
          </cell>
          <cell r="C568" t="str">
            <v>4.1.219:_16"_PIR_140mm_UN m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 t="str">
            <v>4.1.219</v>
          </cell>
        </row>
        <row r="569">
          <cell r="A569" t="str">
            <v>4.1.220</v>
          </cell>
          <cell r="C569" t="str">
            <v>4.1.220:_16"_PIR_160mm_UN m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 t="str">
            <v>4.1.220</v>
          </cell>
        </row>
        <row r="570">
          <cell r="A570" t="str">
            <v>4.1.221</v>
          </cell>
          <cell r="C570" t="str">
            <v>4.1.221:_16"_PIR_170mm_UN m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 t="str">
            <v>4.1.221</v>
          </cell>
        </row>
        <row r="571">
          <cell r="A571" t="str">
            <v>4.1.222</v>
          </cell>
          <cell r="C571" t="str">
            <v>4.1.222:_16"_PIR_180mm_UN m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 t="str">
            <v>4.1.222</v>
          </cell>
        </row>
        <row r="572">
          <cell r="A572" t="str">
            <v>4.1.223</v>
          </cell>
          <cell r="C572" t="str">
            <v>4.1.223:_16"_PIR_200mm_UN m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 t="str">
            <v>4.1.223</v>
          </cell>
        </row>
        <row r="573">
          <cell r="A573" t="str">
            <v>4.1.224</v>
          </cell>
          <cell r="C573" t="str">
            <v>4.1.224:_16"_PIR_210mm_UN m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 t="str">
            <v>4.1.224</v>
          </cell>
        </row>
        <row r="574">
          <cell r="A574" t="str">
            <v>4.1.225</v>
          </cell>
          <cell r="C574" t="str">
            <v>4.1.225:_16"_PIR_220mm_UN m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 t="str">
            <v>4.1.225</v>
          </cell>
        </row>
        <row r="575">
          <cell r="A575" t="str">
            <v>4.1.226</v>
          </cell>
          <cell r="C575" t="str">
            <v>4.1.226:_16"_PIR_240mm_UN m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 t="str">
            <v>4.1.226</v>
          </cell>
        </row>
        <row r="576">
          <cell r="A576" t="str">
            <v>4.1.227</v>
          </cell>
          <cell r="C576" t="str">
            <v>4.1.227:_16"_PIR_250mm_UN m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 t="str">
            <v>4.1.227</v>
          </cell>
        </row>
        <row r="577">
          <cell r="A577" t="str">
            <v>4.1.228</v>
          </cell>
          <cell r="C577" t="str">
            <v>4.1.228:_16"_PIR_270mm_UN m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 t="str">
            <v>4.1.228</v>
          </cell>
        </row>
        <row r="578">
          <cell r="A578" t="str">
            <v>4.1.229</v>
          </cell>
          <cell r="B578" t="str">
            <v>10/4150</v>
          </cell>
          <cell r="C578" t="str">
            <v>4.1.229:_20"_PIR_30mm_UN m</v>
          </cell>
          <cell r="D578">
            <v>477.49</v>
          </cell>
          <cell r="E578">
            <v>443.63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 t="str">
            <v>4.1.229</v>
          </cell>
        </row>
        <row r="579">
          <cell r="A579" t="str">
            <v>4.1.230</v>
          </cell>
          <cell r="B579" t="str">
            <v>10/4160</v>
          </cell>
          <cell r="C579" t="str">
            <v>4.1.230:_20"_PIR_50mm_UN m</v>
          </cell>
          <cell r="D579">
            <v>499.65</v>
          </cell>
          <cell r="E579">
            <v>558.23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 t="str">
            <v>4.1.230</v>
          </cell>
        </row>
        <row r="580">
          <cell r="A580" t="str">
            <v>4.1.231</v>
          </cell>
          <cell r="B580" t="str">
            <v>10/4170</v>
          </cell>
          <cell r="C580" t="str">
            <v>4.1.231:_20"_PIR_60mm_UN m</v>
          </cell>
          <cell r="D580">
            <v>516.88</v>
          </cell>
          <cell r="E580">
            <v>596.75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 t="str">
            <v>4.1.231</v>
          </cell>
        </row>
        <row r="581">
          <cell r="A581" t="str">
            <v>4.1.232</v>
          </cell>
          <cell r="B581" t="str">
            <v>10/4180</v>
          </cell>
          <cell r="C581" t="str">
            <v>4.1.232:_20"_PIR_70mm_UN m</v>
          </cell>
          <cell r="D581">
            <v>539.02</v>
          </cell>
          <cell r="E581">
            <v>596.75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 t="str">
            <v>4.1.232</v>
          </cell>
        </row>
        <row r="582">
          <cell r="A582" t="str">
            <v>4.1.233</v>
          </cell>
          <cell r="C582" t="str">
            <v>4.1.233:_20"_PIR_90mm_UN m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 t="str">
            <v>4.1.233</v>
          </cell>
        </row>
        <row r="583">
          <cell r="A583" t="str">
            <v>4.1.234</v>
          </cell>
          <cell r="C583" t="str">
            <v>4.1.234:_20"_PIR_100mm_UN m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 t="str">
            <v>4.1.234</v>
          </cell>
        </row>
        <row r="584">
          <cell r="A584" t="str">
            <v>4.1.235</v>
          </cell>
          <cell r="C584" t="str">
            <v>4.1.235:_20"_PIR_110mm_UN m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 t="str">
            <v>4.1.235</v>
          </cell>
        </row>
        <row r="585">
          <cell r="A585" t="str">
            <v>4.1.236</v>
          </cell>
          <cell r="C585" t="str">
            <v>4.1.236:_20"_PIR_120mm_UN m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 t="str">
            <v>4.1.236</v>
          </cell>
        </row>
        <row r="586">
          <cell r="A586" t="str">
            <v>4.1.237</v>
          </cell>
          <cell r="C586" t="str">
            <v>4.1.237:_20"_PIR_140mm_UN m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 t="str">
            <v>4.1.237</v>
          </cell>
        </row>
        <row r="587">
          <cell r="A587" t="str">
            <v>4.1.238</v>
          </cell>
          <cell r="C587" t="str">
            <v>4.1.238:_20"_PIR_150mm_UN m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 t="str">
            <v>4.1.238</v>
          </cell>
        </row>
        <row r="588">
          <cell r="A588" t="str">
            <v>4.1.239</v>
          </cell>
          <cell r="C588" t="str">
            <v>4.1.239:_20"_PIR_160mm_UN m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 t="str">
            <v>4.1.239</v>
          </cell>
        </row>
        <row r="589">
          <cell r="A589" t="str">
            <v>4.1.240</v>
          </cell>
          <cell r="C589" t="str">
            <v>4.1.240:_20"_PIR_170mm_UN m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 t="str">
            <v>4.1.240</v>
          </cell>
        </row>
        <row r="590">
          <cell r="A590" t="str">
            <v>4.1.241</v>
          </cell>
          <cell r="C590" t="str">
            <v>4.1.241:_20"_PIR_190mm_UN m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 t="str">
            <v>4.1.241</v>
          </cell>
        </row>
        <row r="591">
          <cell r="A591" t="str">
            <v>4.1.242</v>
          </cell>
          <cell r="C591" t="str">
            <v>4.1.242:_20"_PIR_200mm_UN m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 t="str">
            <v>4.1.242</v>
          </cell>
        </row>
        <row r="592">
          <cell r="A592" t="str">
            <v>4.1.243</v>
          </cell>
          <cell r="C592" t="str">
            <v>4.1.243:_20"_PIR_220mm_UN m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 t="str">
            <v>4.1.243</v>
          </cell>
        </row>
        <row r="593">
          <cell r="A593" t="str">
            <v>4.1.244</v>
          </cell>
          <cell r="C593" t="str">
            <v>4.1.244:_20"_PIR_230mm_UN m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 t="str">
            <v>4.1.244</v>
          </cell>
        </row>
        <row r="594">
          <cell r="A594" t="str">
            <v>4.1.245</v>
          </cell>
          <cell r="C594" t="str">
            <v>4.1.245:_20"_PIR_250mm_UN m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 t="str">
            <v>4.1.245</v>
          </cell>
        </row>
        <row r="595">
          <cell r="A595" t="str">
            <v>4.1.246</v>
          </cell>
          <cell r="C595" t="str">
            <v>4.1.246:_20"_PIR_260mm_UN m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 t="str">
            <v>4.1.246</v>
          </cell>
        </row>
        <row r="596">
          <cell r="A596" t="str">
            <v>4.1.247</v>
          </cell>
          <cell r="C596" t="str">
            <v>4.1.247:_20"_PIR_280mm_UN m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 t="str">
            <v>4.1.247</v>
          </cell>
        </row>
        <row r="597">
          <cell r="A597" t="str">
            <v>4.1.248</v>
          </cell>
          <cell r="B597" t="str">
            <v>10/4190</v>
          </cell>
          <cell r="C597" t="str">
            <v>4.1.248:_24"_PIR_30mm_UN m</v>
          </cell>
          <cell r="D597">
            <v>556.24</v>
          </cell>
          <cell r="E597">
            <v>558.82000000000005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 t="str">
            <v>4.1.248</v>
          </cell>
        </row>
        <row r="598">
          <cell r="A598" t="str">
            <v>4.1.249</v>
          </cell>
          <cell r="B598" t="str">
            <v>10/4200</v>
          </cell>
          <cell r="C598" t="str">
            <v>4.1.249:_24"_PIR_50mm_UN m</v>
          </cell>
          <cell r="D598">
            <v>578.4</v>
          </cell>
          <cell r="E598">
            <v>661.08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 t="str">
            <v>4.1.249</v>
          </cell>
        </row>
        <row r="599">
          <cell r="A599" t="str">
            <v>4.1.250</v>
          </cell>
          <cell r="B599" t="str">
            <v>10/4210</v>
          </cell>
          <cell r="C599" t="str">
            <v>4.1.250:_24"_PIR_60mm_UN m</v>
          </cell>
          <cell r="D599">
            <v>595.63</v>
          </cell>
          <cell r="E599">
            <v>709.12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 t="str">
            <v>4.1.250</v>
          </cell>
        </row>
        <row r="600">
          <cell r="A600" t="str">
            <v>4.1.251</v>
          </cell>
          <cell r="B600" t="str">
            <v>10/4220</v>
          </cell>
          <cell r="C600" t="str">
            <v>4.1.251:_24"_PIR_70mm_UN m</v>
          </cell>
          <cell r="D600">
            <v>617.79999999999995</v>
          </cell>
          <cell r="E600">
            <v>709.12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 t="str">
            <v>4.1.251</v>
          </cell>
        </row>
        <row r="601">
          <cell r="A601" t="str">
            <v>4.1.252</v>
          </cell>
          <cell r="C601" t="str">
            <v>4.1.252:_24"_PIR_90mm_UN m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 t="str">
            <v>4.1.252</v>
          </cell>
        </row>
        <row r="602">
          <cell r="A602" t="str">
            <v>4.1.253</v>
          </cell>
          <cell r="C602" t="str">
            <v>4.1.253:_24"_PIR_100mm_UN m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 t="str">
            <v>4.1.253</v>
          </cell>
        </row>
        <row r="603">
          <cell r="A603" t="str">
            <v>4.1.254</v>
          </cell>
          <cell r="C603" t="str">
            <v>4.1.254:_24"_PIR_110mm_UN m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 t="str">
            <v>4.1.254</v>
          </cell>
        </row>
        <row r="604">
          <cell r="A604" t="str">
            <v>4.1.255</v>
          </cell>
          <cell r="C604" t="str">
            <v>4.1.255:_24"_PIR_120mm_UN m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 t="str">
            <v>4.1.255</v>
          </cell>
        </row>
        <row r="605">
          <cell r="A605" t="str">
            <v>4.1.256</v>
          </cell>
          <cell r="C605" t="str">
            <v>4.1.256:_24"_PIR_140mm_UN m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 t="str">
            <v>4.1.256</v>
          </cell>
        </row>
        <row r="606">
          <cell r="A606" t="str">
            <v>4.1.257</v>
          </cell>
          <cell r="C606" t="str">
            <v>4.1.257:_24"_PIR_150mm_UN m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 t="str">
            <v>4.1.257</v>
          </cell>
        </row>
        <row r="607">
          <cell r="A607" t="str">
            <v>4.1.258</v>
          </cell>
          <cell r="C607" t="str">
            <v>4.1.258:_24"_PIR_160mm_UN m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 t="str">
            <v>4.1.258</v>
          </cell>
        </row>
        <row r="608">
          <cell r="A608" t="str">
            <v>4.1.259</v>
          </cell>
          <cell r="C608" t="str">
            <v>4.1.259:_24"_PIR_180mm_UN m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 t="str">
            <v>4.1.259</v>
          </cell>
        </row>
        <row r="609">
          <cell r="A609" t="str">
            <v>4.1.260</v>
          </cell>
          <cell r="C609" t="str">
            <v>4.1.260:_24"_PIR_190mm_UN m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 t="str">
            <v>4.1.260</v>
          </cell>
        </row>
        <row r="610">
          <cell r="A610" t="str">
            <v>4.1.261</v>
          </cell>
          <cell r="C610" t="str">
            <v>4.1.261:_24"_PIR_210mm_UN m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 t="str">
            <v>4.1.261</v>
          </cell>
        </row>
        <row r="611">
          <cell r="A611" t="str">
            <v>4.1.262</v>
          </cell>
          <cell r="C611" t="str">
            <v>4.1.262:_24"_PIR_220mm_UN m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 t="str">
            <v>4.1.262</v>
          </cell>
        </row>
        <row r="612">
          <cell r="A612" t="str">
            <v>4.1.263</v>
          </cell>
          <cell r="C612" t="str">
            <v>4.1.263:_24"_PIR_230mm_UN m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 t="str">
            <v>4.1.263</v>
          </cell>
        </row>
        <row r="613">
          <cell r="A613" t="str">
            <v>4.1.264</v>
          </cell>
          <cell r="C613" t="str">
            <v>4.1.264:_24"_PIR_250mm_UN m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 t="str">
            <v>4.1.264</v>
          </cell>
        </row>
        <row r="614">
          <cell r="A614" t="str">
            <v>4.1.265</v>
          </cell>
          <cell r="C614" t="str">
            <v>4.1.265:_24"_PIR_270mm_UN m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 t="str">
            <v>4.1.265</v>
          </cell>
        </row>
        <row r="615">
          <cell r="A615" t="str">
            <v>4.1.266</v>
          </cell>
          <cell r="C615" t="str">
            <v>4.1.266:_24"_PIR_290mm_UN m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 t="str">
            <v>4.1.266</v>
          </cell>
        </row>
        <row r="616">
          <cell r="A616" t="str">
            <v>4.1.267</v>
          </cell>
          <cell r="B616" t="str">
            <v>10/4230</v>
          </cell>
          <cell r="C616" t="str">
            <v>4.1.267:_28"_PIR_30mm_UN m</v>
          </cell>
          <cell r="D616">
            <v>671.92</v>
          </cell>
          <cell r="E616">
            <v>440.14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 t="str">
            <v>4.1.267</v>
          </cell>
        </row>
        <row r="617">
          <cell r="A617" t="str">
            <v>4.1.268</v>
          </cell>
          <cell r="B617" t="str">
            <v>10/4240</v>
          </cell>
          <cell r="C617" t="str">
            <v>4.1.268:_28"_PIR_50mm_UN m</v>
          </cell>
          <cell r="D617">
            <v>696.56</v>
          </cell>
          <cell r="E617">
            <v>488.31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 t="str">
            <v>4.1.268</v>
          </cell>
        </row>
        <row r="618">
          <cell r="A618" t="str">
            <v>4.1.269</v>
          </cell>
          <cell r="B618" t="str">
            <v>10/4250</v>
          </cell>
          <cell r="C618" t="str">
            <v>4.1.269:_28"_PIR_60mm_UN m</v>
          </cell>
          <cell r="D618">
            <v>711.32</v>
          </cell>
          <cell r="E618">
            <v>538.76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 t="str">
            <v>4.1.269</v>
          </cell>
        </row>
        <row r="619">
          <cell r="A619" t="str">
            <v>4.1.270</v>
          </cell>
          <cell r="B619" t="str">
            <v>10/4260</v>
          </cell>
          <cell r="C619" t="str">
            <v>4.1.270:_28"_PIR_70mm_UN m</v>
          </cell>
          <cell r="D619">
            <v>735.94</v>
          </cell>
          <cell r="E619">
            <v>538.76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 t="str">
            <v>4.1.270</v>
          </cell>
        </row>
        <row r="620">
          <cell r="A620" t="str">
            <v>4.1.271</v>
          </cell>
          <cell r="C620" t="str">
            <v>4.1.271:_28"_PIR_90mm_UN m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 t="str">
            <v>4.1.271</v>
          </cell>
        </row>
        <row r="621">
          <cell r="A621" t="str">
            <v>4.1.272</v>
          </cell>
          <cell r="C621" t="str">
            <v>4.1.272:_28"_PIR_100mm_UN m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 t="str">
            <v>4.1.272</v>
          </cell>
        </row>
        <row r="622">
          <cell r="A622" t="str">
            <v>4.1.273</v>
          </cell>
          <cell r="C622" t="str">
            <v>4.1.273:_28"_PIR_110mm_UN m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 t="str">
            <v>4.1.273</v>
          </cell>
        </row>
        <row r="623">
          <cell r="A623" t="str">
            <v>4.1.274</v>
          </cell>
          <cell r="C623" t="str">
            <v>4.1.274:_28"_PIR_120mm_UN m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 t="str">
            <v>4.1.274</v>
          </cell>
        </row>
        <row r="624">
          <cell r="A624" t="str">
            <v>4.1.275</v>
          </cell>
          <cell r="C624" t="str">
            <v>4.1.275:_28"_PIR_140mm_UN m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 t="str">
            <v>4.1.275</v>
          </cell>
        </row>
        <row r="625">
          <cell r="A625" t="str">
            <v>4.1.276</v>
          </cell>
          <cell r="C625" t="str">
            <v>4.1.276:_28"_PIR_160mm_UN m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 t="str">
            <v>4.1.276</v>
          </cell>
        </row>
        <row r="626">
          <cell r="A626" t="str">
            <v>4.1.277</v>
          </cell>
          <cell r="C626" t="str">
            <v>4.1.277:_28"_PIR_170mm_UN m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 t="str">
            <v>4.1.277</v>
          </cell>
        </row>
        <row r="627">
          <cell r="A627" t="str">
            <v>4.1.278</v>
          </cell>
          <cell r="C627" t="str">
            <v>4.1.278:_28"_PIR_180mm_UN m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 t="str">
            <v>4.1.278</v>
          </cell>
        </row>
        <row r="628">
          <cell r="A628" t="str">
            <v>4.1.279</v>
          </cell>
          <cell r="C628" t="str">
            <v>4.1.279:_28"_PIR_200mm_UN m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 t="str">
            <v>4.1.279</v>
          </cell>
        </row>
        <row r="629">
          <cell r="A629" t="str">
            <v>4.1.280</v>
          </cell>
          <cell r="C629" t="str">
            <v>4.1.280:_28"_PIR_220mm_UN m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 t="str">
            <v>4.1.280</v>
          </cell>
        </row>
        <row r="630">
          <cell r="A630" t="str">
            <v>4.1.281</v>
          </cell>
          <cell r="C630" t="str">
            <v>4.1.281:_28"_PIR_230mm_UN m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 t="str">
            <v>4.1.281</v>
          </cell>
        </row>
        <row r="631">
          <cell r="A631" t="str">
            <v>4.1.282</v>
          </cell>
          <cell r="C631" t="str">
            <v>4.1.282:_28"_PIR_240mm_UN m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 t="str">
            <v>4.1.282</v>
          </cell>
        </row>
        <row r="632">
          <cell r="A632" t="str">
            <v>4.1.283</v>
          </cell>
          <cell r="C632" t="str">
            <v>4.1.283:_28"_PIR_260mm_UN m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 t="str">
            <v>4.1.283</v>
          </cell>
        </row>
        <row r="633">
          <cell r="A633" t="str">
            <v>4.1.284</v>
          </cell>
          <cell r="C633" t="str">
            <v>4.1.284:_28"_PIR_280mm_UN m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 t="str">
            <v>4.1.284</v>
          </cell>
        </row>
        <row r="634">
          <cell r="A634" t="str">
            <v>4.1.285</v>
          </cell>
          <cell r="C634" t="str">
            <v>4.1.285:_28"_PIR_300mm_UN m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 t="str">
            <v>4.1.285</v>
          </cell>
        </row>
        <row r="635">
          <cell r="A635" t="str">
            <v>4.1.286</v>
          </cell>
          <cell r="B635" t="str">
            <v>10/4270</v>
          </cell>
          <cell r="C635" t="str">
            <v>4.1.286:_32"_PIR_30mm_UN m</v>
          </cell>
          <cell r="D635">
            <v>711.32</v>
          </cell>
          <cell r="E635">
            <v>465.93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 t="str">
            <v>4.1.286</v>
          </cell>
        </row>
        <row r="636">
          <cell r="A636" t="str">
            <v>4.1.287</v>
          </cell>
          <cell r="B636" t="str">
            <v>10/4280</v>
          </cell>
          <cell r="C636" t="str">
            <v>4.1.287:_32"_PIR_50mm_UN m</v>
          </cell>
          <cell r="D636">
            <v>735.94</v>
          </cell>
          <cell r="E636">
            <v>491.78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 t="str">
            <v>4.1.287</v>
          </cell>
        </row>
        <row r="637">
          <cell r="A637" t="str">
            <v>4.1.288</v>
          </cell>
          <cell r="B637" t="str">
            <v>10/4290</v>
          </cell>
          <cell r="C637" t="str">
            <v>4.1.288:_32"_PIR_60mm_UN m</v>
          </cell>
          <cell r="D637">
            <v>750.69</v>
          </cell>
          <cell r="E637">
            <v>501.65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 t="str">
            <v>4.1.288</v>
          </cell>
        </row>
        <row r="638">
          <cell r="A638" t="str">
            <v>4.1.289</v>
          </cell>
          <cell r="B638" t="str">
            <v>10/4300</v>
          </cell>
          <cell r="C638" t="str">
            <v>4.1.289:_32"_PIR_70mm_UN m</v>
          </cell>
          <cell r="D638">
            <v>775.32</v>
          </cell>
          <cell r="E638">
            <v>518.1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 t="str">
            <v>4.1.289</v>
          </cell>
        </row>
        <row r="639">
          <cell r="A639" t="str">
            <v>4.1.290</v>
          </cell>
          <cell r="C639" t="str">
            <v>4.1.290:_32"_PIR_90mm_UN m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 t="str">
            <v>4.1.290</v>
          </cell>
        </row>
        <row r="640">
          <cell r="A640" t="str">
            <v>4.1.291</v>
          </cell>
          <cell r="C640" t="str">
            <v>4.1.291:_32"_PIR_100mm_UN m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 t="str">
            <v>4.1.291</v>
          </cell>
        </row>
        <row r="641">
          <cell r="A641" t="str">
            <v>4.1.292</v>
          </cell>
          <cell r="C641" t="str">
            <v>4.1.292:_32"_PIR_120mm_UN m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 t="str">
            <v>4.1.292</v>
          </cell>
        </row>
        <row r="642">
          <cell r="A642" t="str">
            <v>4.1.293</v>
          </cell>
          <cell r="C642" t="str">
            <v>4.1.293:_32"_PIR_140mm_UN m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 t="str">
            <v>4.1.293</v>
          </cell>
        </row>
        <row r="643">
          <cell r="A643" t="str">
            <v>4.1.294</v>
          </cell>
          <cell r="C643" t="str">
            <v>4.1.294:_32"_PIR_160mm_UN m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 t="str">
            <v>4.1.294</v>
          </cell>
        </row>
        <row r="644">
          <cell r="A644" t="str">
            <v>4.1.295</v>
          </cell>
          <cell r="C644" t="str">
            <v>4.1.295:_32"_PIR_170mm_UN m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 t="str">
            <v>4.1.295</v>
          </cell>
        </row>
        <row r="645">
          <cell r="A645" t="str">
            <v>4.1.296</v>
          </cell>
          <cell r="C645" t="str">
            <v>4.1.296:_32"_PIR_180mm_UN m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 t="str">
            <v>4.1.296</v>
          </cell>
        </row>
        <row r="646">
          <cell r="A646" t="str">
            <v>4.1.297</v>
          </cell>
          <cell r="C646" t="str">
            <v>4.1.297:_32"_PIR_200mm_UN m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 t="str">
            <v>4.1.297</v>
          </cell>
        </row>
        <row r="647">
          <cell r="A647" t="str">
            <v>4.1.298</v>
          </cell>
          <cell r="C647" t="str">
            <v>4.1.298:_32"_PIR_220mm_UN m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 t="str">
            <v>4.1.298</v>
          </cell>
        </row>
        <row r="648">
          <cell r="A648" t="str">
            <v>4.1.299</v>
          </cell>
          <cell r="C648" t="str">
            <v>4.1.299:_32"_PIR_230mm_UN m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 t="str">
            <v>4.1.299</v>
          </cell>
        </row>
        <row r="649">
          <cell r="A649" t="str">
            <v>4.1.300</v>
          </cell>
          <cell r="C649" t="str">
            <v>4.1.300:_32"_PIR_240mm_UN m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 t="str">
            <v>4.1.300</v>
          </cell>
        </row>
        <row r="650">
          <cell r="A650" t="str">
            <v>4.1.301</v>
          </cell>
          <cell r="C650" t="str">
            <v>4.1.301:_32"_PIR_270mm_UN m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 t="str">
            <v>4.1.301</v>
          </cell>
        </row>
        <row r="651">
          <cell r="A651" t="str">
            <v>4.1.302</v>
          </cell>
          <cell r="C651" t="str">
            <v>4.1.302:_32"_PIR_290mm_UN m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 t="str">
            <v>4.1.302</v>
          </cell>
        </row>
        <row r="652">
          <cell r="A652" t="str">
            <v>4.1.303</v>
          </cell>
          <cell r="C652" t="str">
            <v>4.1.303:_32"_PIR_310mm_UN m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 t="str">
            <v>4.1.303</v>
          </cell>
        </row>
        <row r="653">
          <cell r="A653" t="str">
            <v>4.1.304</v>
          </cell>
          <cell r="B653" t="str">
            <v>10/4310</v>
          </cell>
          <cell r="C653" t="str">
            <v>4.1.304:_36"_PIR_30mm_UN m</v>
          </cell>
          <cell r="D653">
            <v>806.03</v>
          </cell>
          <cell r="E653">
            <v>517.5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 t="str">
            <v>4.1.304</v>
          </cell>
        </row>
        <row r="654">
          <cell r="A654" t="str">
            <v>4.1.305</v>
          </cell>
          <cell r="B654" t="str">
            <v>10/4320</v>
          </cell>
          <cell r="C654" t="str">
            <v>4.1.305:_36"_PIR_50mm_UN m</v>
          </cell>
          <cell r="D654">
            <v>814.69</v>
          </cell>
          <cell r="E654">
            <v>544.41999999999996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 t="str">
            <v>4.1.305</v>
          </cell>
        </row>
        <row r="655">
          <cell r="A655" t="str">
            <v>4.1.306</v>
          </cell>
          <cell r="B655" t="str">
            <v>10/4330</v>
          </cell>
          <cell r="C655" t="str">
            <v>4.1.306:_36"_PIR_60mm_UN m</v>
          </cell>
          <cell r="D655">
            <v>829.47</v>
          </cell>
          <cell r="E655">
            <v>554.28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 t="str">
            <v>4.1.306</v>
          </cell>
        </row>
        <row r="656">
          <cell r="A656" t="str">
            <v>4.1.307</v>
          </cell>
          <cell r="B656" t="str">
            <v>10/4340</v>
          </cell>
          <cell r="C656" t="str">
            <v>4.1.307:_36"_PIR_80mm_UN m</v>
          </cell>
          <cell r="D656">
            <v>851.6</v>
          </cell>
          <cell r="E656">
            <v>569.08000000000004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 t="str">
            <v>4.1.307</v>
          </cell>
        </row>
        <row r="657">
          <cell r="A657" t="str">
            <v>4.1.308</v>
          </cell>
          <cell r="C657" t="str">
            <v>4.1.308:_36"_PIR_90mm_UN m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 t="str">
            <v>4.1.308</v>
          </cell>
        </row>
        <row r="658">
          <cell r="A658" t="str">
            <v>4.1.309</v>
          </cell>
          <cell r="C658" t="str">
            <v>4.1.309:_36"_PIR_100mm_UN m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 t="str">
            <v>4.1.309</v>
          </cell>
        </row>
        <row r="659">
          <cell r="A659" t="str">
            <v>4.1.310</v>
          </cell>
          <cell r="C659" t="str">
            <v>4.1.310:_36"_PIR_120mm_UN m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 t="str">
            <v>4.1.310</v>
          </cell>
        </row>
        <row r="660">
          <cell r="A660" t="str">
            <v>4.1.311</v>
          </cell>
          <cell r="C660" t="str">
            <v>4.1.311:_36"_PIR_130mm_UN m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 t="str">
            <v>4.1.311</v>
          </cell>
        </row>
        <row r="661">
          <cell r="A661" t="str">
            <v>4.1.312</v>
          </cell>
          <cell r="C661" t="str">
            <v>4.1.312:_36"_PIR_150mm_UN m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 t="str">
            <v>4.1.312</v>
          </cell>
        </row>
        <row r="662">
          <cell r="A662" t="str">
            <v>4.1.313</v>
          </cell>
          <cell r="C662" t="str">
            <v>4.1.313:_36"_PIR_160mm_UN m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 t="str">
            <v>4.1.313</v>
          </cell>
        </row>
        <row r="663">
          <cell r="A663" t="str">
            <v>4.1.314</v>
          </cell>
          <cell r="C663" t="str">
            <v>4.1.314:_36"_PIR_170mm_UN m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 t="str">
            <v>4.1.314</v>
          </cell>
        </row>
        <row r="664">
          <cell r="A664" t="str">
            <v>4.1.315</v>
          </cell>
          <cell r="C664" t="str">
            <v>4.1.315:_36"_PIR_190mm_UN m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 t="str">
            <v>4.1.315</v>
          </cell>
        </row>
        <row r="665">
          <cell r="A665" t="str">
            <v>4.1.316</v>
          </cell>
          <cell r="C665" t="str">
            <v>4.1.316:_36"_PIR_200mm_UN m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 t="str">
            <v>4.1.316</v>
          </cell>
        </row>
        <row r="666">
          <cell r="A666" t="str">
            <v>4.1.317</v>
          </cell>
          <cell r="C666" t="str">
            <v>4.1.317:_36"_PIR_220mm_UN m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 t="str">
            <v>4.1.317</v>
          </cell>
        </row>
        <row r="667">
          <cell r="A667" t="str">
            <v>4.1.318</v>
          </cell>
          <cell r="C667" t="str">
            <v>4.1.318:_36"_PIR_240mm_UN m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 t="str">
            <v>4.1.318</v>
          </cell>
        </row>
        <row r="668">
          <cell r="A668" t="str">
            <v>4.1.319</v>
          </cell>
          <cell r="C668" t="str">
            <v>4.1.319:_36"_PIR_250mm_UN m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 t="str">
            <v>4.1.319</v>
          </cell>
        </row>
        <row r="669">
          <cell r="A669" t="str">
            <v>4.1.320</v>
          </cell>
          <cell r="C669" t="str">
            <v>4.1.320:_36"_PIR_270mm_UN m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 t="str">
            <v>4.1.320</v>
          </cell>
        </row>
        <row r="670">
          <cell r="A670" t="str">
            <v>4.1.321</v>
          </cell>
          <cell r="C670" t="str">
            <v>4.1.321:_36"_PIR_290mm_UN m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 t="str">
            <v>4.1.321</v>
          </cell>
        </row>
        <row r="671">
          <cell r="A671" t="str">
            <v>5.1.001</v>
          </cell>
          <cell r="C671" t="str">
            <v>5.1.1:_0,5_FOAM GLASS_30mm_UN m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 t="str">
            <v>5.1.001</v>
          </cell>
        </row>
        <row r="672">
          <cell r="A672" t="str">
            <v>5.1.002</v>
          </cell>
          <cell r="C672" t="str">
            <v>5.1.2:_0,5_FOAM GLASS_40mm_UN m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 t="str">
            <v>5.1.002</v>
          </cell>
        </row>
        <row r="673">
          <cell r="A673" t="str">
            <v>5.1.003</v>
          </cell>
          <cell r="C673" t="str">
            <v>5.1.3:_0,5_FOAM GLASS_50mm_UN m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 t="str">
            <v>5.1.003</v>
          </cell>
        </row>
        <row r="674">
          <cell r="A674" t="str">
            <v>5.1.004</v>
          </cell>
          <cell r="C674" t="str">
            <v>5.1.4:_0,5_FOAM GLASS_60mm_UN m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 t="str">
            <v>5.1.004</v>
          </cell>
        </row>
        <row r="675">
          <cell r="A675" t="str">
            <v>5.1.005</v>
          </cell>
          <cell r="C675" t="str">
            <v>5.1.5:_0,5_FOAM GLASS_70mm_UN m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 t="str">
            <v>5.1.005</v>
          </cell>
        </row>
        <row r="676">
          <cell r="A676" t="str">
            <v>5.1.006</v>
          </cell>
          <cell r="C676" t="str">
            <v>5.1.6:_0,5_FOAM GLASS_80mm_UN m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 t="str">
            <v>5.1.006</v>
          </cell>
        </row>
        <row r="677">
          <cell r="A677" t="str">
            <v>5.1.007</v>
          </cell>
          <cell r="C677" t="str">
            <v>5.1.7:_0,5_FOAM GLASS_90mm_UN m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 t="str">
            <v>5.1.007</v>
          </cell>
        </row>
        <row r="678">
          <cell r="A678" t="str">
            <v>5.1.008</v>
          </cell>
          <cell r="C678" t="str">
            <v>5.1.8:_0,5_FOAM GLASS_100mm_UN m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 t="str">
            <v>5.1.008</v>
          </cell>
        </row>
        <row r="679">
          <cell r="A679" t="str">
            <v>5.1.009</v>
          </cell>
          <cell r="C679" t="str">
            <v>5.1.9:_0,5_FOAM GLASS_110mm_UN m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 t="str">
            <v>5.1.009</v>
          </cell>
        </row>
        <row r="680">
          <cell r="A680" t="str">
            <v>5.1.010</v>
          </cell>
          <cell r="C680" t="str">
            <v>5.1.10:_0,5_FOAM GLASS_120mm_UN m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 t="str">
            <v>5.1.010</v>
          </cell>
        </row>
        <row r="681">
          <cell r="A681" t="str">
            <v>5.1.011</v>
          </cell>
          <cell r="C681" t="str">
            <v>5.1.11:_0,5_FOAM GLASS_130mm_UN m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 t="str">
            <v>5.1.011</v>
          </cell>
        </row>
        <row r="682">
          <cell r="A682" t="str">
            <v>5.1.012</v>
          </cell>
          <cell r="C682" t="str">
            <v>5.1.12:_0,5_FOAM GLASS_140mm_UN m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 t="str">
            <v>5.1.012</v>
          </cell>
        </row>
        <row r="683">
          <cell r="A683" t="str">
            <v>5.1.013</v>
          </cell>
          <cell r="C683" t="str">
            <v>5.1.13:_0,75_FOAM GLASS_30mm_UN m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 t="str">
            <v>5.1.013</v>
          </cell>
        </row>
        <row r="684">
          <cell r="A684" t="str">
            <v>5.1.014</v>
          </cell>
          <cell r="C684" t="str">
            <v>5.1.14:_0,75_FOAM GLASS_40mm_UN m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 t="str">
            <v>5.1.014</v>
          </cell>
        </row>
        <row r="685">
          <cell r="A685" t="str">
            <v>5.1.015</v>
          </cell>
          <cell r="C685" t="str">
            <v>5.1.15:_0,75_FOAM GLASS_50mm_UN m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 t="str">
            <v>5.1.015</v>
          </cell>
        </row>
        <row r="686">
          <cell r="A686" t="str">
            <v>5.1.016</v>
          </cell>
          <cell r="C686" t="str">
            <v>5.1.16:_0,75_FOAM GLASS_60mm_UN m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 t="str">
            <v>5.1.016</v>
          </cell>
        </row>
        <row r="687">
          <cell r="A687" t="str">
            <v>5.1.017</v>
          </cell>
          <cell r="C687" t="str">
            <v>5.1.17:_0,75_FOAM GLASS_70mm_UN m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 t="str">
            <v>5.1.017</v>
          </cell>
        </row>
        <row r="688">
          <cell r="A688" t="str">
            <v>5.1.018</v>
          </cell>
          <cell r="C688" t="str">
            <v>5.1.18:_0,75_FOAM GLASS_80mm_UN m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 t="str">
            <v>5.1.018</v>
          </cell>
        </row>
        <row r="689">
          <cell r="A689" t="str">
            <v>5.1.019</v>
          </cell>
          <cell r="C689" t="str">
            <v>5.1.19:_0,75_FOAM GLASS_90mm_UN m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 t="str">
            <v>5.1.019</v>
          </cell>
        </row>
        <row r="690">
          <cell r="A690" t="str">
            <v>5.1.020</v>
          </cell>
          <cell r="C690" t="str">
            <v>5.1.20:_0,75_FOAM GLASS_100mm_UN m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 t="str">
            <v>5.1.020</v>
          </cell>
        </row>
        <row r="691">
          <cell r="A691" t="str">
            <v>5.1.021</v>
          </cell>
          <cell r="C691" t="str">
            <v>5.1.21:_0,75_FOAM GLASS_110mm_UN m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 t="str">
            <v>5.1.021</v>
          </cell>
        </row>
        <row r="692">
          <cell r="A692" t="str">
            <v>5.1.022</v>
          </cell>
          <cell r="C692" t="str">
            <v>5.1.22:_0,75_FOAM GLASS_120mm_UN m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 t="str">
            <v>5.1.022</v>
          </cell>
        </row>
        <row r="693">
          <cell r="A693" t="str">
            <v>5.1.023</v>
          </cell>
          <cell r="C693" t="str">
            <v>5.1.23:_0,75_FOAM GLASS_130mm_UN m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 t="str">
            <v>5.1.023</v>
          </cell>
        </row>
        <row r="694">
          <cell r="A694" t="str">
            <v>5.1.024</v>
          </cell>
          <cell r="C694" t="str">
            <v>5.1.24:_0,75_FOAM GLASS_140mm_UN m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 t="str">
            <v>5.1.024</v>
          </cell>
        </row>
        <row r="695">
          <cell r="A695" t="str">
            <v>5.1.025</v>
          </cell>
          <cell r="C695" t="str">
            <v>5.1.25:_0,75_FOAM GLASS_150mm_UN m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 t="str">
            <v>5.1.025</v>
          </cell>
        </row>
        <row r="696">
          <cell r="A696" t="str">
            <v>5.1.026</v>
          </cell>
          <cell r="C696" t="str">
            <v>5.1.26:_1_FOAM GLASS_30mm_UN m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 t="str">
            <v>5.1.026</v>
          </cell>
        </row>
        <row r="697">
          <cell r="A697" t="str">
            <v>5.1.027</v>
          </cell>
          <cell r="C697" t="str">
            <v>5.1.27:_1_FOAM GLASS_40mm_UN m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 t="str">
            <v>5.1.027</v>
          </cell>
        </row>
        <row r="698">
          <cell r="A698" t="str">
            <v>5.1.028</v>
          </cell>
          <cell r="C698" t="str">
            <v>5.1.28:_1_FOAM GLASS_50mm_UN m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 t="str">
            <v>5.1.028</v>
          </cell>
        </row>
        <row r="699">
          <cell r="A699" t="str">
            <v>5.1.029</v>
          </cell>
          <cell r="C699" t="str">
            <v>5.1.29:_1_FOAM GLASS_60mm_UN m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 t="str">
            <v>5.1.029</v>
          </cell>
        </row>
        <row r="700">
          <cell r="A700" t="str">
            <v>5.1.030</v>
          </cell>
          <cell r="C700" t="str">
            <v>5.1.30:_1_FOAM GLASS_70mm_UN m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 t="str">
            <v>5.1.030</v>
          </cell>
        </row>
        <row r="701">
          <cell r="A701" t="str">
            <v>5.1.031</v>
          </cell>
          <cell r="C701" t="str">
            <v>5.1.31:_1_FOAM GLASS_80mm_UN m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 t="str">
            <v>5.1.031</v>
          </cell>
        </row>
        <row r="702">
          <cell r="A702" t="str">
            <v>5.1.032</v>
          </cell>
          <cell r="C702" t="str">
            <v>5.1.32:_1_FOAM GLASS_90mm_UN m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 t="str">
            <v>5.1.032</v>
          </cell>
        </row>
        <row r="703">
          <cell r="A703" t="str">
            <v>5.1.033</v>
          </cell>
          <cell r="C703" t="str">
            <v>5.1.33:_1_FOAM GLASS_100mm_UN m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 t="str">
            <v>5.1.033</v>
          </cell>
        </row>
        <row r="704">
          <cell r="A704" t="str">
            <v>5.1.034</v>
          </cell>
          <cell r="C704" t="str">
            <v>5.1.34:_1_FOAM GLASS_110mm_UN m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 t="str">
            <v>5.1.034</v>
          </cell>
        </row>
        <row r="705">
          <cell r="A705" t="str">
            <v>5.1.035</v>
          </cell>
          <cell r="C705" t="str">
            <v>5.1.35:_1_FOAM GLASS_120mm_UN m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 t="str">
            <v>5.1.035</v>
          </cell>
        </row>
        <row r="706">
          <cell r="A706" t="str">
            <v>5.1.036</v>
          </cell>
          <cell r="C706" t="str">
            <v>5.1.36:_1_FOAM GLASS_130mm_UN m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 t="str">
            <v>5.1.036</v>
          </cell>
        </row>
        <row r="707">
          <cell r="A707" t="str">
            <v>5.1.037</v>
          </cell>
          <cell r="C707" t="str">
            <v>5.1.37:_1_FOAM GLASS_140mm_UN m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 t="str">
            <v>5.1.037</v>
          </cell>
        </row>
        <row r="708">
          <cell r="A708" t="str">
            <v>5.1.038</v>
          </cell>
          <cell r="C708" t="str">
            <v>5.1.38:_1_FOAM GLASS_150mm_UN m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 t="str">
            <v>5.1.038</v>
          </cell>
        </row>
        <row r="709">
          <cell r="A709" t="str">
            <v>5.1.039</v>
          </cell>
          <cell r="C709" t="str">
            <v>5.1.39:_1_FOAM GLASS_160mm_UN m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 t="str">
            <v>5.1.039</v>
          </cell>
        </row>
        <row r="710">
          <cell r="A710" t="str">
            <v>5.1.040</v>
          </cell>
          <cell r="C710" t="str">
            <v>5.1.40:_1,5_FOAM GLASS_30mm_UN m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 t="str">
            <v>5.1.040</v>
          </cell>
        </row>
        <row r="711">
          <cell r="A711" t="str">
            <v>5.1.041</v>
          </cell>
          <cell r="C711" t="str">
            <v>5.1.41:_1,5_FOAM GLASS_40mm_UN m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 t="str">
            <v>5.1.041</v>
          </cell>
        </row>
        <row r="712">
          <cell r="A712" t="str">
            <v>5.1.042</v>
          </cell>
          <cell r="C712" t="str">
            <v>5.1.42:_1,5_FOAM GLASS_50mm_UN m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 t="str">
            <v>5.1.042</v>
          </cell>
        </row>
        <row r="713">
          <cell r="A713" t="str">
            <v>5.1.043</v>
          </cell>
          <cell r="C713" t="str">
            <v>5.1.43:_1,5_FOAM GLASS_60mm_UN m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 t="str">
            <v>5.1.043</v>
          </cell>
        </row>
        <row r="714">
          <cell r="A714" t="str">
            <v>5.1.044</v>
          </cell>
          <cell r="C714" t="str">
            <v>5.1.44:_1,5_FOAM GLASS_70mm_UN m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 t="str">
            <v>5.1.044</v>
          </cell>
        </row>
        <row r="715">
          <cell r="A715" t="str">
            <v>5.1.045</v>
          </cell>
          <cell r="C715" t="str">
            <v>5.1.45:_1,5_FOAM GLASS_80mm_UN m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 t="str">
            <v>5.1.045</v>
          </cell>
        </row>
        <row r="716">
          <cell r="A716" t="str">
            <v>5.1.046</v>
          </cell>
          <cell r="C716" t="str">
            <v>5.1.46:_1,5_FOAM GLASS_90mm_UN m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 t="str">
            <v>5.1.046</v>
          </cell>
        </row>
        <row r="717">
          <cell r="A717" t="str">
            <v>5.1.047</v>
          </cell>
          <cell r="C717" t="str">
            <v>5.1.47:_1,5_FOAM GLASS_100mm_UN m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 t="str">
            <v>5.1.047</v>
          </cell>
        </row>
        <row r="718">
          <cell r="A718" t="str">
            <v>5.1.048</v>
          </cell>
          <cell r="C718" t="str">
            <v>5.1.48:_1,5_FOAM GLASS_110mm_UN m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 t="str">
            <v>5.1.048</v>
          </cell>
        </row>
        <row r="719">
          <cell r="A719" t="str">
            <v>5.1.049</v>
          </cell>
          <cell r="C719" t="str">
            <v>5.1.49:_1,5_FOAM GLASS_120mm_UN m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 t="str">
            <v>5.1.049</v>
          </cell>
        </row>
        <row r="720">
          <cell r="A720" t="str">
            <v>5.1.050</v>
          </cell>
          <cell r="C720" t="str">
            <v>5.1.50:_1,5_FOAM GLASS_130mm_UN m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 t="str">
            <v>5.1.050</v>
          </cell>
        </row>
        <row r="721">
          <cell r="A721" t="str">
            <v>5.1.051</v>
          </cell>
          <cell r="C721" t="str">
            <v>5.1.51:_1,5_FOAM GLASS_140mm_UN m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 t="str">
            <v>5.1.051</v>
          </cell>
        </row>
        <row r="722">
          <cell r="A722" t="str">
            <v>5.1.052</v>
          </cell>
          <cell r="C722" t="str">
            <v>5.1.52:_1,5_FOAM GLASS_150mm_UN m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 t="str">
            <v>5.1.052</v>
          </cell>
        </row>
        <row r="723">
          <cell r="A723" t="str">
            <v>5.1.053</v>
          </cell>
          <cell r="C723" t="str">
            <v>5.1.53:_1,5_FOAM GLASS_160mm_UN m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 t="str">
            <v>5.1.053</v>
          </cell>
        </row>
        <row r="724">
          <cell r="A724" t="str">
            <v>5.1.054</v>
          </cell>
          <cell r="C724" t="str">
            <v>5.1.54:_1,5_FOAM GLASS_170mm_UN m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 t="str">
            <v>5.1.054</v>
          </cell>
        </row>
        <row r="725">
          <cell r="A725" t="str">
            <v>5.1.055</v>
          </cell>
          <cell r="C725" t="str">
            <v>5.1.55:_2_FOAM GLASS_30mm_UN m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 t="str">
            <v>5.1.055</v>
          </cell>
        </row>
        <row r="726">
          <cell r="A726" t="str">
            <v>5.1.056</v>
          </cell>
          <cell r="C726" t="str">
            <v>5.1.56:_2_FOAM GLASS_40mm_UN m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 t="str">
            <v>5.1.056</v>
          </cell>
        </row>
        <row r="727">
          <cell r="A727" t="str">
            <v>5.1.057</v>
          </cell>
          <cell r="C727" t="str">
            <v>5.1.57:_2_FOAM GLASS_50mm_UN m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 t="str">
            <v>5.1.057</v>
          </cell>
        </row>
        <row r="728">
          <cell r="A728" t="str">
            <v>5.1.058</v>
          </cell>
          <cell r="C728" t="str">
            <v>5.1.58:_2_FOAM GLASS_60mm_UN m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 t="str">
            <v>5.1.058</v>
          </cell>
        </row>
        <row r="729">
          <cell r="A729" t="str">
            <v>5.1.059</v>
          </cell>
          <cell r="C729" t="str">
            <v>5.1.59:_2_FOAM GLASS_70mm_UN m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 t="str">
            <v>5.1.059</v>
          </cell>
        </row>
        <row r="730">
          <cell r="A730" t="str">
            <v>5.1.060</v>
          </cell>
          <cell r="C730" t="str">
            <v>5.1.60:_2_FOAM GLASS_80mm_UN m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 t="str">
            <v>5.1.060</v>
          </cell>
        </row>
        <row r="731">
          <cell r="A731" t="str">
            <v>5.1.061</v>
          </cell>
          <cell r="C731" t="str">
            <v>5.1.61:_2_FOAM GLASS_90mm_UN m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 t="str">
            <v>5.1.061</v>
          </cell>
        </row>
        <row r="732">
          <cell r="A732" t="str">
            <v>5.1.062</v>
          </cell>
          <cell r="C732" t="str">
            <v>5.1.62:_2_FOAM GLASS_100mm_UN m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 t="str">
            <v>5.1.062</v>
          </cell>
        </row>
        <row r="733">
          <cell r="A733" t="str">
            <v>5.1.063</v>
          </cell>
          <cell r="C733" t="str">
            <v>5.1.63:_2_FOAM GLASS_110mm_UN m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 t="str">
            <v>5.1.063</v>
          </cell>
        </row>
        <row r="734">
          <cell r="A734" t="str">
            <v>5.1.064</v>
          </cell>
          <cell r="C734" t="str">
            <v>5.1.64:_2_FOAM GLASS_120mm_UN m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 t="str">
            <v>5.1.064</v>
          </cell>
        </row>
        <row r="735">
          <cell r="A735" t="str">
            <v>5.1.065</v>
          </cell>
          <cell r="C735" t="str">
            <v>5.1.65:_2_FOAM GLASS_130mm_UN m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 t="str">
            <v>5.1.065</v>
          </cell>
        </row>
        <row r="736">
          <cell r="A736" t="str">
            <v>5.1.066</v>
          </cell>
          <cell r="C736" t="str">
            <v>5.1.66:_2_FOAM GLASS_140mm_UN m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 t="str">
            <v>5.1.066</v>
          </cell>
        </row>
        <row r="737">
          <cell r="A737" t="str">
            <v>5.1.067</v>
          </cell>
          <cell r="C737" t="str">
            <v>5.1.67:_2_FOAM GLASS_150mm_UN m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 t="str">
            <v>5.1.067</v>
          </cell>
        </row>
        <row r="738">
          <cell r="A738" t="str">
            <v>5.1.068</v>
          </cell>
          <cell r="C738" t="str">
            <v>5.1.68:_2_FOAM GLASS_160mm_UN m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 t="str">
            <v>5.1.068</v>
          </cell>
        </row>
        <row r="739">
          <cell r="A739" t="str">
            <v>5.1.069</v>
          </cell>
          <cell r="C739" t="str">
            <v>5.1.69:_2_FOAM GLASS_170mm_UN m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 t="str">
            <v>5.1.069</v>
          </cell>
        </row>
        <row r="740">
          <cell r="A740" t="str">
            <v>5.1.070</v>
          </cell>
          <cell r="C740" t="str">
            <v>5.1.70:_2_FOAM GLASS_203mm_UN m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 t="str">
            <v>5.1.070</v>
          </cell>
        </row>
        <row r="741">
          <cell r="A741" t="str">
            <v>5.1.071</v>
          </cell>
          <cell r="C741" t="str">
            <v>5.1.71:_2,5_FOAM GLASS_30mm_UN m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 t="str">
            <v>5.1.071</v>
          </cell>
        </row>
        <row r="742">
          <cell r="A742" t="str">
            <v>5.1.072</v>
          </cell>
          <cell r="C742" t="str">
            <v>5.1.72:_2,5_FOAM GLASS_40mm_UN m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 t="str">
            <v>5.1.072</v>
          </cell>
        </row>
        <row r="743">
          <cell r="A743" t="str">
            <v>5.1.073</v>
          </cell>
          <cell r="C743" t="str">
            <v>5.1.73:_2,5_FOAM GLASS_50mm_UN m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 t="str">
            <v>5.1.073</v>
          </cell>
        </row>
        <row r="744">
          <cell r="A744" t="str">
            <v>5.1.074</v>
          </cell>
          <cell r="C744" t="str">
            <v>5.1.74:_2,5_FOAM GLASS_60mm_UN m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 t="str">
            <v>5.1.074</v>
          </cell>
        </row>
        <row r="745">
          <cell r="A745" t="str">
            <v>5.1.075</v>
          </cell>
          <cell r="C745" t="str">
            <v>5.1.75:_2,5_FOAM GLASS_70mm_UN m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 t="str">
            <v>5.1.075</v>
          </cell>
        </row>
        <row r="746">
          <cell r="A746" t="str">
            <v>5.1.076</v>
          </cell>
          <cell r="C746" t="str">
            <v>5.1.76:_2,5_FOAM GLASS_80mm_UN m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 t="str">
            <v>5.1.076</v>
          </cell>
        </row>
        <row r="747">
          <cell r="A747" t="str">
            <v>5.1.077</v>
          </cell>
          <cell r="C747" t="str">
            <v>5.1.77:_2,5_FOAM GLASS_90mm_UN m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 t="str">
            <v>5.1.077</v>
          </cell>
        </row>
        <row r="748">
          <cell r="A748" t="str">
            <v>5.1.078</v>
          </cell>
          <cell r="C748" t="str">
            <v>5.1.78:_2,5_FOAM GLASS_100mm_UN m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 t="str">
            <v>5.1.078</v>
          </cell>
        </row>
        <row r="749">
          <cell r="A749" t="str">
            <v>5.1.079</v>
          </cell>
          <cell r="C749" t="str">
            <v>5.1.79:_2,5_FOAM GLASS_110mm_UN m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 t="str">
            <v>5.1.079</v>
          </cell>
        </row>
        <row r="750">
          <cell r="A750" t="str">
            <v>5.1.080</v>
          </cell>
          <cell r="C750" t="str">
            <v>5.1.80:_2,5_FOAM GLASS_120mm_UN m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 t="str">
            <v>5.1.080</v>
          </cell>
        </row>
        <row r="751">
          <cell r="A751" t="str">
            <v>5.1.081</v>
          </cell>
          <cell r="C751" t="str">
            <v>5.1.81:_2,5_FOAM GLASS_130mm_UN m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 t="str">
            <v>5.1.081</v>
          </cell>
        </row>
        <row r="752">
          <cell r="A752" t="str">
            <v>5.1.082</v>
          </cell>
          <cell r="C752" t="str">
            <v>5.1.82:_2,5_FOAM GLASS_140mm_UN m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 t="str">
            <v>5.1.082</v>
          </cell>
        </row>
        <row r="753">
          <cell r="A753" t="str">
            <v>5.1.083</v>
          </cell>
          <cell r="C753" t="str">
            <v>5.1.83:_2,5_FOAM GLASS_150mm_UN m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 t="str">
            <v>5.1.083</v>
          </cell>
        </row>
        <row r="754">
          <cell r="A754" t="str">
            <v>5.1.084</v>
          </cell>
          <cell r="C754" t="str">
            <v>5.1.84:_2,5_FOAM GLASS_170mm_UN m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 t="str">
            <v>5.1.084</v>
          </cell>
        </row>
        <row r="755">
          <cell r="A755" t="str">
            <v>5.1.085</v>
          </cell>
          <cell r="C755" t="str">
            <v>5.1.85:_2,5_FOAM GLASS_180mm_UN m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 t="str">
            <v>5.1.085</v>
          </cell>
        </row>
        <row r="756">
          <cell r="A756" t="str">
            <v>5.1.086</v>
          </cell>
          <cell r="C756" t="str">
            <v>5.1.86:_2,5_FOAM GLASS_190mm_UN m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 t="str">
            <v>5.1.086</v>
          </cell>
        </row>
        <row r="757">
          <cell r="A757" t="str">
            <v>5.1.087</v>
          </cell>
          <cell r="C757" t="str">
            <v>5.1.87:_3_FOAM GLASS_30mm_UN m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 t="str">
            <v>5.1.087</v>
          </cell>
        </row>
        <row r="758">
          <cell r="A758" t="str">
            <v>5.1.088</v>
          </cell>
          <cell r="C758" t="str">
            <v>5.1.88:_3_FOAM GLASS_40mm_UN m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 t="str">
            <v>5.1.088</v>
          </cell>
        </row>
        <row r="759">
          <cell r="A759" t="str">
            <v>5.1.089</v>
          </cell>
          <cell r="C759" t="str">
            <v>5.1.89:_3_FOAM GLASS_50mm_UN m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 t="str">
            <v>5.1.089</v>
          </cell>
        </row>
        <row r="760">
          <cell r="A760" t="str">
            <v>5.1.090</v>
          </cell>
          <cell r="C760" t="str">
            <v>5.1.90:_3_FOAM GLASS_60mm_UN m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 t="str">
            <v>5.1.090</v>
          </cell>
        </row>
        <row r="761">
          <cell r="A761" t="str">
            <v>5.1.091</v>
          </cell>
          <cell r="C761" t="str">
            <v>5.1.91:_3_FOAM GLASS_70mm_UN m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 t="str">
            <v>5.1.091</v>
          </cell>
        </row>
        <row r="762">
          <cell r="A762" t="str">
            <v>5.1.092</v>
          </cell>
          <cell r="C762" t="str">
            <v>5.1.92:_3_FOAM GLASS_80mm_UN m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 t="str">
            <v>5.1.092</v>
          </cell>
        </row>
        <row r="763">
          <cell r="A763" t="str">
            <v>5.1.093</v>
          </cell>
          <cell r="C763" t="str">
            <v>5.1.93:_3_FOAM GLASS_90mm_UN m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 t="str">
            <v>5.1.093</v>
          </cell>
        </row>
        <row r="764">
          <cell r="A764" t="str">
            <v>5.1.094</v>
          </cell>
          <cell r="C764" t="str">
            <v>5.1.94:_3_FOAM GLASS_100mm_UN m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 t="str">
            <v>5.1.094</v>
          </cell>
        </row>
        <row r="765">
          <cell r="A765" t="str">
            <v>5.1.095</v>
          </cell>
          <cell r="C765" t="str">
            <v>5.1.95:_3_FOAM GLASS_110mm_UN m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 t="str">
            <v>5.1.095</v>
          </cell>
        </row>
        <row r="766">
          <cell r="A766" t="str">
            <v>5.1.096</v>
          </cell>
          <cell r="C766" t="str">
            <v>5.1.96:_3_FOAM GLASS_120mm_UN m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 t="str">
            <v>5.1.096</v>
          </cell>
        </row>
        <row r="767">
          <cell r="A767" t="str">
            <v>5.1.097</v>
          </cell>
          <cell r="C767" t="str">
            <v>5.1.97:_3_FOAM GLASS_130mm_UN m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 t="str">
            <v>5.1.097</v>
          </cell>
        </row>
        <row r="768">
          <cell r="A768" t="str">
            <v>5.1.098</v>
          </cell>
          <cell r="C768" t="str">
            <v>5.1.98:_3_FOAM GLASS_150mm_UN m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 t="str">
            <v>5.1.098</v>
          </cell>
        </row>
        <row r="769">
          <cell r="A769" t="str">
            <v>5.1.099</v>
          </cell>
          <cell r="C769" t="str">
            <v>5.1.99:_3_FOAM GLASS_160mm_UN m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 t="str">
            <v>5.1.099</v>
          </cell>
        </row>
        <row r="770">
          <cell r="A770" t="str">
            <v>5.1.100</v>
          </cell>
          <cell r="C770" t="str">
            <v>5.1.100:_3_FOAM GLASS_170mm_UN m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 t="str">
            <v>5.1.100</v>
          </cell>
        </row>
        <row r="771">
          <cell r="A771" t="str">
            <v>5.1.101</v>
          </cell>
          <cell r="C771" t="str">
            <v>5.1.101:_3_FOAM GLASS_180mm_UN m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 t="str">
            <v>5.1.101</v>
          </cell>
        </row>
        <row r="772">
          <cell r="A772" t="str">
            <v>5.1.102</v>
          </cell>
          <cell r="C772" t="str">
            <v>5.1.102:_3_FOAM GLASS_200mm_UN m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 t="str">
            <v>5.1.102</v>
          </cell>
        </row>
        <row r="773">
          <cell r="A773" t="str">
            <v>5.1.103</v>
          </cell>
          <cell r="C773" t="str">
            <v>5.1.103:_4_FOAM GLASS_30mm_UN m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 t="str">
            <v>5.1.103</v>
          </cell>
        </row>
        <row r="774">
          <cell r="A774" t="str">
            <v>5.1.104</v>
          </cell>
          <cell r="C774" t="str">
            <v>5.1.104:_4_FOAM GLASS_40mm_UN m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 t="str">
            <v>5.1.104</v>
          </cell>
        </row>
        <row r="775">
          <cell r="A775" t="str">
            <v>5.1.105</v>
          </cell>
          <cell r="C775" t="str">
            <v>5.1.105:_4_FOAM GLASS_50mm_UN m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 t="str">
            <v>5.1.105</v>
          </cell>
        </row>
        <row r="776">
          <cell r="A776" t="str">
            <v>5.1.106</v>
          </cell>
          <cell r="C776" t="str">
            <v>5.1.106:_4_FOAM GLASS_60mm_UN m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 t="str">
            <v>5.1.106</v>
          </cell>
        </row>
        <row r="777">
          <cell r="A777" t="str">
            <v>5.1.107</v>
          </cell>
          <cell r="C777" t="str">
            <v>5.1.107:_4_FOAM GLASS_70mm_UN m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 t="str">
            <v>5.1.107</v>
          </cell>
        </row>
        <row r="778">
          <cell r="A778" t="str">
            <v>5.1.108</v>
          </cell>
          <cell r="C778" t="str">
            <v>5.1.108:_4_FOAM GLASS_80mm_UN m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 t="str">
            <v>5.1.108</v>
          </cell>
        </row>
        <row r="779">
          <cell r="A779" t="str">
            <v>5.1.109</v>
          </cell>
          <cell r="C779" t="str">
            <v>5.1.109:_4_FOAM GLASS_90mm_UN m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 t="str">
            <v>5.1.109</v>
          </cell>
        </row>
        <row r="780">
          <cell r="A780" t="str">
            <v>5.1.110</v>
          </cell>
          <cell r="C780" t="str">
            <v>5.1.110:_4_FOAM GLASS_100mm_UN m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 t="str">
            <v>5.1.110</v>
          </cell>
        </row>
        <row r="781">
          <cell r="A781" t="str">
            <v>5.1.111</v>
          </cell>
          <cell r="C781" t="str">
            <v>5.1.111:_4_FOAM GLASS_110mm_UN m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 t="str">
            <v>5.1.111</v>
          </cell>
        </row>
        <row r="782">
          <cell r="A782" t="str">
            <v>5.1.112</v>
          </cell>
          <cell r="C782" t="str">
            <v>5.1.112:_4_FOAM GLASS_120mm_UN m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 t="str">
            <v>5.1.112</v>
          </cell>
        </row>
        <row r="783">
          <cell r="A783" t="str">
            <v>5.1.113</v>
          </cell>
          <cell r="C783" t="str">
            <v>5.1.113:_4_FOAM GLASS_130mm_UN m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 t="str">
            <v>5.1.113</v>
          </cell>
        </row>
        <row r="784">
          <cell r="A784" t="str">
            <v>5.1.114</v>
          </cell>
          <cell r="C784" t="str">
            <v>5.1.114:_4_FOAM GLASS_140mm_UN m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 t="str">
            <v>5.1.114</v>
          </cell>
        </row>
        <row r="785">
          <cell r="A785" t="str">
            <v>5.1.115</v>
          </cell>
          <cell r="C785" t="str">
            <v>5.1.115:_4_FOAM GLASS_150mm_UN m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 t="str">
            <v>5.1.115</v>
          </cell>
        </row>
        <row r="786">
          <cell r="A786" t="str">
            <v>5.1.116</v>
          </cell>
          <cell r="C786" t="str">
            <v>5.1.116:_4_FOAM GLASS_160mm_UN m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 t="str">
            <v>5.1.116</v>
          </cell>
        </row>
        <row r="787">
          <cell r="A787" t="str">
            <v>5.1.117</v>
          </cell>
          <cell r="C787" t="str">
            <v>5.1.117:_4_FOAM GLASS_170mm_UN m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 t="str">
            <v>5.1.117</v>
          </cell>
        </row>
        <row r="788">
          <cell r="A788" t="str">
            <v>5.1.118</v>
          </cell>
          <cell r="C788" t="str">
            <v>5.1.118:_4_FOAM GLASS_180mm_UN m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 t="str">
            <v>5.1.118</v>
          </cell>
        </row>
        <row r="789">
          <cell r="A789" t="str">
            <v>5.1.119</v>
          </cell>
          <cell r="C789" t="str">
            <v>5.1.119:_4_FOAM GLASS_190mm_UN m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 t="str">
            <v>5.1.119</v>
          </cell>
        </row>
        <row r="790">
          <cell r="A790" t="str">
            <v>5.1.120</v>
          </cell>
          <cell r="C790" t="str">
            <v>5.1.120:_4_FOAM GLASS_210mm_UN m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 t="str">
            <v>5.1.120</v>
          </cell>
        </row>
        <row r="791">
          <cell r="A791" t="str">
            <v>5.1.121</v>
          </cell>
          <cell r="C791" t="str">
            <v>5.1.121:_4_FOAM GLASS_230mm_UN m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 t="str">
            <v>5.1.121</v>
          </cell>
        </row>
        <row r="792">
          <cell r="A792" t="str">
            <v>5.1.122</v>
          </cell>
          <cell r="C792" t="str">
            <v>5.1.122:_6_FOAM GLASS_40mm_UN m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 t="str">
            <v>5.1.122</v>
          </cell>
        </row>
        <row r="793">
          <cell r="A793" t="str">
            <v>5.1.123</v>
          </cell>
          <cell r="C793" t="str">
            <v>5.1.123:_6_FOAM GLASS_50mm_UN m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 t="str">
            <v>5.1.123</v>
          </cell>
        </row>
        <row r="794">
          <cell r="A794" t="str">
            <v>5.1.124</v>
          </cell>
          <cell r="C794" t="str">
            <v>5.1.124:_6_FOAM GLASS_60mm_UN m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 t="str">
            <v>5.1.124</v>
          </cell>
        </row>
        <row r="795">
          <cell r="A795" t="str">
            <v>5.1.125</v>
          </cell>
          <cell r="C795" t="str">
            <v>5.1.125:_6_FOAM GLASS_70mm_UN m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 t="str">
            <v>5.1.125</v>
          </cell>
        </row>
        <row r="796">
          <cell r="A796" t="str">
            <v>5.1.126</v>
          </cell>
          <cell r="C796" t="str">
            <v>5.1.126:_6_FOAM GLASS_80mm_UN m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 t="str">
            <v>5.1.126</v>
          </cell>
        </row>
        <row r="797">
          <cell r="A797" t="str">
            <v>5.1.127</v>
          </cell>
          <cell r="C797" t="str">
            <v>5.1.127:_6_FOAM GLASS_90mm_UN m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 t="str">
            <v>5.1.127</v>
          </cell>
        </row>
        <row r="798">
          <cell r="A798" t="str">
            <v>5.1.128</v>
          </cell>
          <cell r="C798" t="str">
            <v>5.1.128:_6_FOAM GLASS_110mm_UN m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 t="str">
            <v>5.1.128</v>
          </cell>
        </row>
        <row r="799">
          <cell r="A799" t="str">
            <v>5.1.129</v>
          </cell>
          <cell r="C799" t="str">
            <v>5.1.129:_6_FOAM GLASS_120mm_UN m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 t="str">
            <v>5.1.129</v>
          </cell>
        </row>
        <row r="800">
          <cell r="A800" t="str">
            <v>5.1.130</v>
          </cell>
          <cell r="C800" t="str">
            <v>5.1.130:_6_FOAM GLASS_130mm_UN m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 t="str">
            <v>5.1.130</v>
          </cell>
        </row>
        <row r="801">
          <cell r="A801" t="str">
            <v>5.1.131</v>
          </cell>
          <cell r="C801" t="str">
            <v>5.1.131:_6_FOAM GLASS_140mm_UN m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 t="str">
            <v>5.1.131</v>
          </cell>
        </row>
        <row r="802">
          <cell r="A802" t="str">
            <v>5.1.132</v>
          </cell>
          <cell r="C802" t="str">
            <v>5.1.132:_6_FOAM GLASS_150mm_UN m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 t="str">
            <v>5.1.132</v>
          </cell>
        </row>
        <row r="803">
          <cell r="A803" t="str">
            <v>5.1.133</v>
          </cell>
          <cell r="C803" t="str">
            <v>5.1.133:_6_FOAM GLASS_170mm_UN m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 t="str">
            <v>5.1.133</v>
          </cell>
        </row>
        <row r="804">
          <cell r="A804" t="str">
            <v>5.1.134</v>
          </cell>
          <cell r="C804" t="str">
            <v>5.1.134:_6_FOAM GLASS_180mm_UN m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 t="str">
            <v>5.1.134</v>
          </cell>
        </row>
        <row r="805">
          <cell r="A805" t="str">
            <v>5.1.135</v>
          </cell>
          <cell r="C805" t="str">
            <v>5.1.135:_6_FOAM GLASS_200mm_UN m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 t="str">
            <v>5.1.135</v>
          </cell>
        </row>
        <row r="806">
          <cell r="A806" t="str">
            <v>5.1.136</v>
          </cell>
          <cell r="C806" t="str">
            <v>5.1.136:_6_FOAM GLASS_210mm_UN m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 t="str">
            <v>5.1.136</v>
          </cell>
        </row>
        <row r="807">
          <cell r="A807" t="str">
            <v>5.1.137</v>
          </cell>
          <cell r="C807" t="str">
            <v>5.1.137:_6_FOAM GLASS_230mm_UN m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 t="str">
            <v>5.1.137</v>
          </cell>
        </row>
        <row r="808">
          <cell r="A808" t="str">
            <v>5.1.138</v>
          </cell>
          <cell r="C808" t="str">
            <v>5.1.138:_8_FOAM GLASS_30mm_UN m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 t="str">
            <v>5.1.138</v>
          </cell>
        </row>
        <row r="809">
          <cell r="A809" t="str">
            <v>5.1.139</v>
          </cell>
          <cell r="C809" t="str">
            <v>5.1.139:_8_FOAM GLASS_40mm_UN m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 t="str">
            <v>5.1.139</v>
          </cell>
        </row>
        <row r="810">
          <cell r="A810" t="str">
            <v>5.1.140</v>
          </cell>
          <cell r="C810" t="str">
            <v>5.1.140:_8_FOAM GLASS_60mm_UN m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 t="str">
            <v>5.1.140</v>
          </cell>
        </row>
        <row r="811">
          <cell r="A811" t="str">
            <v>5.1.141</v>
          </cell>
          <cell r="C811" t="str">
            <v>5.1.141:_8_FOAM GLASS_70mm_UN m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 t="str">
            <v>5.1.141</v>
          </cell>
        </row>
        <row r="812">
          <cell r="A812" t="str">
            <v>5.1.142</v>
          </cell>
          <cell r="C812" t="str">
            <v>5.1.142:_8_FOAM GLASS_80mm_UN m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 t="str">
            <v>5.1.142</v>
          </cell>
        </row>
        <row r="813">
          <cell r="A813" t="str">
            <v>5.1.143</v>
          </cell>
          <cell r="C813" t="str">
            <v>5.1.143:_8_FOAM GLASS_90mm_UN m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 t="str">
            <v>5.1.143</v>
          </cell>
        </row>
        <row r="814">
          <cell r="A814" t="str">
            <v>5.1.144</v>
          </cell>
          <cell r="C814" t="str">
            <v>5.1.144:_8_FOAM GLASS_100mm_UN m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 t="str">
            <v>5.1.144</v>
          </cell>
        </row>
        <row r="815">
          <cell r="A815" t="str">
            <v>5.1.145</v>
          </cell>
          <cell r="C815" t="str">
            <v>5.1.145:_8_FOAM GLASS_110mm_UN m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 t="str">
            <v>5.1.145</v>
          </cell>
        </row>
        <row r="816">
          <cell r="A816" t="str">
            <v>5.1.146</v>
          </cell>
          <cell r="C816" t="str">
            <v>5.1.146:_8_FOAM GLASS_120mm_UN m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 t="str">
            <v>5.1.146</v>
          </cell>
        </row>
        <row r="817">
          <cell r="A817" t="str">
            <v>5.1.147</v>
          </cell>
          <cell r="C817" t="str">
            <v>5.1.147:_8_FOAM GLASS_130mm_UN m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 t="str">
            <v>5.1.147</v>
          </cell>
        </row>
        <row r="818">
          <cell r="A818" t="str">
            <v>5.1.148</v>
          </cell>
          <cell r="C818" t="str">
            <v>5.1.148:_8_FOAM GLASS_140mm_UN m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 t="str">
            <v>5.1.148</v>
          </cell>
        </row>
        <row r="819">
          <cell r="A819" t="str">
            <v>5.1.149</v>
          </cell>
          <cell r="C819" t="str">
            <v>5.1.149:_8_FOAM GLASS_150mm_UN m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 t="str">
            <v>5.1.149</v>
          </cell>
        </row>
        <row r="820">
          <cell r="A820" t="str">
            <v>5.1.150</v>
          </cell>
          <cell r="C820" t="str">
            <v>5.1.150:_8_FOAM GLASS_180mm_UN m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 t="str">
            <v>5.1.150</v>
          </cell>
        </row>
        <row r="821">
          <cell r="A821" t="str">
            <v>5.1.151</v>
          </cell>
          <cell r="C821" t="str">
            <v>5.1.151:_8_FOAM GLASS_200mm_UN m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 t="str">
            <v>5.1.151</v>
          </cell>
        </row>
        <row r="822">
          <cell r="A822" t="str">
            <v>5.1.152</v>
          </cell>
          <cell r="C822" t="str">
            <v>5.1.152:_8_FOAM GLASS_220mm_UN m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 t="str">
            <v>5.1.152</v>
          </cell>
        </row>
        <row r="823">
          <cell r="A823" t="str">
            <v>5.1.153</v>
          </cell>
          <cell r="C823" t="str">
            <v>5.1.153:_8_FOAM GLASS_250mm_UN m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 t="str">
            <v>5.1.153</v>
          </cell>
        </row>
        <row r="824">
          <cell r="A824" t="str">
            <v>5.1.154</v>
          </cell>
          <cell r="C824" t="str">
            <v>5.1.154:_10_FOAM GLASS_30mm_UN m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 t="str">
            <v>5.1.154</v>
          </cell>
        </row>
        <row r="825">
          <cell r="A825" t="str">
            <v>5.1.155</v>
          </cell>
          <cell r="C825" t="str">
            <v>5.1.155:_10_FOAM GLASS_40mm_UN m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 t="str">
            <v>5.1.155</v>
          </cell>
        </row>
        <row r="826">
          <cell r="A826" t="str">
            <v>5.1.156</v>
          </cell>
          <cell r="C826" t="str">
            <v>5.1.156:_10_FOAM GLASS_50mm_UN m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 t="str">
            <v>5.1.156</v>
          </cell>
        </row>
        <row r="827">
          <cell r="A827" t="str">
            <v>5.1.157</v>
          </cell>
          <cell r="C827" t="str">
            <v>5.1.157:_10_FOAM GLASS_70mm_UN m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 t="str">
            <v>5.1.157</v>
          </cell>
        </row>
        <row r="828">
          <cell r="A828" t="str">
            <v>5.1.158</v>
          </cell>
          <cell r="C828" t="str">
            <v>5.1.158:_10_FOAM GLASS_80mm_UN m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 t="str">
            <v>5.1.158</v>
          </cell>
        </row>
        <row r="829">
          <cell r="A829" t="str">
            <v>5.1.159</v>
          </cell>
          <cell r="C829" t="str">
            <v>5.1.159:_10_FOAM GLASS_90mm_UN m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 t="str">
            <v>5.1.159</v>
          </cell>
        </row>
        <row r="830">
          <cell r="A830" t="str">
            <v>5.1.160</v>
          </cell>
          <cell r="C830" t="str">
            <v>5.1.160:_10_FOAM GLASS_100mm_UN m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 t="str">
            <v>5.1.160</v>
          </cell>
        </row>
        <row r="831">
          <cell r="A831" t="str">
            <v>5.1.161</v>
          </cell>
          <cell r="C831" t="str">
            <v>5.1.161:_10_FOAM GLASS_110mm_UN m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 t="str">
            <v>5.1.161</v>
          </cell>
        </row>
        <row r="832">
          <cell r="A832" t="str">
            <v>5.1.162</v>
          </cell>
          <cell r="C832" t="str">
            <v>5.1.162:_10_FOAM GLASS_120mm_UN m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 t="str">
            <v>5.1.162</v>
          </cell>
        </row>
        <row r="833">
          <cell r="A833" t="str">
            <v>5.1.163</v>
          </cell>
          <cell r="C833" t="str">
            <v>5.1.163:_10_FOAM GLASS_140mm_UN m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 t="str">
            <v>5.1.163</v>
          </cell>
        </row>
        <row r="834">
          <cell r="A834" t="str">
            <v>5.1.164</v>
          </cell>
          <cell r="C834" t="str">
            <v>5.1.164:_10_FOAM GLASS_150mm_UN m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 t="str">
            <v>5.1.164</v>
          </cell>
        </row>
        <row r="835">
          <cell r="A835" t="str">
            <v>5.1.165</v>
          </cell>
          <cell r="C835" t="str">
            <v>5.1.165:_10_FOAM GLASS_170mm_UN m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 t="str">
            <v>5.1.165</v>
          </cell>
        </row>
        <row r="836">
          <cell r="A836" t="str">
            <v>5.1.166</v>
          </cell>
          <cell r="C836" t="str">
            <v>5.1.166:_10_FOAM GLASS_180mm_UN m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 t="str">
            <v>5.1.166</v>
          </cell>
        </row>
        <row r="837">
          <cell r="A837" t="str">
            <v>5.1.167</v>
          </cell>
          <cell r="C837" t="str">
            <v>5.1.167:_10_FOAM GLASS_190mm_UN m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 t="str">
            <v>5.1.167</v>
          </cell>
        </row>
        <row r="838">
          <cell r="A838" t="str">
            <v>5.1.168</v>
          </cell>
          <cell r="C838" t="str">
            <v>5.1.168:_10_FOAM GLASS_200mm_UN m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 t="str">
            <v>5.1.168</v>
          </cell>
        </row>
        <row r="839">
          <cell r="A839" t="str">
            <v>5.1.169</v>
          </cell>
          <cell r="C839" t="str">
            <v>5.1.169:_10_FOAM GLASS_220mm_UN m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 t="str">
            <v>5.1.169</v>
          </cell>
        </row>
        <row r="840">
          <cell r="A840" t="str">
            <v>5.1.170</v>
          </cell>
          <cell r="C840" t="str">
            <v>5.1.170:_10_FOAM GLASS_230mm_UN m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 t="str">
            <v>5.1.170</v>
          </cell>
        </row>
        <row r="841">
          <cell r="A841" t="str">
            <v>5.1.171</v>
          </cell>
          <cell r="C841" t="str">
            <v>5.1.171:_10_FOAM GLASS_250mm_UN m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 t="str">
            <v>5.1.171</v>
          </cell>
        </row>
        <row r="842">
          <cell r="A842" t="str">
            <v>5.1.172</v>
          </cell>
          <cell r="C842" t="str">
            <v>5.1.172:_12_FOAM GLASS_30mm_UN m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 t="str">
            <v>5.1.172</v>
          </cell>
        </row>
        <row r="843">
          <cell r="A843" t="str">
            <v>5.1.173</v>
          </cell>
          <cell r="C843" t="str">
            <v>5.1.173:_12_FOAM GLASS_40mm_UN m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 t="str">
            <v>5.1.173</v>
          </cell>
        </row>
        <row r="844">
          <cell r="A844" t="str">
            <v>5.1.174</v>
          </cell>
          <cell r="C844" t="str">
            <v>5.1.174:_12_FOAM GLASS_60mm_UN m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 t="str">
            <v>5.1.174</v>
          </cell>
        </row>
        <row r="845">
          <cell r="A845" t="str">
            <v>5.1.175</v>
          </cell>
          <cell r="C845" t="str">
            <v>5.1.175:_12_FOAM GLASS_70mm_UN m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 t="str">
            <v>5.1.175</v>
          </cell>
        </row>
        <row r="846">
          <cell r="A846" t="str">
            <v>5.1.176</v>
          </cell>
          <cell r="C846" t="str">
            <v>5.1.176:_12_FOAM GLASS_80mm_UN m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 t="str">
            <v>5.1.176</v>
          </cell>
        </row>
        <row r="847">
          <cell r="A847" t="str">
            <v>5.1.177</v>
          </cell>
          <cell r="C847" t="str">
            <v>5.1.177:_12_FOAM GLASS_100mm_UN m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 t="str">
            <v>5.1.177</v>
          </cell>
        </row>
        <row r="848">
          <cell r="A848" t="str">
            <v>5.1.178</v>
          </cell>
          <cell r="C848" t="str">
            <v>5.1.178:_12_FOAM GLASS_110mm_UN m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 t="str">
            <v>5.1.178</v>
          </cell>
        </row>
        <row r="849">
          <cell r="A849" t="str">
            <v>5.1.179</v>
          </cell>
          <cell r="C849" t="str">
            <v>5.1.179:_12_FOAM GLASS_120mm_UN m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 t="str">
            <v>5.1.179</v>
          </cell>
        </row>
        <row r="850">
          <cell r="A850" t="str">
            <v>5.1.180</v>
          </cell>
          <cell r="C850" t="str">
            <v>5.1.180:_12_FOAM GLASS_130mm_UN m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 t="str">
            <v>5.1.180</v>
          </cell>
        </row>
        <row r="851">
          <cell r="A851" t="str">
            <v>5.1.181</v>
          </cell>
          <cell r="C851" t="str">
            <v>5.1.181:_12_FOAM GLASS_140mm_UN m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 t="str">
            <v>5.1.181</v>
          </cell>
        </row>
        <row r="852">
          <cell r="A852" t="str">
            <v>5.1.182</v>
          </cell>
          <cell r="C852" t="str">
            <v>5.1.182:_12_FOAM GLASS_150mm_UN m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 t="str">
            <v>5.1.182</v>
          </cell>
        </row>
        <row r="853">
          <cell r="A853" t="str">
            <v>5.1.183</v>
          </cell>
          <cell r="C853" t="str">
            <v>5.1.183:_12_FOAM GLASS_160mm_UN m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 t="str">
            <v>5.1.183</v>
          </cell>
        </row>
        <row r="854">
          <cell r="A854" t="str">
            <v>5.1.184</v>
          </cell>
          <cell r="C854" t="str">
            <v>5.1.184:_12_FOAM GLASS_170mm_UN m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 t="str">
            <v>5.1.184</v>
          </cell>
        </row>
        <row r="855">
          <cell r="A855" t="str">
            <v>5.1.185</v>
          </cell>
          <cell r="C855" t="str">
            <v>5.1.185:_12_FOAM GLASS_190mm_UN m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 t="str">
            <v>5.1.185</v>
          </cell>
        </row>
        <row r="856">
          <cell r="A856" t="str">
            <v>5.1.186</v>
          </cell>
          <cell r="C856" t="str">
            <v>5.1.186:_12_FOAM GLASS_200mm_UN m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 t="str">
            <v>5.1.186</v>
          </cell>
        </row>
        <row r="857">
          <cell r="A857" t="str">
            <v>5.1.187</v>
          </cell>
          <cell r="C857" t="str">
            <v>5.1.187:_12_FOAM GLASS_210mm_UN m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 t="str">
            <v>5.1.187</v>
          </cell>
        </row>
        <row r="858">
          <cell r="A858" t="str">
            <v>5.1.188</v>
          </cell>
          <cell r="C858" t="str">
            <v>5.1.188:_12_FOAM GLASS_230mm_UN m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 t="str">
            <v>5.1.188</v>
          </cell>
        </row>
        <row r="859">
          <cell r="A859" t="str">
            <v>5.1.189</v>
          </cell>
          <cell r="C859" t="str">
            <v>5.1.189:_12_FOAM GLASS_240mm_UN m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 t="str">
            <v>5.1.189</v>
          </cell>
        </row>
        <row r="860">
          <cell r="A860" t="str">
            <v>5.1.190</v>
          </cell>
          <cell r="C860" t="str">
            <v>5.1.190:_12_FOAM GLASS_260mm_UN m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 t="str">
            <v>5.1.190</v>
          </cell>
        </row>
        <row r="861">
          <cell r="A861" t="str">
            <v>5.1.191</v>
          </cell>
          <cell r="C861" t="str">
            <v>5.1.191:_14_FOAM GLASS_30mm_UN m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 t="str">
            <v>5.1.191</v>
          </cell>
        </row>
        <row r="862">
          <cell r="A862" t="str">
            <v>5.1.192</v>
          </cell>
          <cell r="C862" t="str">
            <v>5.1.192:_14_FOAM GLASS_40mm_UN m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 t="str">
            <v>5.1.192</v>
          </cell>
        </row>
        <row r="863">
          <cell r="A863" t="str">
            <v>5.1.193</v>
          </cell>
          <cell r="C863" t="str">
            <v>5.1.193:_14_FOAM GLASS_60mm_UN m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 t="str">
            <v>5.1.193</v>
          </cell>
        </row>
        <row r="864">
          <cell r="A864" t="str">
            <v>5.1.194</v>
          </cell>
          <cell r="C864" t="str">
            <v>5.1.194:_14_FOAM GLASS_70mm_UN m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 t="str">
            <v>5.1.194</v>
          </cell>
        </row>
        <row r="865">
          <cell r="A865" t="str">
            <v>5.1.195</v>
          </cell>
          <cell r="C865" t="str">
            <v>5.1.195:_14_FOAM GLASS_80mm_UN m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 t="str">
            <v>5.1.195</v>
          </cell>
        </row>
        <row r="866">
          <cell r="A866" t="str">
            <v>5.1.196</v>
          </cell>
          <cell r="C866" t="str">
            <v>5.1.196:_14_FOAM GLASS_90mm_UN m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 t="str">
            <v>5.1.196</v>
          </cell>
        </row>
        <row r="867">
          <cell r="A867" t="str">
            <v>5.1.197</v>
          </cell>
          <cell r="C867" t="str">
            <v>5.1.197:_14_FOAM GLASS_110mm_UN m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 t="str">
            <v>5.1.197</v>
          </cell>
        </row>
        <row r="868">
          <cell r="A868" t="str">
            <v>5.1.198</v>
          </cell>
          <cell r="C868" t="str">
            <v>5.1.198:_14_FOAM GLASS_120mm_UN m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 t="str">
            <v>5.1.198</v>
          </cell>
        </row>
        <row r="869">
          <cell r="A869" t="str">
            <v>5.1.199</v>
          </cell>
          <cell r="C869" t="str">
            <v>5.1.199:_14_FOAM GLASS_130mm_UN m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 t="str">
            <v>5.1.199</v>
          </cell>
        </row>
        <row r="870">
          <cell r="A870" t="str">
            <v>5.1.200</v>
          </cell>
          <cell r="C870" t="str">
            <v>5.1.200:_14_FOAM GLASS_140mm_UN m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 t="str">
            <v>5.1.200</v>
          </cell>
        </row>
        <row r="871">
          <cell r="A871" t="str">
            <v>5.1.201</v>
          </cell>
          <cell r="C871" t="str">
            <v>5.1.201:_14_FOAM GLASS_150mm_UN m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 t="str">
            <v>5.1.201</v>
          </cell>
        </row>
        <row r="872">
          <cell r="A872" t="str">
            <v>5.1.202</v>
          </cell>
          <cell r="C872" t="str">
            <v>5.1.202:_14_FOAM GLASS_160mm_UN m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 t="str">
            <v>5.1.202</v>
          </cell>
        </row>
        <row r="873">
          <cell r="A873" t="str">
            <v>5.1.203</v>
          </cell>
          <cell r="C873" t="str">
            <v>5.1.203:_14_FOAM GLASS_180mm_UN m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 t="str">
            <v>5.1.203</v>
          </cell>
        </row>
        <row r="874">
          <cell r="A874" t="str">
            <v>5.1.204</v>
          </cell>
          <cell r="C874" t="str">
            <v>5.1.204:_14_FOAM GLASS_190mm_UN m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 t="str">
            <v>5.1.204</v>
          </cell>
        </row>
        <row r="875">
          <cell r="A875" t="str">
            <v>5.1.205</v>
          </cell>
          <cell r="C875" t="str">
            <v>5.1.205:_14_FOAM GLASS_200mm_UN m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 t="str">
            <v>5.1.205</v>
          </cell>
        </row>
        <row r="876">
          <cell r="A876" t="str">
            <v>5.1.206</v>
          </cell>
          <cell r="C876" t="str">
            <v>5.1.206:_14_FOAM GLASS_210mm_UN m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 t="str">
            <v>5.1.206</v>
          </cell>
        </row>
        <row r="877">
          <cell r="A877" t="str">
            <v>5.1.207</v>
          </cell>
          <cell r="C877" t="str">
            <v>5.1.207:_14_FOAM GLASS_230mm_UN m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 t="str">
            <v>5.1.207</v>
          </cell>
        </row>
        <row r="878">
          <cell r="A878" t="str">
            <v>5.1.208</v>
          </cell>
          <cell r="C878" t="str">
            <v>5.1.208:_14_FOAM GLASS_250mm_UN m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 t="str">
            <v>5.1.208</v>
          </cell>
        </row>
        <row r="879">
          <cell r="A879" t="str">
            <v>5.1.209</v>
          </cell>
          <cell r="C879" t="str">
            <v>5.1.209:_14_FOAM GLASS_270mm_UN m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 t="str">
            <v>5.1.209</v>
          </cell>
        </row>
        <row r="880">
          <cell r="A880" t="str">
            <v>5.1.210</v>
          </cell>
          <cell r="C880" t="str">
            <v>5.1.210:_16_FOAM GLASS_30mm_UN m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 t="str">
            <v>5.1.210</v>
          </cell>
        </row>
        <row r="881">
          <cell r="A881" t="str">
            <v>5.1.211</v>
          </cell>
          <cell r="C881" t="str">
            <v>5.1.211:_16_FOAM GLASS_40mm_UN m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 t="str">
            <v>5.1.211</v>
          </cell>
        </row>
        <row r="882">
          <cell r="A882" t="str">
            <v>5.1.212</v>
          </cell>
          <cell r="C882" t="str">
            <v>5.1.212:_16_FOAM GLASS_60mm_UN m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 t="str">
            <v>5.1.212</v>
          </cell>
        </row>
        <row r="883">
          <cell r="A883" t="str">
            <v>5.1.213</v>
          </cell>
          <cell r="C883" t="str">
            <v>5.1.213:_16_FOAM GLASS_70mm_UN m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 t="str">
            <v>5.1.213</v>
          </cell>
        </row>
        <row r="884">
          <cell r="A884" t="str">
            <v>5.1.214</v>
          </cell>
          <cell r="C884" t="str">
            <v>5.1.214:_16_FOAM GLASS_90mm_UN m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 t="str">
            <v>5.1.214</v>
          </cell>
        </row>
        <row r="885">
          <cell r="A885" t="str">
            <v>5.1.215</v>
          </cell>
          <cell r="C885" t="str">
            <v>5.1.215:_16_FOAM GLASS_100mm_UN m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 t="str">
            <v>5.1.215</v>
          </cell>
        </row>
        <row r="886">
          <cell r="A886" t="str">
            <v>5.1.216</v>
          </cell>
          <cell r="C886" t="str">
            <v>5.1.216:_16_FOAM GLASS_110mm_UN m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 t="str">
            <v>5.1.216</v>
          </cell>
        </row>
        <row r="887">
          <cell r="A887" t="str">
            <v>5.1.217</v>
          </cell>
          <cell r="C887" t="str">
            <v>5.1.217:_16_FOAM GLASS_120mm_UN m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 t="str">
            <v>5.1.217</v>
          </cell>
        </row>
        <row r="888">
          <cell r="A888" t="str">
            <v>5.1.218</v>
          </cell>
          <cell r="C888" t="str">
            <v>5.1.218:_16_FOAM GLASS_130mm_UN m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 t="str">
            <v>5.1.218</v>
          </cell>
        </row>
        <row r="889">
          <cell r="A889" t="str">
            <v>5.1.219</v>
          </cell>
          <cell r="C889" t="str">
            <v>5.1.219:_16_FOAM GLASS_140mm_UN m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 t="str">
            <v>5.1.219</v>
          </cell>
        </row>
        <row r="890">
          <cell r="A890" t="str">
            <v>5.1.220</v>
          </cell>
          <cell r="C890" t="str">
            <v>5.1.220:_16_FOAM GLASS_160mm_UN m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 t="str">
            <v>5.1.220</v>
          </cell>
        </row>
        <row r="891">
          <cell r="A891" t="str">
            <v>5.1.221</v>
          </cell>
          <cell r="C891" t="str">
            <v>5.1.221:_16_FOAM GLASS_170mm_UN m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 t="str">
            <v>5.1.221</v>
          </cell>
        </row>
        <row r="892">
          <cell r="A892" t="str">
            <v>5.1.222</v>
          </cell>
          <cell r="C892" t="str">
            <v>5.1.222:_16_FOAM GLASS_180mm_UN m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 t="str">
            <v>5.1.222</v>
          </cell>
        </row>
        <row r="893">
          <cell r="A893" t="str">
            <v>5.1.223</v>
          </cell>
          <cell r="C893" t="str">
            <v>5.1.223:_16_FOAM GLASS_200mm_UN m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 t="str">
            <v>5.1.223</v>
          </cell>
        </row>
        <row r="894">
          <cell r="A894" t="str">
            <v>5.1.224</v>
          </cell>
          <cell r="C894" t="str">
            <v>5.1.224:_16_FOAM GLASS_210mm_UN m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 t="str">
            <v>5.1.224</v>
          </cell>
        </row>
        <row r="895">
          <cell r="A895" t="str">
            <v>5.1.225</v>
          </cell>
          <cell r="C895" t="str">
            <v>5.1.225:_16_FOAM GLASS_220mm_UN m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 t="str">
            <v>5.1.225</v>
          </cell>
        </row>
        <row r="896">
          <cell r="A896" t="str">
            <v>5.1.226</v>
          </cell>
          <cell r="C896" t="str">
            <v>5.1.226:_16_FOAM GLASS_240mm_UN m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 t="str">
            <v>5.1.226</v>
          </cell>
        </row>
        <row r="897">
          <cell r="A897" t="str">
            <v>5.1.227</v>
          </cell>
          <cell r="C897" t="str">
            <v>5.1.227:_16_FOAM GLASS_250mm_UN m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 t="str">
            <v>5.1.227</v>
          </cell>
        </row>
        <row r="898">
          <cell r="A898" t="str">
            <v>5.1.228</v>
          </cell>
          <cell r="C898" t="str">
            <v>5.1.228:_16_FOAM GLASS_270mm_UN m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 t="str">
            <v>5.1.228</v>
          </cell>
        </row>
        <row r="899">
          <cell r="A899" t="str">
            <v>5.1.229</v>
          </cell>
          <cell r="C899" t="str">
            <v>5.1.229:_20_FOAM GLASS_30mm_UN m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 t="str">
            <v>5.1.229</v>
          </cell>
        </row>
        <row r="900">
          <cell r="A900" t="str">
            <v>5.1.230</v>
          </cell>
          <cell r="C900" t="str">
            <v>5.1.230:_20_FOAM GLASS_50mm_UN m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 t="str">
            <v>5.1.230</v>
          </cell>
        </row>
        <row r="901">
          <cell r="A901" t="str">
            <v>5.1.231</v>
          </cell>
          <cell r="C901" t="str">
            <v>5.1.231:_20_FOAM GLASS_60mm_UN m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 t="str">
            <v>5.1.231</v>
          </cell>
        </row>
        <row r="902">
          <cell r="A902" t="str">
            <v>5.1.232</v>
          </cell>
          <cell r="C902" t="str">
            <v>5.1.232:_20_FOAM GLASS_70mm_UN m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 t="str">
            <v>5.1.232</v>
          </cell>
        </row>
        <row r="903">
          <cell r="A903" t="str">
            <v>5.1.233</v>
          </cell>
          <cell r="C903" t="str">
            <v>5.1.233:_20_FOAM GLASS_90mm_UN m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 t="str">
            <v>5.1.233</v>
          </cell>
        </row>
        <row r="904">
          <cell r="A904" t="str">
            <v>5.1.234</v>
          </cell>
          <cell r="C904" t="str">
            <v>5.1.234:_20_FOAM GLASS_100mm_UN m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 t="str">
            <v>5.1.234</v>
          </cell>
        </row>
        <row r="905">
          <cell r="A905" t="str">
            <v>5.1.235</v>
          </cell>
          <cell r="C905" t="str">
            <v>5.1.235:_20_FOAM GLASS_110mm_UN m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 t="str">
            <v>5.1.235</v>
          </cell>
        </row>
        <row r="906">
          <cell r="A906" t="str">
            <v>5.1.236</v>
          </cell>
          <cell r="C906" t="str">
            <v>5.1.236:_20_FOAM GLASS_120mm_UN m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 t="str">
            <v>5.1.236</v>
          </cell>
        </row>
        <row r="907">
          <cell r="A907" t="str">
            <v>5.1.237</v>
          </cell>
          <cell r="C907" t="str">
            <v>5.1.237:_20_FOAM GLASS_140mm_UN m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 t="str">
            <v>5.1.237</v>
          </cell>
        </row>
        <row r="908">
          <cell r="A908" t="str">
            <v>5.1.238</v>
          </cell>
          <cell r="C908" t="str">
            <v>5.1.238:_20_FOAM GLASS_150mm_UN m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 t="str">
            <v>5.1.238</v>
          </cell>
        </row>
        <row r="909">
          <cell r="A909" t="str">
            <v>5.1.239</v>
          </cell>
          <cell r="C909" t="str">
            <v>5.1.239:_20_FOAM GLASS_160mm_UN m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 t="str">
            <v>5.1.239</v>
          </cell>
        </row>
        <row r="910">
          <cell r="A910" t="str">
            <v>5.1.240</v>
          </cell>
          <cell r="C910" t="str">
            <v>5.1.240:_20_FOAM GLASS_170mm_UN m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 t="str">
            <v>5.1.240</v>
          </cell>
        </row>
        <row r="911">
          <cell r="A911" t="str">
            <v>5.1.241</v>
          </cell>
          <cell r="C911" t="str">
            <v>5.1.241:_20_FOAM GLASS_190mm_UN m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 t="str">
            <v>5.1.241</v>
          </cell>
        </row>
        <row r="912">
          <cell r="A912" t="str">
            <v>5.1.242</v>
          </cell>
          <cell r="C912" t="str">
            <v>5.1.242:_20_FOAM GLASS_200mm_UN m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 t="str">
            <v>5.1.242</v>
          </cell>
        </row>
        <row r="913">
          <cell r="A913" t="str">
            <v>5.1.243</v>
          </cell>
          <cell r="C913" t="str">
            <v>5.1.243:_20_FOAM GLASS_220mm_UN m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 t="str">
            <v>5.1.243</v>
          </cell>
        </row>
        <row r="914">
          <cell r="A914" t="str">
            <v>5.1.244</v>
          </cell>
          <cell r="C914" t="str">
            <v>5.1.244:_20_FOAM GLASS_230mm_UN m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 t="str">
            <v>5.1.244</v>
          </cell>
        </row>
        <row r="915">
          <cell r="A915" t="str">
            <v>5.1.245</v>
          </cell>
          <cell r="C915" t="str">
            <v>5.1.245:_20_FOAM GLASS_250mm_UN m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 t="str">
            <v>5.1.245</v>
          </cell>
        </row>
        <row r="916">
          <cell r="A916" t="str">
            <v>5.1.246</v>
          </cell>
          <cell r="C916" t="str">
            <v>5.1.246:_20_FOAM GLASS_260mm_UN m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 t="str">
            <v>5.1.246</v>
          </cell>
        </row>
        <row r="917">
          <cell r="A917" t="str">
            <v>5.1.247</v>
          </cell>
          <cell r="C917" t="str">
            <v>5.1.247:_20_FOAM GLASS_280mm_UN m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 t="str">
            <v>5.1.247</v>
          </cell>
        </row>
        <row r="918">
          <cell r="A918" t="str">
            <v>5.1.248</v>
          </cell>
          <cell r="C918" t="str">
            <v>5.1.248:_24_FOAM GLASS_30mm_UN m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 t="str">
            <v>5.1.248</v>
          </cell>
        </row>
        <row r="919">
          <cell r="A919" t="str">
            <v>5.1.249</v>
          </cell>
          <cell r="C919" t="str">
            <v>5.1.249:_24_FOAM GLASS_50mm_UN m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 t="str">
            <v>5.1.249</v>
          </cell>
        </row>
        <row r="920">
          <cell r="A920" t="str">
            <v>5.1.250</v>
          </cell>
          <cell r="C920" t="str">
            <v>5.1.250:_24_FOAM GLASS_60mm_UN m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 t="str">
            <v>5.1.250</v>
          </cell>
        </row>
        <row r="921">
          <cell r="A921" t="str">
            <v>5.1.251</v>
          </cell>
          <cell r="C921" t="str">
            <v>5.1.251:_24_FOAM GLASS_70mm_UN m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 t="str">
            <v>5.1.251</v>
          </cell>
        </row>
        <row r="922">
          <cell r="A922" t="str">
            <v>5.1.252</v>
          </cell>
          <cell r="C922" t="str">
            <v>5.1.252:_24_FOAM GLASS_90mm_UN m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 t="str">
            <v>5.1.252</v>
          </cell>
        </row>
        <row r="923">
          <cell r="A923" t="str">
            <v>5.1.253</v>
          </cell>
          <cell r="C923" t="str">
            <v>5.1.253:_24_FOAM GLASS_100mm_UN m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 t="str">
            <v>5.1.253</v>
          </cell>
        </row>
        <row r="924">
          <cell r="A924" t="str">
            <v>5.1.254</v>
          </cell>
          <cell r="C924" t="str">
            <v>5.1.254:_24_FOAM GLASS_110mm_UN m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 t="str">
            <v>5.1.254</v>
          </cell>
        </row>
        <row r="925">
          <cell r="A925" t="str">
            <v>5.1.255</v>
          </cell>
          <cell r="C925" t="str">
            <v>5.1.255:_24_FOAM GLASS_120mm_UN m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 t="str">
            <v>5.1.255</v>
          </cell>
        </row>
        <row r="926">
          <cell r="A926" t="str">
            <v>5.1.256</v>
          </cell>
          <cell r="C926" t="str">
            <v>5.1.256:_24_FOAM GLASS_140mm_UN m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 t="str">
            <v>5.1.256</v>
          </cell>
        </row>
        <row r="927">
          <cell r="A927" t="str">
            <v>5.1.257</v>
          </cell>
          <cell r="C927" t="str">
            <v>5.1.257:_24_FOAM GLASS_150mm_UN m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 t="str">
            <v>5.1.257</v>
          </cell>
        </row>
        <row r="928">
          <cell r="A928" t="str">
            <v>5.1.258</v>
          </cell>
          <cell r="C928" t="str">
            <v>5.1.258:_24_FOAM GLASS_160mm_UN m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 t="str">
            <v>5.1.258</v>
          </cell>
        </row>
        <row r="929">
          <cell r="A929" t="str">
            <v>5.1.259</v>
          </cell>
          <cell r="C929" t="str">
            <v>5.1.259:_24_FOAM GLASS_180mm_UN m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 t="str">
            <v>5.1.259</v>
          </cell>
        </row>
        <row r="930">
          <cell r="A930" t="str">
            <v>5.1.260</v>
          </cell>
          <cell r="C930" t="str">
            <v>5.1.260:_24_FOAM GLASS_190mm_UN m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 t="str">
            <v>5.1.260</v>
          </cell>
        </row>
        <row r="931">
          <cell r="A931" t="str">
            <v>5.1.261</v>
          </cell>
          <cell r="C931" t="str">
            <v>5.1.261:_24_FOAM GLASS_210mm_UN m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 t="str">
            <v>5.1.261</v>
          </cell>
        </row>
        <row r="932">
          <cell r="A932" t="str">
            <v>5.1.262</v>
          </cell>
          <cell r="C932" t="str">
            <v>5.1.262:_24_FOAM GLASS_220mm_UN m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 t="str">
            <v>5.1.262</v>
          </cell>
        </row>
        <row r="933">
          <cell r="A933" t="str">
            <v>5.1.263</v>
          </cell>
          <cell r="C933" t="str">
            <v>5.1.263:_24_FOAM GLASS_230mm_UN m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 t="str">
            <v>5.1.263</v>
          </cell>
        </row>
        <row r="934">
          <cell r="A934" t="str">
            <v>5.1.264</v>
          </cell>
          <cell r="C934" t="str">
            <v>5.1.264:_24_FOAM GLASS_250mm_UN m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 t="str">
            <v>5.1.264</v>
          </cell>
        </row>
        <row r="935">
          <cell r="A935" t="str">
            <v>5.1.265</v>
          </cell>
          <cell r="C935" t="str">
            <v>5.1.265:_24_FOAM GLASS_270mm_UN m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 t="str">
            <v>5.1.265</v>
          </cell>
        </row>
        <row r="936">
          <cell r="A936" t="str">
            <v>5.1.266</v>
          </cell>
          <cell r="C936" t="str">
            <v>5.1.266:_24_FOAM GLASS_290mm_UN m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 t="str">
            <v>5.1.266</v>
          </cell>
        </row>
        <row r="937">
          <cell r="A937" t="str">
            <v>5.1.267</v>
          </cell>
          <cell r="C937" t="str">
            <v>5.1.267:_28_FOAM GLASS_30mm_UN m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 t="str">
            <v>5.1.267</v>
          </cell>
        </row>
        <row r="938">
          <cell r="A938" t="str">
            <v>5.1.268</v>
          </cell>
          <cell r="C938" t="str">
            <v>5.1.268:_28_FOAM GLASS_50mm_UN m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 t="str">
            <v>5.1.268</v>
          </cell>
        </row>
        <row r="939">
          <cell r="A939" t="str">
            <v>5.1.269</v>
          </cell>
          <cell r="C939" t="str">
            <v>5.1.269:_28_FOAM GLASS_60mm_UN m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 t="str">
            <v>5.1.269</v>
          </cell>
        </row>
        <row r="940">
          <cell r="A940" t="str">
            <v>5.1.270</v>
          </cell>
          <cell r="C940" t="str">
            <v>5.1.270:_28_FOAM GLASS_70mm_UN m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 t="str">
            <v>5.1.270</v>
          </cell>
        </row>
        <row r="941">
          <cell r="A941" t="str">
            <v>5.1.271</v>
          </cell>
          <cell r="C941" t="str">
            <v>5.1.271:_28_FOAM GLASS_90mm_UN m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 t="str">
            <v>5.1.271</v>
          </cell>
        </row>
        <row r="942">
          <cell r="A942" t="str">
            <v>5.1.272</v>
          </cell>
          <cell r="C942" t="str">
            <v>5.1.272:_28_FOAM GLASS_100mm_UN m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 t="str">
            <v>5.1.272</v>
          </cell>
        </row>
        <row r="943">
          <cell r="A943" t="str">
            <v>5.1.273</v>
          </cell>
          <cell r="C943" t="str">
            <v>5.1.273:_28_FOAM GLASS_110mm_UN m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 t="str">
            <v>5.1.273</v>
          </cell>
        </row>
        <row r="944">
          <cell r="A944" t="str">
            <v>5.1.274</v>
          </cell>
          <cell r="C944" t="str">
            <v>5.1.274:_28_FOAM GLASS_120mm_UN m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 t="str">
            <v>5.1.274</v>
          </cell>
        </row>
        <row r="945">
          <cell r="A945" t="str">
            <v>5.1.275</v>
          </cell>
          <cell r="C945" t="str">
            <v>5.1.275:_28_FOAM GLASS_140mm_UN m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 t="str">
            <v>5.1.275</v>
          </cell>
        </row>
        <row r="946">
          <cell r="A946" t="str">
            <v>5.1.276</v>
          </cell>
          <cell r="C946" t="str">
            <v>5.1.276:_28_FOAM GLASS_160mm_UN m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 t="str">
            <v>5.1.276</v>
          </cell>
        </row>
        <row r="947">
          <cell r="A947" t="str">
            <v>5.1.277</v>
          </cell>
          <cell r="C947" t="str">
            <v>5.1.277:_28_FOAM GLASS_170mm_UN m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 t="str">
            <v>5.1.277</v>
          </cell>
        </row>
        <row r="948">
          <cell r="A948" t="str">
            <v>5.1.278</v>
          </cell>
          <cell r="C948" t="str">
            <v>5.1.278:_28_FOAM GLASS_180mm_UN m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 t="str">
            <v>5.1.278</v>
          </cell>
        </row>
        <row r="949">
          <cell r="A949" t="str">
            <v>5.1.279</v>
          </cell>
          <cell r="C949" t="str">
            <v>5.1.279:_28_FOAM GLASS_200mm_UN m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 t="str">
            <v>5.1.279</v>
          </cell>
        </row>
        <row r="950">
          <cell r="A950" t="str">
            <v>5.1.280</v>
          </cell>
          <cell r="C950" t="str">
            <v>5.1.280:_28_FOAM GLASS_220mm_UN m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 t="str">
            <v>5.1.280</v>
          </cell>
        </row>
        <row r="951">
          <cell r="A951" t="str">
            <v>5.1.281</v>
          </cell>
          <cell r="C951" t="str">
            <v>5.1.281:_28_FOAM GLASS_230mm_UN m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 t="str">
            <v>5.1.281</v>
          </cell>
        </row>
        <row r="952">
          <cell r="A952" t="str">
            <v>5.1.282</v>
          </cell>
          <cell r="C952" t="str">
            <v>5.1.282:_28_FOAM GLASS_240mm_UN m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 t="str">
            <v>5.1.282</v>
          </cell>
        </row>
        <row r="953">
          <cell r="A953" t="str">
            <v>5.1.283</v>
          </cell>
          <cell r="C953" t="str">
            <v>5.1.283:_28_FOAM GLASS_260mm_UN m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 t="str">
            <v>5.1.283</v>
          </cell>
        </row>
        <row r="954">
          <cell r="A954" t="str">
            <v>5.1.284</v>
          </cell>
          <cell r="C954" t="str">
            <v>5.1.284:_28_FOAM GLASS_280mm_UN m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 t="str">
            <v>5.1.284</v>
          </cell>
        </row>
        <row r="955">
          <cell r="A955" t="str">
            <v>5.1.285</v>
          </cell>
          <cell r="C955" t="str">
            <v>5.1.285:_28_FOAM GLASS_300mm_UN m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 t="str">
            <v>5.1.285</v>
          </cell>
        </row>
        <row r="956">
          <cell r="A956" t="str">
            <v>5.1.286</v>
          </cell>
          <cell r="C956" t="str">
            <v>5.1.286:_32_FOAM GLASS_30mm_UN m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 t="str">
            <v>5.1.286</v>
          </cell>
        </row>
        <row r="957">
          <cell r="A957" t="str">
            <v>5.1.287</v>
          </cell>
          <cell r="C957" t="str">
            <v>5.1.287:_32_FOAM GLASS_50mm_UN m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 t="str">
            <v>5.1.287</v>
          </cell>
        </row>
        <row r="958">
          <cell r="A958" t="str">
            <v>5.1.288</v>
          </cell>
          <cell r="C958" t="str">
            <v>5.1.288:_32_FOAM GLASS_60mm_UN m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 t="str">
            <v>5.1.288</v>
          </cell>
        </row>
        <row r="959">
          <cell r="A959" t="str">
            <v>5.1.289</v>
          </cell>
          <cell r="C959" t="str">
            <v>5.1.289:_32_FOAM GLASS_70mm_UN m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 t="str">
            <v>5.1.289</v>
          </cell>
        </row>
        <row r="960">
          <cell r="A960" t="str">
            <v>5.1.290</v>
          </cell>
          <cell r="C960" t="str">
            <v>5.1.290:_32_FOAM GLASS_90mm_UN m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 t="str">
            <v>5.1.290</v>
          </cell>
        </row>
        <row r="961">
          <cell r="A961" t="str">
            <v>5.1.291</v>
          </cell>
          <cell r="C961" t="str">
            <v>5.1.291:_32_FOAM GLASS_100mm_UN m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 t="str">
            <v>5.1.291</v>
          </cell>
        </row>
        <row r="962">
          <cell r="A962" t="str">
            <v>5.1.292</v>
          </cell>
          <cell r="C962" t="str">
            <v>5.1.292:_32_FOAM GLASS_120mm_UN m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 t="str">
            <v>5.1.292</v>
          </cell>
        </row>
        <row r="963">
          <cell r="A963" t="str">
            <v>5.1.293</v>
          </cell>
          <cell r="C963" t="str">
            <v>5.1.293:_32_FOAM GLASS_140mm_UN m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 t="str">
            <v>5.1.293</v>
          </cell>
        </row>
        <row r="964">
          <cell r="A964" t="str">
            <v>5.1.294</v>
          </cell>
          <cell r="C964" t="str">
            <v>5.1.294:_32_FOAM GLASS_160mm_UN m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 t="str">
            <v>5.1.294</v>
          </cell>
        </row>
        <row r="965">
          <cell r="A965" t="str">
            <v>5.1.295</v>
          </cell>
          <cell r="C965" t="str">
            <v>5.1.295:_32_FOAM GLASS_170mm_UN m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 t="str">
            <v>5.1.295</v>
          </cell>
        </row>
        <row r="966">
          <cell r="A966" t="str">
            <v>5.1.296</v>
          </cell>
          <cell r="C966" t="str">
            <v>5.1.296:_32_FOAM GLASS_180mm_UN m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 t="str">
            <v>5.1.296</v>
          </cell>
        </row>
        <row r="967">
          <cell r="A967" t="str">
            <v>5.1.297</v>
          </cell>
          <cell r="C967" t="str">
            <v>5.1.297:_32_FOAM GLASS_200mm_UN m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 t="str">
            <v>5.1.297</v>
          </cell>
        </row>
        <row r="968">
          <cell r="A968" t="str">
            <v>5.1.298</v>
          </cell>
          <cell r="C968" t="str">
            <v>5.1.298:_32_FOAM GLASS_220mm_UN m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 t="str">
            <v>5.1.298</v>
          </cell>
        </row>
        <row r="969">
          <cell r="A969" t="str">
            <v>5.1.299</v>
          </cell>
          <cell r="C969" t="str">
            <v>5.1.299:_32_FOAM GLASS_230mm_UN m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 t="str">
            <v>5.1.299</v>
          </cell>
        </row>
        <row r="970">
          <cell r="A970" t="str">
            <v>5.1.300</v>
          </cell>
          <cell r="C970" t="str">
            <v>5.1.300:_32_FOAM GLASS_240mm_UN m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 t="str">
            <v>5.1.300</v>
          </cell>
        </row>
        <row r="971">
          <cell r="A971" t="str">
            <v>5.1.301</v>
          </cell>
          <cell r="C971" t="str">
            <v>5.1.301:_32_FOAM GLASS_270mm_UN m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 t="str">
            <v>5.1.301</v>
          </cell>
        </row>
        <row r="972">
          <cell r="A972" t="str">
            <v>5.1.302</v>
          </cell>
          <cell r="C972" t="str">
            <v>5.1.302:_32_FOAM GLASS_290mm_UN m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 t="str">
            <v>5.1.302</v>
          </cell>
        </row>
        <row r="973">
          <cell r="A973" t="str">
            <v>5.1.303</v>
          </cell>
          <cell r="C973" t="str">
            <v>5.1.303:_32_FOAM GLASS_310mm_UN m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 t="str">
            <v>5.1.303</v>
          </cell>
        </row>
        <row r="974">
          <cell r="A974" t="str">
            <v>5.1.304</v>
          </cell>
          <cell r="C974" t="str">
            <v>5.1.304:_36_FOAM GLASS_30mm_UN m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 t="str">
            <v>5.1.304</v>
          </cell>
        </row>
        <row r="975">
          <cell r="A975" t="str">
            <v>5.1.305</v>
          </cell>
          <cell r="C975" t="str">
            <v>5.1.305:_36_FOAM GLASS_50mm_UN m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 t="str">
            <v>5.1.305</v>
          </cell>
        </row>
        <row r="976">
          <cell r="A976" t="str">
            <v>5.1.306</v>
          </cell>
          <cell r="C976" t="str">
            <v>5.1.306:_36_FOAM GLASS_60mm_UN m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 t="str">
            <v>5.1.306</v>
          </cell>
        </row>
        <row r="977">
          <cell r="A977" t="str">
            <v>5.1.307</v>
          </cell>
          <cell r="C977" t="str">
            <v>5.1.307:_36_FOAM GLASS_80mm_UN m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 t="str">
            <v>5.1.307</v>
          </cell>
        </row>
        <row r="978">
          <cell r="A978" t="str">
            <v>5.1.308</v>
          </cell>
          <cell r="C978" t="str">
            <v>5.1.308:_36_FOAM GLASS_90mm_UN m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 t="str">
            <v>5.1.308</v>
          </cell>
        </row>
        <row r="979">
          <cell r="A979" t="str">
            <v>5.1.309</v>
          </cell>
          <cell r="C979" t="str">
            <v>5.1.309:_36_FOAM GLASS_100mm_UN m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 t="str">
            <v>5.1.309</v>
          </cell>
        </row>
        <row r="980">
          <cell r="A980" t="str">
            <v>5.1.310</v>
          </cell>
          <cell r="C980" t="str">
            <v>5.1.310:_36_FOAM GLASS_120mm_UN m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 t="str">
            <v>5.1.310</v>
          </cell>
        </row>
        <row r="981">
          <cell r="A981" t="str">
            <v>5.1.311</v>
          </cell>
          <cell r="C981" t="str">
            <v>5.1.311:_36_FOAM GLASS_130mm_UN m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 t="str">
            <v>5.1.311</v>
          </cell>
        </row>
        <row r="982">
          <cell r="A982" t="str">
            <v>5.1.312</v>
          </cell>
          <cell r="C982" t="str">
            <v>5.1.312:_36_FOAM GLASS_150mm_UN m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 t="str">
            <v>5.1.312</v>
          </cell>
        </row>
        <row r="983">
          <cell r="A983" t="str">
            <v>5.1.313</v>
          </cell>
          <cell r="C983" t="str">
            <v>5.1.313:_36_FOAM GLASS_160mm_UN m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 t="str">
            <v>5.1.313</v>
          </cell>
        </row>
        <row r="984">
          <cell r="A984" t="str">
            <v>5.1.314</v>
          </cell>
          <cell r="C984" t="str">
            <v>5.1.314:_36_FOAM GLASS_170mm_UN m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 t="str">
            <v>5.1.314</v>
          </cell>
        </row>
        <row r="985">
          <cell r="A985" t="str">
            <v>5.1.315</v>
          </cell>
          <cell r="C985" t="str">
            <v>5.1.315:_36_FOAM GLASS_190mm_UN m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 t="str">
            <v>5.1.315</v>
          </cell>
        </row>
        <row r="986">
          <cell r="A986" t="str">
            <v>5.1.316</v>
          </cell>
          <cell r="C986" t="str">
            <v>5.1.316:_36_FOAM GLASS_200mm_UN m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 t="str">
            <v>5.1.316</v>
          </cell>
        </row>
        <row r="987">
          <cell r="A987" t="str">
            <v>5.1.317</v>
          </cell>
          <cell r="C987" t="str">
            <v>5.1.317:_36_FOAM GLASS_220mm_UN m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 t="str">
            <v>5.1.317</v>
          </cell>
        </row>
        <row r="988">
          <cell r="A988" t="str">
            <v>5.1.318</v>
          </cell>
          <cell r="C988" t="str">
            <v>5.1.318:_36_FOAM GLASS_240mm_UN m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 t="str">
            <v>5.1.318</v>
          </cell>
        </row>
        <row r="989">
          <cell r="A989" t="str">
            <v>5.1.319</v>
          </cell>
          <cell r="C989" t="str">
            <v>5.1.319:_36_FOAM GLASS_250mm_UN m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 t="str">
            <v>5.1.319</v>
          </cell>
        </row>
        <row r="990">
          <cell r="A990" t="str">
            <v>5.1.320</v>
          </cell>
          <cell r="C990" t="str">
            <v>5.1.320:_36_FOAM GLASS_270mm_UN m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 t="str">
            <v>5.1.320</v>
          </cell>
        </row>
        <row r="991">
          <cell r="A991" t="str">
            <v>5.1.321</v>
          </cell>
          <cell r="C991" t="str">
            <v>5.1.321:_36_FOAM GLASS_290mm_UN m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 t="str">
            <v>5.1.321</v>
          </cell>
        </row>
        <row r="992">
          <cell r="A992" t="str">
            <v>5.1.322</v>
          </cell>
          <cell r="C992" t="str">
            <v>5.1.322:_36_FOAM GLASS_310mm_UN m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 t="str">
            <v>5.1.322</v>
          </cell>
        </row>
        <row r="993">
          <cell r="A993" t="str">
            <v>6.1.1</v>
          </cell>
          <cell r="B993" t="str">
            <v>10/4360</v>
          </cell>
          <cell r="C993" t="str">
            <v>6.1.1:_POLIURETANO INJETADO__25mm</v>
          </cell>
          <cell r="D993">
            <v>231.58</v>
          </cell>
          <cell r="E993">
            <v>107.35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 t="str">
            <v>6.1.1</v>
          </cell>
        </row>
        <row r="994">
          <cell r="A994" t="str">
            <v>6.1.2</v>
          </cell>
          <cell r="B994" t="str">
            <v>10/4370</v>
          </cell>
          <cell r="C994" t="str">
            <v>6.1.2:_POLIURETANO INJETADO__40mm</v>
          </cell>
          <cell r="D994">
            <v>231.58</v>
          </cell>
          <cell r="E994">
            <v>118.66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 t="str">
            <v>6.1.2</v>
          </cell>
        </row>
        <row r="995">
          <cell r="A995" t="str">
            <v>6.1.3</v>
          </cell>
          <cell r="B995" t="str">
            <v>10/4380</v>
          </cell>
          <cell r="C995" t="str">
            <v>6.1.3:_POLIURETANO INJETADO__50mm</v>
          </cell>
          <cell r="D995">
            <v>231.58</v>
          </cell>
          <cell r="E995">
            <v>154.63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 t="str">
            <v>6.1.3</v>
          </cell>
        </row>
        <row r="996">
          <cell r="A996" t="str">
            <v>6.1.4</v>
          </cell>
          <cell r="B996" t="str">
            <v>10/4390</v>
          </cell>
          <cell r="C996" t="str">
            <v>6.1.4:_POLIURETANO INJETADO__65mm</v>
          </cell>
          <cell r="D996">
            <v>231.58</v>
          </cell>
          <cell r="E996">
            <v>211.24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 t="str">
            <v>6.1.4</v>
          </cell>
        </row>
        <row r="997">
          <cell r="A997" t="str">
            <v>6.1.5</v>
          </cell>
          <cell r="B997" t="str">
            <v>10/4400</v>
          </cell>
          <cell r="C997" t="str">
            <v>6.1.5:_POLIURETANO INJETADO__75mm</v>
          </cell>
          <cell r="D997">
            <v>231.58</v>
          </cell>
          <cell r="E997">
            <v>259.44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 t="str">
            <v>6.1.5</v>
          </cell>
        </row>
        <row r="998">
          <cell r="A998" t="str">
            <v>6.1.6</v>
          </cell>
          <cell r="B998" t="str">
            <v>10/4410</v>
          </cell>
          <cell r="C998" t="str">
            <v>6.1.6:_POLIURETANO INJETADO__90mm</v>
          </cell>
          <cell r="D998">
            <v>231.58</v>
          </cell>
          <cell r="E998">
            <v>344.65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 t="str">
            <v>6.1.6</v>
          </cell>
        </row>
        <row r="999">
          <cell r="A999" t="str">
            <v>6.1.7</v>
          </cell>
          <cell r="B999" t="str">
            <v>10/4420</v>
          </cell>
          <cell r="C999" t="str">
            <v>6.1.7:_POLIURETANO INJETADO__100mm</v>
          </cell>
          <cell r="D999">
            <v>231.58</v>
          </cell>
          <cell r="E999">
            <v>410.07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 t="str">
            <v>6.1.7</v>
          </cell>
        </row>
        <row r="1000">
          <cell r="A1000" t="str">
            <v>6.1.8</v>
          </cell>
          <cell r="B1000" t="str">
            <v>10/4430</v>
          </cell>
          <cell r="C1000" t="str">
            <v>6.1.8:_POLIURETANO INJETADO__115mm</v>
          </cell>
          <cell r="D1000">
            <v>218.79</v>
          </cell>
          <cell r="E1000">
            <v>155.63999999999999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 t="str">
            <v>6.1.8</v>
          </cell>
        </row>
        <row r="1001">
          <cell r="A1001" t="str">
            <v>6.1.9</v>
          </cell>
          <cell r="B1001" t="str">
            <v>10/4440</v>
          </cell>
          <cell r="C1001" t="str">
            <v>6.1.9:_POLIURETANO INJETADO__125mm</v>
          </cell>
          <cell r="D1001">
            <v>218.79</v>
          </cell>
          <cell r="E1001">
            <v>161.38999999999999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 t="str">
            <v>6.1.9</v>
          </cell>
        </row>
        <row r="1002">
          <cell r="A1002" t="str">
            <v>6.1.10</v>
          </cell>
          <cell r="B1002" t="str">
            <v>10/4450</v>
          </cell>
          <cell r="C1002" t="str">
            <v>6.1.10:_POLIURETANO INJETADO__140mm</v>
          </cell>
          <cell r="D1002">
            <v>218.79</v>
          </cell>
          <cell r="E1002">
            <v>167.15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 t="str">
            <v>6.1.10</v>
          </cell>
        </row>
        <row r="1003">
          <cell r="A1003" t="str">
            <v>6.1.11</v>
          </cell>
          <cell r="B1003" t="str">
            <v>10/4460</v>
          </cell>
          <cell r="C1003" t="str">
            <v>6.1.11:_POLIURETANO INJETADO__150mm</v>
          </cell>
          <cell r="D1003">
            <v>218.79</v>
          </cell>
          <cell r="E1003">
            <v>172.93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 t="str">
            <v>6.1.11</v>
          </cell>
        </row>
        <row r="1004">
          <cell r="A1004" t="str">
            <v>6.1.12</v>
          </cell>
          <cell r="B1004" t="str">
            <v>10/4470</v>
          </cell>
          <cell r="C1004" t="str">
            <v>6.1.12:_POLIURETANO INJETADO__160mm</v>
          </cell>
          <cell r="D1004">
            <v>218.79</v>
          </cell>
          <cell r="E1004">
            <v>178.68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 t="str">
            <v>6.1.12</v>
          </cell>
        </row>
        <row r="1005">
          <cell r="A1005" t="str">
            <v>6.1.13</v>
          </cell>
          <cell r="B1005" t="str">
            <v>10/4480</v>
          </cell>
          <cell r="C1005" t="str">
            <v>6.1.13:_POLIURETANO INJETADO__170mm</v>
          </cell>
          <cell r="D1005">
            <v>218.79</v>
          </cell>
          <cell r="E1005">
            <v>184.46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 t="str">
            <v>6.1.13</v>
          </cell>
        </row>
        <row r="1006">
          <cell r="A1006" t="str">
            <v>7.1.01</v>
          </cell>
          <cell r="B1006" t="str">
            <v>10/4490</v>
          </cell>
          <cell r="C1006" t="str">
            <v>7.1.1:_POLISOCIANURATO_PIR_30mm</v>
          </cell>
          <cell r="D1006">
            <v>324.57</v>
          </cell>
          <cell r="E1006">
            <v>208.22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 t="str">
            <v>7.1.01</v>
          </cell>
        </row>
        <row r="1007">
          <cell r="A1007" t="str">
            <v>7.1.02</v>
          </cell>
          <cell r="B1007" t="str">
            <v>10/4500</v>
          </cell>
          <cell r="C1007" t="str">
            <v>7.1.2:_POLISOCIANURATO_PIR_50mm</v>
          </cell>
          <cell r="D1007">
            <v>428.84</v>
          </cell>
          <cell r="E1007">
            <v>238.27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 t="str">
            <v>7.1.02</v>
          </cell>
        </row>
        <row r="1008">
          <cell r="A1008" t="str">
            <v>7.1.03</v>
          </cell>
          <cell r="B1008" t="str">
            <v>10/4510</v>
          </cell>
          <cell r="C1008" t="str">
            <v>7.1.3:_POLISOCIANURATO_PIR_60mm</v>
          </cell>
          <cell r="D1008">
            <v>476.8</v>
          </cell>
          <cell r="E1008">
            <v>251.38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 t="str">
            <v>7.1.03</v>
          </cell>
        </row>
        <row r="1009">
          <cell r="A1009" t="str">
            <v>7.1.04</v>
          </cell>
          <cell r="C1009" t="str">
            <v>7.1.4:_POLISOCIANURATO_PIR_80mm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 t="str">
            <v>7.1.04</v>
          </cell>
        </row>
        <row r="1010">
          <cell r="A1010" t="str">
            <v>7.1.05</v>
          </cell>
          <cell r="C1010" t="str">
            <v>7.1.5:_POLISOCIANURATO_PIR_90mm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 t="str">
            <v>7.1.05</v>
          </cell>
        </row>
        <row r="1011">
          <cell r="A1011" t="str">
            <v>7.1.06</v>
          </cell>
          <cell r="C1011" t="str">
            <v>7.1.6:_POLISOCIANURATO_PIR_110mm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 t="str">
            <v>7.1.06</v>
          </cell>
        </row>
        <row r="1012">
          <cell r="A1012" t="str">
            <v>7.1.07</v>
          </cell>
          <cell r="C1012" t="str">
            <v>7.1.7:_POLISOCIANURATO_PIR_120mm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 t="str">
            <v>7.1.07</v>
          </cell>
        </row>
        <row r="1013">
          <cell r="A1013" t="str">
            <v>7.1.08</v>
          </cell>
          <cell r="C1013" t="str">
            <v>7.1.8:_POLISOCIANURATO_PIR_140mm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 t="str">
            <v>7.1.08</v>
          </cell>
        </row>
        <row r="1014">
          <cell r="A1014" t="str">
            <v>7.1.09</v>
          </cell>
          <cell r="C1014" t="str">
            <v>7.1.9:_POLISOCIANURATO_PIR_170mm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 t="str">
            <v>7.1.09</v>
          </cell>
        </row>
        <row r="1015">
          <cell r="A1015" t="str">
            <v>7.1.10</v>
          </cell>
          <cell r="C1015" t="str">
            <v>7.1.10:_POLISOCIANURATO_PIR_180mm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 t="str">
            <v>7.1.10</v>
          </cell>
        </row>
        <row r="1016">
          <cell r="A1016" t="str">
            <v>7.1.11</v>
          </cell>
          <cell r="C1016" t="str">
            <v>7.1.11:_POLISOCIANURATO_PIR_200mm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 t="str">
            <v>7.1.11</v>
          </cell>
        </row>
        <row r="1017">
          <cell r="A1017" t="str">
            <v>7.1.12</v>
          </cell>
          <cell r="C1017" t="str">
            <v>7.1.12:_POLISOCIANURATO_PIR_220mm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 t="str">
            <v>7.1.12</v>
          </cell>
        </row>
        <row r="1018">
          <cell r="A1018" t="str">
            <v>7.1.13</v>
          </cell>
          <cell r="C1018" t="str">
            <v>7.1.13:_POLISOCIANURATO_PIR_240mm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 t="str">
            <v>7.1.13</v>
          </cell>
        </row>
        <row r="1019">
          <cell r="A1019" t="str">
            <v>7.1.14</v>
          </cell>
          <cell r="C1019" t="str">
            <v>7.1.14:_POLISOCIANURATO_PIR_270mm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 t="str">
            <v>7.1.14</v>
          </cell>
        </row>
        <row r="1020">
          <cell r="A1020" t="str">
            <v>7.1.15</v>
          </cell>
          <cell r="C1020" t="str">
            <v>7.1.15:_POLISOCIANURATO_PIR_290mm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 t="str">
            <v>7.1.15</v>
          </cell>
        </row>
        <row r="1021">
          <cell r="A1021" t="str">
            <v>7.1.16</v>
          </cell>
          <cell r="C1021" t="str">
            <v>7.1.16:_POLISOCIANURATO_PIR_300mm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 t="str">
            <v>7.1.16</v>
          </cell>
        </row>
        <row r="1022">
          <cell r="A1022" t="str">
            <v>7.1.17</v>
          </cell>
          <cell r="C1022" t="str">
            <v>7.1.17:_POLISOCIANURATO_PIR_340mm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 t="str">
            <v>7.1.17</v>
          </cell>
        </row>
        <row r="1023">
          <cell r="A1023" t="str">
            <v>7.1.18</v>
          </cell>
          <cell r="C1023" t="str">
            <v>7.1.18:_POLISOCIANURATO_PIR_370mm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 t="str">
            <v>7.1.18</v>
          </cell>
        </row>
        <row r="1024">
          <cell r="A1024" t="str">
            <v>7.1.19</v>
          </cell>
          <cell r="C1024" t="str">
            <v>7.1.19:_POLISOCIANURATO_PIR_400mm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 t="str">
            <v>7.1.19</v>
          </cell>
        </row>
        <row r="1025">
          <cell r="A1025" t="str">
            <v>8.1.1</v>
          </cell>
          <cell r="C1025" t="str">
            <v>8.1.1:_FOAM GLASS__30mm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 t="str">
            <v>8.1.1</v>
          </cell>
        </row>
        <row r="1026">
          <cell r="A1026" t="str">
            <v>8.1.2</v>
          </cell>
          <cell r="C1026" t="str">
            <v>8.1.2:_FOAM GLASS__50mm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 t="str">
            <v>8.1.2</v>
          </cell>
        </row>
        <row r="1027">
          <cell r="A1027" t="str">
            <v>8.1.3</v>
          </cell>
          <cell r="C1027" t="str">
            <v>8.1.3:_FOAM GLASS__60mm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 t="str">
            <v>8.1.3</v>
          </cell>
        </row>
        <row r="1028">
          <cell r="A1028" t="str">
            <v>8.1.4</v>
          </cell>
          <cell r="C1028" t="str">
            <v>8.1.4:_FOAM GLASS__80mm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 t="str">
            <v>8.1.4</v>
          </cell>
        </row>
        <row r="1029">
          <cell r="A1029" t="str">
            <v>8.1.5</v>
          </cell>
          <cell r="C1029" t="str">
            <v>8.1.5:_FOAM GLASS__90mm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 t="str">
            <v>8.1.5</v>
          </cell>
        </row>
        <row r="1030">
          <cell r="A1030" t="str">
            <v>8.1.6</v>
          </cell>
          <cell r="C1030" t="str">
            <v>8.1.6:_FOAM GLASS__110mm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 t="str">
            <v>8.1.6</v>
          </cell>
        </row>
        <row r="1031">
          <cell r="A1031" t="str">
            <v>8.1.7</v>
          </cell>
          <cell r="C1031" t="str">
            <v>8.1.7:_FOAM GLASS__120mm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 t="str">
            <v>8.1.7</v>
          </cell>
        </row>
        <row r="1032">
          <cell r="A1032" t="str">
            <v>8.1.8</v>
          </cell>
          <cell r="C1032" t="str">
            <v>8.1.8:_FOAM GLASS__140mm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 t="str">
            <v>8.1.8</v>
          </cell>
        </row>
        <row r="1033">
          <cell r="A1033" t="str">
            <v>8.1.9</v>
          </cell>
          <cell r="C1033" t="str">
            <v>8.1.9:_FOAM GLASS__170mm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 t="str">
            <v>8.1.9</v>
          </cell>
        </row>
        <row r="1034">
          <cell r="A1034" t="str">
            <v>8.1.10</v>
          </cell>
          <cell r="C1034" t="str">
            <v>8.1.10:_FOAM GLASS__180mm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 t="str">
            <v>8.1.10</v>
          </cell>
        </row>
        <row r="1035">
          <cell r="A1035" t="str">
            <v>8.1.11</v>
          </cell>
          <cell r="C1035" t="str">
            <v>8.1.11:_FOAM GLASS__200mm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 t="str">
            <v>8.1.11</v>
          </cell>
        </row>
        <row r="1036">
          <cell r="A1036" t="str">
            <v>8.1.12</v>
          </cell>
          <cell r="C1036" t="str">
            <v>8.1.12:_FOAM GLASS__220mm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 t="str">
            <v>8.1.12</v>
          </cell>
        </row>
        <row r="1037">
          <cell r="A1037" t="str">
            <v>8.1.13</v>
          </cell>
          <cell r="C1037" t="str">
            <v>8.1.13:_FOAM GLASS__240mm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 t="str">
            <v>8.1.13</v>
          </cell>
        </row>
        <row r="1038">
          <cell r="A1038" t="str">
            <v>8.1.14</v>
          </cell>
          <cell r="C1038" t="str">
            <v>8.1.14:_FOAM GLASS__270mm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 t="str">
            <v>8.1.14</v>
          </cell>
        </row>
        <row r="1039">
          <cell r="A1039" t="str">
            <v>8.1.15</v>
          </cell>
          <cell r="C1039" t="str">
            <v>8.1.15:_FOAM GLASS__290mm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 t="str">
            <v>8.1.15</v>
          </cell>
        </row>
        <row r="1040">
          <cell r="A1040" t="str">
            <v>8.1.16</v>
          </cell>
          <cell r="C1040" t="str">
            <v>8.1.16:_FOAM GLASS__300mm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 t="str">
            <v>8.1.16</v>
          </cell>
        </row>
        <row r="1041">
          <cell r="A1041" t="str">
            <v>8.1.17</v>
          </cell>
          <cell r="C1041" t="str">
            <v>8.1.17:_FOAM GLASS__340mm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 t="str">
            <v>8.1.17</v>
          </cell>
        </row>
        <row r="1042">
          <cell r="A1042" t="str">
            <v>8.1.18</v>
          </cell>
          <cell r="C1042" t="str">
            <v>8.1.18:_FOAM GLASS__370mm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 t="str">
            <v>8.1.18</v>
          </cell>
        </row>
        <row r="1043">
          <cell r="A1043" t="str">
            <v>8.1.19</v>
          </cell>
          <cell r="C1043" t="str">
            <v>8.1.19:_FOAM GLASS__400mm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 t="str">
            <v>8.1.19</v>
          </cell>
        </row>
        <row r="1044">
          <cell r="A1044" t="str">
            <v>9.1.01</v>
          </cell>
          <cell r="B1044" t="str">
            <v>10/4530</v>
          </cell>
          <cell r="C1044" t="str">
            <v>9.1.1:__SILICATO DE CÁLCIO_25mm</v>
          </cell>
          <cell r="D1044">
            <v>224.56</v>
          </cell>
          <cell r="E1044">
            <v>148.38999999999999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 t="str">
            <v>9.1.01</v>
          </cell>
        </row>
        <row r="1045">
          <cell r="A1045" t="str">
            <v>9.1.02</v>
          </cell>
          <cell r="B1045" t="str">
            <v>10/4540</v>
          </cell>
          <cell r="C1045" t="str">
            <v>9.1.2:__SILICATO DE CÁLCIO_38mm</v>
          </cell>
          <cell r="D1045">
            <v>224.56</v>
          </cell>
          <cell r="E1045">
            <v>173.37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 t="str">
            <v>9.1.02</v>
          </cell>
        </row>
        <row r="1046">
          <cell r="A1046" t="str">
            <v>9.1.03</v>
          </cell>
          <cell r="B1046" t="str">
            <v>10/4550</v>
          </cell>
          <cell r="C1046" t="str">
            <v>9.1.3:__SILICATO DE CÁLCIO_50mm</v>
          </cell>
          <cell r="D1046">
            <v>224.56</v>
          </cell>
          <cell r="E1046">
            <v>187.23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 t="str">
            <v>9.1.03</v>
          </cell>
        </row>
        <row r="1047">
          <cell r="A1047" t="str">
            <v>9.1.04</v>
          </cell>
          <cell r="B1047" t="str">
            <v>10/4560</v>
          </cell>
          <cell r="C1047" t="str">
            <v>9.1.4:__SILICATO DE CÁLCIO_63mm</v>
          </cell>
          <cell r="D1047">
            <v>224.56</v>
          </cell>
          <cell r="E1047">
            <v>225.25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 t="str">
            <v>9.1.04</v>
          </cell>
        </row>
        <row r="1048">
          <cell r="A1048" t="str">
            <v>9.1.05</v>
          </cell>
          <cell r="B1048" t="str">
            <v>10/4570</v>
          </cell>
          <cell r="C1048" t="str">
            <v>9.1.5:__SILICATO DE CÁLCIO_75mm</v>
          </cell>
          <cell r="D1048">
            <v>224.56</v>
          </cell>
          <cell r="E1048">
            <v>257.07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 t="str">
            <v>9.1.05</v>
          </cell>
        </row>
        <row r="1049">
          <cell r="A1049" t="str">
            <v>9.1.06</v>
          </cell>
          <cell r="B1049" t="str">
            <v>10/4580</v>
          </cell>
          <cell r="C1049" t="str">
            <v>9.1.6:__LÃ DE ROCHA_38mm</v>
          </cell>
          <cell r="D1049">
            <v>179.28</v>
          </cell>
          <cell r="E1049">
            <v>115.29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 t="str">
            <v>9.1.06</v>
          </cell>
        </row>
        <row r="1050">
          <cell r="A1050" t="str">
            <v>9.1.7</v>
          </cell>
          <cell r="B1050" t="str">
            <v>10/4590</v>
          </cell>
          <cell r="C1050" t="str">
            <v>9.1.7:__LÃ DE ROCHA_50mm</v>
          </cell>
          <cell r="D1050">
            <v>179.28</v>
          </cell>
          <cell r="E1050">
            <v>122.06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 t="str">
            <v>9.1.7</v>
          </cell>
        </row>
        <row r="1051">
          <cell r="A1051" t="str">
            <v>9.1.08</v>
          </cell>
          <cell r="B1051" t="str">
            <v>10/4600</v>
          </cell>
          <cell r="C1051" t="str">
            <v>9.1.8:__LÃ DE ROCHA_63mm</v>
          </cell>
          <cell r="D1051">
            <v>179.28</v>
          </cell>
          <cell r="E1051">
            <v>130.87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 t="str">
            <v>9.1.08</v>
          </cell>
        </row>
        <row r="1052">
          <cell r="A1052" t="str">
            <v>9.1.09</v>
          </cell>
          <cell r="B1052" t="str">
            <v>10/4610</v>
          </cell>
          <cell r="C1052" t="str">
            <v>9.1.9:__LÃ DE ROCHA_75mm</v>
          </cell>
          <cell r="D1052">
            <v>179.28</v>
          </cell>
          <cell r="E1052">
            <v>139.02000000000001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 t="str">
            <v>9.1.09</v>
          </cell>
        </row>
        <row r="1053">
          <cell r="A1053" t="str">
            <v>9.1.10</v>
          </cell>
          <cell r="B1053" t="str">
            <v>10/4620</v>
          </cell>
          <cell r="C1053" t="str">
            <v>9.1.10:__Fibra Cerâmica_25mm</v>
          </cell>
          <cell r="D1053">
            <v>179.28</v>
          </cell>
          <cell r="E1053">
            <v>98.11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 t="str">
            <v>9.1.10</v>
          </cell>
        </row>
        <row r="1054">
          <cell r="A1054" t="str">
            <v>9.1.11</v>
          </cell>
          <cell r="B1054" t="str">
            <v>10/4630</v>
          </cell>
          <cell r="C1054" t="str">
            <v>9.1.11:__Fibra Cerâmica_38mm</v>
          </cell>
          <cell r="D1054">
            <v>179.28</v>
          </cell>
          <cell r="E1054">
            <v>113.72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 t="str">
            <v>9.1.11</v>
          </cell>
        </row>
        <row r="1055">
          <cell r="A1055" t="str">
            <v>9.1.12</v>
          </cell>
          <cell r="B1055" t="str">
            <v>10/4640</v>
          </cell>
          <cell r="C1055" t="str">
            <v>9.1.12:__Fibra Cerâmica_50mm</v>
          </cell>
          <cell r="D1055">
            <v>179.28</v>
          </cell>
          <cell r="E1055">
            <v>127.57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 t="str">
            <v>9.1.12</v>
          </cell>
        </row>
        <row r="1056">
          <cell r="A1056" t="str">
            <v>9.1.13</v>
          </cell>
          <cell r="B1056" t="str">
            <v>10/4650</v>
          </cell>
          <cell r="C1056" t="str">
            <v>9.1.13:__LÃ DE ROCHA_50mm</v>
          </cell>
          <cell r="D1056">
            <v>179.28</v>
          </cell>
          <cell r="E1056">
            <v>122.06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 t="str">
            <v>9.1.13</v>
          </cell>
        </row>
        <row r="1057">
          <cell r="A1057" t="str">
            <v>9.1.14</v>
          </cell>
          <cell r="B1057" t="str">
            <v>10/4660</v>
          </cell>
          <cell r="C1057" t="str">
            <v>9.1.14:__LÃ DE ROCHA_75mm</v>
          </cell>
          <cell r="D1057">
            <v>179.28</v>
          </cell>
          <cell r="E1057">
            <v>139.02000000000001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 t="str">
            <v>9.1.14</v>
          </cell>
        </row>
        <row r="1058">
          <cell r="A1058" t="str">
            <v>9.1.15</v>
          </cell>
          <cell r="B1058" t="str">
            <v>10/4670</v>
          </cell>
          <cell r="C1058" t="str">
            <v>9.1.15:__LÃ DE ROCHA_50mm</v>
          </cell>
          <cell r="D1058">
            <v>384.16</v>
          </cell>
          <cell r="E1058">
            <v>493.35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 t="str">
            <v>9.1.15</v>
          </cell>
        </row>
        <row r="1059">
          <cell r="A1059" t="str">
            <v>9.1.16</v>
          </cell>
          <cell r="B1059" t="str">
            <v>10/4680</v>
          </cell>
          <cell r="C1059" t="str">
            <v>9.1.16:__LÃ DE ROCHA_75mm</v>
          </cell>
          <cell r="D1059">
            <v>430.7</v>
          </cell>
          <cell r="E1059">
            <v>525.45000000000005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 t="str">
            <v>9.1.16</v>
          </cell>
        </row>
        <row r="1060">
          <cell r="A1060" t="str">
            <v>11.1.1</v>
          </cell>
          <cell r="B1060" t="str">
            <v>10/4700</v>
          </cell>
          <cell r="C1060" t="str">
            <v>11.1.1:_LÃ DE ROCHA - ISOLAMENTO TIPO S</v>
          </cell>
          <cell r="D1060">
            <v>346.58</v>
          </cell>
          <cell r="E1060">
            <v>173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 t="str">
            <v>11.1.1</v>
          </cell>
        </row>
        <row r="1061">
          <cell r="A1061" t="str">
            <v>11.1.2</v>
          </cell>
          <cell r="B1061" t="str">
            <v>10/4710</v>
          </cell>
          <cell r="C1061" t="str">
            <v>11.1.2:_LÃ DE ROCHA - ISOLAMENTO TIPO S</v>
          </cell>
          <cell r="D1061">
            <v>346.58</v>
          </cell>
          <cell r="E1061">
            <v>178.69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 t="str">
            <v>11.1.2</v>
          </cell>
        </row>
        <row r="1062">
          <cell r="A1062" t="str">
            <v>11.1.3</v>
          </cell>
          <cell r="B1062" t="str">
            <v>10/4720</v>
          </cell>
          <cell r="C1062" t="str">
            <v>11.1.3:_LÃ DE ROCHA - ISOLAMENTO TIPO S</v>
          </cell>
          <cell r="D1062">
            <v>346.58</v>
          </cell>
          <cell r="E1062">
            <v>244.13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 t="str">
            <v>11.1.3</v>
          </cell>
        </row>
        <row r="1063">
          <cell r="A1063" t="str">
            <v>11.1.4</v>
          </cell>
          <cell r="B1063" t="str">
            <v>10/4730</v>
          </cell>
          <cell r="C1063" t="str">
            <v>11.1.4:_LÃ DE ROCHA - ISOLAMENTO TIPO S</v>
          </cell>
          <cell r="D1063">
            <v>378.1</v>
          </cell>
          <cell r="E1063">
            <v>271.10000000000002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 t="str">
            <v>11.1.4</v>
          </cell>
        </row>
        <row r="1064">
          <cell r="A1064" t="str">
            <v>11.1.5</v>
          </cell>
          <cell r="B1064" t="str">
            <v>10/4740</v>
          </cell>
          <cell r="C1064" t="str">
            <v>11.1.5:_LÃ DE ROCHA - ISOLAMENTO TIPO S</v>
          </cell>
          <cell r="D1064">
            <v>378.1</v>
          </cell>
          <cell r="E1064">
            <v>279.23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 t="str">
            <v>11.1.5</v>
          </cell>
        </row>
        <row r="1065">
          <cell r="A1065" t="str">
            <v>11.1.6</v>
          </cell>
          <cell r="B1065" t="str">
            <v>10/4750</v>
          </cell>
          <cell r="C1065" t="str">
            <v>11.1.6:_LÃ DE ROCHA - ISOLAMENTO TIPO S</v>
          </cell>
          <cell r="D1065">
            <v>378.1</v>
          </cell>
          <cell r="E1065">
            <v>376.88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 t="str">
            <v>11.1.6</v>
          </cell>
        </row>
        <row r="1066">
          <cell r="A1066" t="str">
            <v>10.1.01</v>
          </cell>
          <cell r="B1066" t="str">
            <v>10/4770</v>
          </cell>
          <cell r="C1066" t="str">
            <v>10.1.1:_DEMOLIÇÃO DE CONCRETO</v>
          </cell>
          <cell r="D1066">
            <v>554.23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 t="str">
            <v>10.1.01</v>
          </cell>
        </row>
        <row r="1067">
          <cell r="A1067" t="str">
            <v>10.1.02</v>
          </cell>
          <cell r="B1067" t="str">
            <v>10/4780</v>
          </cell>
          <cell r="C1067" t="str">
            <v>10.1.2:_REMOÇÃO DE MANTA DE FIBRA CERÂMI</v>
          </cell>
          <cell r="D1067">
            <v>27.452999999999999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 t="str">
            <v>10.1.02</v>
          </cell>
        </row>
        <row r="1068">
          <cell r="A1068" t="str">
            <v>10.1.03</v>
          </cell>
          <cell r="B1068" t="str">
            <v>10/4790</v>
          </cell>
          <cell r="C1068" t="str">
            <v>10.1.3:_DEMOLIÇÃO DE PAREDES DE TIJOLOS</v>
          </cell>
          <cell r="D1068">
            <v>375.88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 t="str">
            <v>10.1.03</v>
          </cell>
        </row>
        <row r="1069">
          <cell r="A1069" t="str">
            <v>10.1.04</v>
          </cell>
          <cell r="B1069" t="str">
            <v>10/4800</v>
          </cell>
          <cell r="C1069" t="str">
            <v>10.1.4:_SUBSTITUIÇÃO VIGAS CONCRETO REFR</v>
          </cell>
          <cell r="D1069">
            <v>93.98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 t="str">
            <v>10.1.04</v>
          </cell>
        </row>
        <row r="1070">
          <cell r="A1070" t="str">
            <v>10.1.05</v>
          </cell>
          <cell r="B1070" t="str">
            <v>10/4810</v>
          </cell>
          <cell r="C1070" t="str">
            <v>10.1.5:_REMOÇÃO/MONTAG BLOCOS REFRAT QUE</v>
          </cell>
          <cell r="D1070">
            <v>133.02000000000001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 t="str">
            <v>10.1.05</v>
          </cell>
        </row>
        <row r="1071">
          <cell r="A1071" t="str">
            <v>10.1.06</v>
          </cell>
          <cell r="B1071" t="str">
            <v>10/4820</v>
          </cell>
          <cell r="C1071" t="str">
            <v>10.1.6:_APLICAÇÃO CONCRETO PROJEÇÃO PNEU</v>
          </cell>
          <cell r="D1071">
            <v>1409.58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 t="str">
            <v>10.1.06</v>
          </cell>
        </row>
        <row r="1072">
          <cell r="A1072" t="str">
            <v>10.1.07</v>
          </cell>
          <cell r="B1072" t="str">
            <v>10/4830</v>
          </cell>
          <cell r="C1072" t="str">
            <v>10.1.7:_APLICAÇÃO CONCRETO DERRAM OU SOC</v>
          </cell>
          <cell r="D1072">
            <v>1939.8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 t="str">
            <v>10.1.07</v>
          </cell>
        </row>
        <row r="1073">
          <cell r="A1073" t="str">
            <v>10.1.08</v>
          </cell>
          <cell r="B1073" t="str">
            <v>10/4840</v>
          </cell>
          <cell r="C1073" t="str">
            <v>10.1.8:_APLICAÇÃO DE MANTA DE FIBRA CERÂ</v>
          </cell>
          <cell r="D1073">
            <v>82.35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 t="str">
            <v>10.1.08</v>
          </cell>
        </row>
        <row r="1074">
          <cell r="A1074" t="str">
            <v>10.1.09</v>
          </cell>
          <cell r="B1074" t="str">
            <v>10/4850</v>
          </cell>
          <cell r="C1074" t="str">
            <v>10.1.9:_REPARO/SUBSTIT/ENCHIMENTO J. DIL</v>
          </cell>
          <cell r="D1074">
            <v>27.71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 t="str">
            <v>10.1.09</v>
          </cell>
        </row>
        <row r="1075">
          <cell r="A1075" t="str">
            <v>10.1.10</v>
          </cell>
          <cell r="B1075" t="str">
            <v>10/4860</v>
          </cell>
          <cell r="C1075" t="str">
            <v>10.1.10:_MONTAGEM DE PAREDES DE TIJOLOS</v>
          </cell>
          <cell r="D1075">
            <v>1939.8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 t="str">
            <v>10.1.10</v>
          </cell>
        </row>
        <row r="1076">
          <cell r="A1076" t="str">
            <v>10.1.11</v>
          </cell>
          <cell r="B1076" t="str">
            <v>10/4870</v>
          </cell>
          <cell r="C1076" t="str">
            <v>10.1.11:_ABERTURA/FECHAMENTO DE BV'S</v>
          </cell>
          <cell r="D1076">
            <v>38.869999999999997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 t="str">
            <v>10.1.11</v>
          </cell>
        </row>
        <row r="1077">
          <cell r="A1077" t="str">
            <v>10.1.12</v>
          </cell>
          <cell r="B1077" t="str">
            <v>10/4880</v>
          </cell>
          <cell r="C1077" t="str">
            <v>10.1.12:_REMOÇÃO  VISORES - BLOCOS REFRA</v>
          </cell>
          <cell r="D1077">
            <v>83.7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 t="str">
            <v>10.1.12</v>
          </cell>
        </row>
        <row r="1078">
          <cell r="A1078" t="str">
            <v>10.1.13</v>
          </cell>
          <cell r="B1078" t="str">
            <v>10/4890</v>
          </cell>
          <cell r="C1078" t="str">
            <v>10.1.13:_APLICAÇÃO VISORES - BLOCOS REFR</v>
          </cell>
          <cell r="D1078">
            <v>831.34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 t="str">
            <v>10.1.13</v>
          </cell>
        </row>
        <row r="1079">
          <cell r="A1079" t="str">
            <v>10.1.14</v>
          </cell>
          <cell r="B1079" t="str">
            <v>10/4900</v>
          </cell>
          <cell r="C1079" t="str">
            <v>10.1.14:_RECUPERAÇÃO DO CONCRETO DAS TAM</v>
          </cell>
          <cell r="D1079">
            <v>55.42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 t="str">
            <v>10.1.14</v>
          </cell>
        </row>
        <row r="1080">
          <cell r="A1080" t="str">
            <v>10.1.15</v>
          </cell>
          <cell r="B1080" t="str">
            <v>10/4910</v>
          </cell>
          <cell r="C1080" t="str">
            <v>10.1.15:_REMOÇÃO LAJOTAS OU TIJOLOS DE P</v>
          </cell>
          <cell r="D1080">
            <v>27.71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 t="str">
            <v>10.1.15</v>
          </cell>
        </row>
        <row r="1081">
          <cell r="A1081" t="str">
            <v>10.1.16</v>
          </cell>
          <cell r="B1081" t="str">
            <v>10/4920</v>
          </cell>
          <cell r="C1081" t="str">
            <v>10.1.16:_APLICAÇÃO LAJOTAS OU TIJOLOS DE</v>
          </cell>
          <cell r="D1081">
            <v>68.099999999999994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 t="str">
            <v>10.1.16</v>
          </cell>
        </row>
        <row r="1082">
          <cell r="A1082" t="str">
            <v>10.1.17</v>
          </cell>
          <cell r="B1082" t="str">
            <v>10/4930</v>
          </cell>
          <cell r="C1082" t="str">
            <v>10.1.17:_REMOÇÃO MÓDULOS DE FIBRA CERÂMI</v>
          </cell>
          <cell r="D1082">
            <v>5.55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 t="str">
            <v>10.1.17</v>
          </cell>
        </row>
        <row r="1083">
          <cell r="A1083" t="str">
            <v>10.1.18</v>
          </cell>
          <cell r="B1083" t="str">
            <v>10/4940</v>
          </cell>
          <cell r="C1083" t="str">
            <v>10.1.18:_APLICAÇÃO MÓDULOS DE FIBRA CERÂ</v>
          </cell>
          <cell r="D1083">
            <v>22.17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 t="str">
            <v>10.1.18</v>
          </cell>
        </row>
        <row r="1084">
          <cell r="A1084" t="str">
            <v>10.1.19</v>
          </cell>
          <cell r="B1084" t="str">
            <v>10/4950</v>
          </cell>
          <cell r="C1084" t="str">
            <v>10.1.19:_REMOÇÃO VISORES EM MÓD FIRBRA C</v>
          </cell>
          <cell r="D1084">
            <v>83.13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 t="str">
            <v>10.1.19</v>
          </cell>
        </row>
        <row r="1085">
          <cell r="A1085" t="str">
            <v>10.1.20</v>
          </cell>
          <cell r="B1085" t="str">
            <v>10/4960</v>
          </cell>
          <cell r="C1085" t="str">
            <v>10.1.20:_APLICAÇÃO VISORES EM MÓD FIBRA</v>
          </cell>
          <cell r="D1085">
            <v>110.85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 t="str">
            <v>10.1.20</v>
          </cell>
        </row>
        <row r="1086">
          <cell r="A1086" t="str">
            <v>10.1.21</v>
          </cell>
          <cell r="B1086" t="str">
            <v>10/4970</v>
          </cell>
          <cell r="C1086" t="str">
            <v>10.1.21:_REMOÇÃO PLACAS DE FIBRA CERÂMIC</v>
          </cell>
          <cell r="D1086">
            <v>12.73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 t="str">
            <v>10.1.21</v>
          </cell>
        </row>
        <row r="1087">
          <cell r="A1087" t="str">
            <v>10.1.22</v>
          </cell>
          <cell r="B1087" t="str">
            <v>10/4980</v>
          </cell>
          <cell r="C1087" t="str">
            <v>10.1.22:_APLICAÇÃO PLACAS DE FIBRA CERÂM</v>
          </cell>
          <cell r="D1087">
            <v>83.13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 t="str">
            <v>10.1.22</v>
          </cell>
        </row>
        <row r="1088">
          <cell r="A1088" t="str">
            <v>10.1.23</v>
          </cell>
          <cell r="B1088" t="str">
            <v>10/4990</v>
          </cell>
          <cell r="C1088" t="str">
            <v>10.1.23:_APLICAÇÃO CIMENTO DE REVEST FIB</v>
          </cell>
          <cell r="D1088">
            <v>19.440000000000001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 t="str">
            <v>10.1.23</v>
          </cell>
        </row>
        <row r="1089">
          <cell r="A1089" t="str">
            <v>13.1.1</v>
          </cell>
          <cell r="B1089" t="str">
            <v>40/20</v>
          </cell>
          <cell r="C1089" t="str">
            <v>13.1.1:_SERV FUNILARIA - FUNILEIRO (HN)</v>
          </cell>
          <cell r="D1089">
            <v>54.85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 t="str">
            <v>13.1.1</v>
          </cell>
        </row>
        <row r="1090">
          <cell r="A1090" t="str">
            <v>13.1.2</v>
          </cell>
          <cell r="B1090" t="str">
            <v>40/110</v>
          </cell>
          <cell r="C1090" t="str">
            <v>13.1.2:_SERV FUNILARIA-FUNILEIRO (HE Segunda à Sexta-Feira</v>
          </cell>
          <cell r="D1090">
            <v>87.76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 t="str">
            <v>13.1.2</v>
          </cell>
        </row>
        <row r="1091">
          <cell r="A1091" t="str">
            <v>13.1.3</v>
          </cell>
          <cell r="B1091" t="str">
            <v>40/290</v>
          </cell>
          <cell r="C1091" t="str">
            <v>13.1.3:_SERV FUNILARIA-FUNILEIRO (HE Sábados, Domingos e Feriados</v>
          </cell>
          <cell r="D1091">
            <v>95.99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 t="str">
            <v>13.1.3</v>
          </cell>
        </row>
        <row r="1092">
          <cell r="A1092" t="str">
            <v>13.1.4</v>
          </cell>
          <cell r="B1092" t="str">
            <v>40/200</v>
          </cell>
          <cell r="C1092" t="str">
            <v>13.1.4:_SERV FUNILARIA-FUNILEIRO (HE acréscimo por adicional noturno</v>
          </cell>
          <cell r="D1092">
            <v>71.31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 t="str">
            <v>13.1.4</v>
          </cell>
        </row>
        <row r="1093">
          <cell r="A1093" t="str">
            <v>13.1.5</v>
          </cell>
          <cell r="B1093" t="str">
            <v>40/30</v>
          </cell>
          <cell r="C1093" t="str">
            <v>13.1.5:_SERV ISOLAMENTO-ISOLADOR (HN)</v>
          </cell>
          <cell r="D1093">
            <v>46.91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 t="str">
            <v>13.1.5</v>
          </cell>
        </row>
        <row r="1094">
          <cell r="A1094" t="str">
            <v>13.1.6</v>
          </cell>
          <cell r="B1094" t="str">
            <v>40/120</v>
          </cell>
          <cell r="C1094" t="str">
            <v>13.1.6:_SERV ISOLAMENTO-ISOLADOR (HE Segunda à Sexta-Feira</v>
          </cell>
          <cell r="D1094">
            <v>75.06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 t="str">
            <v>13.1.6</v>
          </cell>
        </row>
        <row r="1095">
          <cell r="A1095" t="str">
            <v>13.1.7</v>
          </cell>
          <cell r="B1095" t="str">
            <v>40/300</v>
          </cell>
          <cell r="C1095" t="str">
            <v>13.1.7:_SERV DE ISOLAMENTO-ISOLADOR (HE Sábados, Domingos e Feriados</v>
          </cell>
          <cell r="D1095">
            <v>82.09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 t="str">
            <v>13.1.7</v>
          </cell>
        </row>
        <row r="1096">
          <cell r="A1096" t="str">
            <v>13.1.8</v>
          </cell>
          <cell r="B1096" t="str">
            <v>40/210</v>
          </cell>
          <cell r="C1096" t="str">
            <v>13.1.8:_SERV ISOLAMENTO-ISOLADOR (HE TIP acréscimo por adicional noturno</v>
          </cell>
          <cell r="D1096">
            <v>60.98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 t="str">
            <v>13.1.8</v>
          </cell>
        </row>
        <row r="1097">
          <cell r="A1097" t="str">
            <v>13.1.9</v>
          </cell>
          <cell r="B1097" t="str">
            <v>40/40</v>
          </cell>
          <cell r="C1097" t="str">
            <v>13.1.9:_SERV REFRATAMENTO PEDREIRO REFRA</v>
          </cell>
          <cell r="D1097">
            <v>47.97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 t="str">
            <v>13.1.9</v>
          </cell>
        </row>
        <row r="1098">
          <cell r="A1098" t="str">
            <v>13.1.10</v>
          </cell>
          <cell r="B1098" t="str">
            <v>40/130</v>
          </cell>
          <cell r="C1098" t="str">
            <v>13.1.10:_SERV REFRATAMENTO-PEDREIRO (HE  Segunda à Sexta-Feira</v>
          </cell>
          <cell r="D1098">
            <v>76.75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 t="str">
            <v>13.1.10</v>
          </cell>
        </row>
        <row r="1099">
          <cell r="A1099" t="str">
            <v>13.1.11</v>
          </cell>
          <cell r="B1099" t="str">
            <v>40/310</v>
          </cell>
          <cell r="C1099" t="str">
            <v>13.1.11:_SERV REFRATAMENTO-PEDREIRO (HE Sábados, Domingos e Feriados</v>
          </cell>
          <cell r="D1099">
            <v>83.95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 t="str">
            <v>13.1.11</v>
          </cell>
        </row>
        <row r="1100">
          <cell r="A1100" t="str">
            <v>13.1.12</v>
          </cell>
          <cell r="B1100" t="str">
            <v>40/220</v>
          </cell>
          <cell r="C1100" t="str">
            <v>13.1.12:_SERV REFRATAMENTO-PEDREIRO (HE acréscimo por adicional noturno</v>
          </cell>
          <cell r="D1100">
            <v>62.36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 t="str">
            <v>13.1.12</v>
          </cell>
        </row>
        <row r="1101">
          <cell r="A1101" t="str">
            <v>13.1.13</v>
          </cell>
          <cell r="C1101" t="str">
            <v>13.1.13:_SERV DE APOIO-AJUDANTE (HN)</v>
          </cell>
          <cell r="D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 t="str">
            <v>13.1.13</v>
          </cell>
        </row>
        <row r="1102">
          <cell r="A1102" t="str">
            <v>13.1.14</v>
          </cell>
          <cell r="C1102" t="str">
            <v>13.1.14:_SERV DE APOIO-AJUDANTE (HE Segunda à Sexta-Feira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 t="str">
            <v>13.1.14</v>
          </cell>
        </row>
        <row r="1103">
          <cell r="A1103" t="str">
            <v>13.1.15</v>
          </cell>
          <cell r="C1103" t="str">
            <v>13.1.15:_SERV DE APOIO-AJUDANTE (HE Sábados, Domingos e Feriados</v>
          </cell>
          <cell r="D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 t="str">
            <v>13.1.15</v>
          </cell>
        </row>
        <row r="1104">
          <cell r="A1104" t="str">
            <v>13.1.16</v>
          </cell>
          <cell r="C1104" t="str">
            <v>13.1.16:_SERV DE APOIO-AJUDANTE (HE acréscimo por adicional noturno</v>
          </cell>
          <cell r="D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 t="str">
            <v>13.1.16</v>
          </cell>
        </row>
        <row r="1105">
          <cell r="A1105" t="str">
            <v>13.1.17</v>
          </cell>
          <cell r="B1105" t="str">
            <v>50/40</v>
          </cell>
          <cell r="C1105" t="str">
            <v>13.1.17:_REEMB. DESP / Retorno em van</v>
          </cell>
          <cell r="D1105">
            <v>175.69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 t="str">
            <v>13.1.17</v>
          </cell>
        </row>
        <row r="1106">
          <cell r="A1106" t="str">
            <v>13.1.18</v>
          </cell>
          <cell r="B1106" t="str">
            <v>50/20</v>
          </cell>
          <cell r="C1106" t="str">
            <v>13.1.19:_REEMB. DESP / Van (apanha e retorno)</v>
          </cell>
          <cell r="D1106">
            <v>329.41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 t="str">
            <v>13.1.18</v>
          </cell>
        </row>
        <row r="1107">
          <cell r="A1107" t="str">
            <v>13.1.19</v>
          </cell>
          <cell r="B1107" t="str">
            <v>50/30</v>
          </cell>
          <cell r="C1107" t="str">
            <v>13.1.20:_REEMB. DESP / Carro pequeno (apanha e retorno)</v>
          </cell>
          <cell r="D1107">
            <v>109.8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 t="str">
            <v>13.1.19</v>
          </cell>
        </row>
        <row r="1108">
          <cell r="A1108" t="str">
            <v>13.1.20</v>
          </cell>
          <cell r="B1108" t="str">
            <v>50/50</v>
          </cell>
          <cell r="C1108" t="str">
            <v>13.1.21:_REEMB. DESP / Retorno em Carro Pequeno</v>
          </cell>
          <cell r="D1108">
            <v>54.9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 t="str">
            <v>13.1.20</v>
          </cell>
        </row>
        <row r="1109">
          <cell r="A1109" t="str">
            <v>13.1.21</v>
          </cell>
          <cell r="B1109" t="str">
            <v>40/50</v>
          </cell>
          <cell r="C1109" t="str">
            <v>13.1.21:_ISOL/TRAT TÉRM / SERVIÇO DE ENCARREGAMENTO HN</v>
          </cell>
          <cell r="D1109">
            <v>72.37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 t="str">
            <v>13.1.21</v>
          </cell>
        </row>
        <row r="1110">
          <cell r="A1110" t="str">
            <v>13.1.22</v>
          </cell>
          <cell r="B1110" t="str">
            <v>40/60</v>
          </cell>
          <cell r="C1110" t="str">
            <v>13.1.22:_ISOL/TRAT TÉRM / SERVIÇO DE SUPERVISÃO HN</v>
          </cell>
          <cell r="D1110">
            <v>90.41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 t="str">
            <v>13.1.22</v>
          </cell>
        </row>
        <row r="1111">
          <cell r="A1111" t="str">
            <v>13.1.23</v>
          </cell>
          <cell r="B1111" t="str">
            <v>40/70</v>
          </cell>
          <cell r="C1111" t="str">
            <v>13.1.23:_ISOL/TRAT TÉRM / SERVIÇO DE TEC SEGURANÇA HN</v>
          </cell>
          <cell r="D1111">
            <v>70.12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 t="str">
            <v>13.1.23</v>
          </cell>
        </row>
        <row r="1112">
          <cell r="A1112" t="str">
            <v>13.1.24</v>
          </cell>
          <cell r="B1112" t="str">
            <v>40/80</v>
          </cell>
          <cell r="C1112" t="str">
            <v>13.1.24:_ISOL/TRAT TÉRM / SERVIÇO DE TEC PALNEJAMENTO HN</v>
          </cell>
          <cell r="D1112">
            <v>70.12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 t="str">
            <v>13.1.24</v>
          </cell>
        </row>
        <row r="1113">
          <cell r="A1113" t="str">
            <v>13.1.25</v>
          </cell>
          <cell r="B1113" t="str">
            <v>40/90</v>
          </cell>
          <cell r="C1113" t="str">
            <v>13.1.25:_ISOL/TRAT TÉRM / SERVIÇOS ADIMINISTRATIVO</v>
          </cell>
          <cell r="D1113">
            <v>46.69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 t="str">
            <v>13.1.25</v>
          </cell>
        </row>
        <row r="1114">
          <cell r="A1114" t="str">
            <v>13.1.26</v>
          </cell>
          <cell r="B1114" t="str">
            <v>40/140</v>
          </cell>
          <cell r="C1114" t="str">
            <v>13.1.26:-ISOL/TRAT TÉRM / SERVIÇO DE ENCARREGAMENTO HE SEG A SEX</v>
          </cell>
          <cell r="D1114">
            <v>115.79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 t="str">
            <v>13.1.26</v>
          </cell>
        </row>
        <row r="1115">
          <cell r="A1115" t="str">
            <v>13.1.27</v>
          </cell>
          <cell r="B1115" t="str">
            <v>40/150</v>
          </cell>
          <cell r="C1115" t="str">
            <v>13.1.27:-ISOL/TRAT TÉRM / SERVIÇO DE SUPERVISÃO HE SEG A SEX</v>
          </cell>
          <cell r="D1115">
            <v>144.66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 t="str">
            <v>13.1.27</v>
          </cell>
        </row>
        <row r="1116">
          <cell r="A1116" t="str">
            <v>13.1.28</v>
          </cell>
          <cell r="B1116" t="str">
            <v>40/160</v>
          </cell>
          <cell r="C1116" t="str">
            <v>13.1.28:-ISOL/TRAT TÉRM / SERVIÇO DE TEC SEGURANÇA HE SEG A SEX</v>
          </cell>
          <cell r="D1116">
            <v>112.19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 t="str">
            <v>13.1.28</v>
          </cell>
        </row>
        <row r="1117">
          <cell r="A1117" t="str">
            <v>13.1.29</v>
          </cell>
          <cell r="B1117" t="str">
            <v>40/170</v>
          </cell>
          <cell r="C1117" t="str">
            <v>13.1.29:-ISOL/TRAT TÉRM / SERVIÇO DE TEC PALNEJAMENTO HE SEG A SEX</v>
          </cell>
          <cell r="D1117">
            <v>112.19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 t="str">
            <v>13.1.29</v>
          </cell>
        </row>
        <row r="1118">
          <cell r="A1118" t="str">
            <v>13.1.30</v>
          </cell>
          <cell r="B1118" t="str">
            <v>40/180</v>
          </cell>
          <cell r="C1118" t="str">
            <v>13.1.30:-ISOL/TRAT TÉRM / SERVIÇOS ADIMINISTRATIVO HE SEG SEX</v>
          </cell>
          <cell r="D1118">
            <v>74.7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 t="str">
            <v>13.1.30</v>
          </cell>
        </row>
        <row r="1119">
          <cell r="A1119" t="str">
            <v>13.1.31</v>
          </cell>
          <cell r="B1119" t="str">
            <v>40/240</v>
          </cell>
          <cell r="C1119" t="str">
            <v>13.1.31:-ISOL/TRAT TÉRM / SERVIÇO DE SUPERVISÃO AD NORTURNO</v>
          </cell>
          <cell r="D1119">
            <v>117.53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 t="str">
            <v>13.1.31</v>
          </cell>
        </row>
        <row r="1120">
          <cell r="A1120" t="str">
            <v>13.1.32</v>
          </cell>
          <cell r="B1120" t="str">
            <v>40/230</v>
          </cell>
          <cell r="C1120" t="str">
            <v>13.1.32:-ISOL/TRAT TÉRM / SERVIÇO DE ENCARREGAMENTO AD NORTURNO</v>
          </cell>
          <cell r="D1120">
            <v>94.08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 t="str">
            <v>13.1.32</v>
          </cell>
        </row>
        <row r="1121">
          <cell r="A1121" t="str">
            <v>13.1.33</v>
          </cell>
          <cell r="B1121" t="str">
            <v>40/250</v>
          </cell>
          <cell r="C1121" t="str">
            <v>13.1.33:-ISOL/TRAT TÉRM / SERVIÇO DE TEC SEGURANÇA AD NOTURNO</v>
          </cell>
          <cell r="D1121">
            <v>91.16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 t="str">
            <v>13.1.33</v>
          </cell>
        </row>
        <row r="1122">
          <cell r="A1122" t="str">
            <v>13.1.34</v>
          </cell>
          <cell r="B1122" t="str">
            <v>40/260</v>
          </cell>
          <cell r="C1122" t="str">
            <v>13.1.34:-ISOL/TRAT TÉRM / SERVIÇO DE TEC PALNEJAMENTO AD NOTURNO</v>
          </cell>
          <cell r="D1122">
            <v>91.16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 t="str">
            <v>13.1.34</v>
          </cell>
        </row>
        <row r="1123">
          <cell r="A1123" t="str">
            <v>13.1.35</v>
          </cell>
          <cell r="B1123" t="str">
            <v>40/270</v>
          </cell>
          <cell r="C1123" t="str">
            <v>13.1.35:-ISOL/TRAT TÉRM / SERVIÇOS ADIMINISTRATIVO AD NOTURNO</v>
          </cell>
          <cell r="D1123">
            <v>60.7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 t="str">
            <v>13.1.35</v>
          </cell>
        </row>
        <row r="1124">
          <cell r="A1124" t="str">
            <v>13.1.36</v>
          </cell>
          <cell r="B1124" t="str">
            <v>40/320</v>
          </cell>
          <cell r="C1124" t="str">
            <v>13.1.36:-ISOL/TRAT TÉRM / SERVIÇO DE ENCARREGADO HE SAB, DOM FER</v>
          </cell>
          <cell r="D1124">
            <v>126.65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 t="str">
            <v>13.1.36</v>
          </cell>
        </row>
        <row r="1125">
          <cell r="A1125" t="str">
            <v>13.1.37</v>
          </cell>
          <cell r="B1125" t="str">
            <v>40/330</v>
          </cell>
          <cell r="C1125" t="str">
            <v>13.1.37:-ISOL/TRAT TÉRM / SERVIÇO DE SUPERVISÃO HE SAB, DOM FER</v>
          </cell>
          <cell r="D1125">
            <v>158.22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 t="str">
            <v>13.1.37</v>
          </cell>
        </row>
        <row r="1126">
          <cell r="A1126" t="str">
            <v>13.1.38</v>
          </cell>
          <cell r="B1126" t="str">
            <v>40/340</v>
          </cell>
          <cell r="C1126" t="str">
            <v>13.1.38:-ISOL/TRAT TÉRM / SERVIÇO DE TEC SEGURANÇA HE SAB, DOM FER</v>
          </cell>
          <cell r="D1126">
            <v>122.71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 t="str">
            <v>13.1.38</v>
          </cell>
        </row>
        <row r="1127">
          <cell r="A1127" t="str">
            <v>13.1.39</v>
          </cell>
          <cell r="B1127" t="str">
            <v>40/350</v>
          </cell>
          <cell r="C1127" t="str">
            <v>13.1.39:-ISOL/TRAT TÉRM / SERVIÇO DE TEC PALNEJAMENTO HE SAB, DOM FER</v>
          </cell>
          <cell r="D1127">
            <v>122.71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 t="str">
            <v>13.1.39</v>
          </cell>
        </row>
        <row r="1128">
          <cell r="A1128" t="str">
            <v>13.1.40</v>
          </cell>
          <cell r="B1128" t="str">
            <v>40/360</v>
          </cell>
          <cell r="C1128" t="str">
            <v>13.1.40:-ISOL/TRAT TÉRM / SERVIÇOS ADIMINISTRATIVO HE SAB, DOM FER</v>
          </cell>
          <cell r="D1128">
            <v>81.709999999999994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 t="str">
            <v>13.1.40</v>
          </cell>
        </row>
        <row r="1129">
          <cell r="A1129" t="str">
            <v>1.1.01</v>
          </cell>
          <cell r="B1129" t="str">
            <v>20/20</v>
          </cell>
          <cell r="C1129" t="str">
            <v>1.1.1:_1/2"_SILICATO DE CÁLCIO_25</v>
          </cell>
          <cell r="D1129">
            <v>29.49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 t="str">
            <v>1.1.01</v>
          </cell>
        </row>
        <row r="1130">
          <cell r="A1130" t="str">
            <v>1.1.02</v>
          </cell>
          <cell r="B1130" t="str">
            <v>20/30</v>
          </cell>
          <cell r="C1130" t="str">
            <v>1.1.2:_1/2"_SILICATO DE CÁLCIO_38</v>
          </cell>
          <cell r="D1130">
            <v>41.3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 t="str">
            <v>1.1.02</v>
          </cell>
        </row>
        <row r="1131">
          <cell r="A1131" t="str">
            <v>1.1.03</v>
          </cell>
          <cell r="B1131" t="str">
            <v>20/40</v>
          </cell>
          <cell r="C1131" t="str">
            <v>1.1.3:_1/2"_SILICATO DE CÁLCIO_50</v>
          </cell>
          <cell r="D1131">
            <v>50.98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 t="str">
            <v>1.1.03</v>
          </cell>
        </row>
        <row r="1132">
          <cell r="A1132" t="str">
            <v>1.1.04</v>
          </cell>
          <cell r="B1132" t="str">
            <v>20/50</v>
          </cell>
          <cell r="C1132" t="str">
            <v>1.1.4:_3/4"_SILICATO DE CÁLCIO_25</v>
          </cell>
          <cell r="D1132">
            <v>31.85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 t="str">
            <v>1.1.04</v>
          </cell>
        </row>
        <row r="1133">
          <cell r="A1133" t="str">
            <v>1.1.05</v>
          </cell>
          <cell r="B1133" t="str">
            <v>20/60</v>
          </cell>
          <cell r="C1133" t="str">
            <v>1.1.5:_3/4"_SILICATO DE CÁLCIO_38</v>
          </cell>
          <cell r="D1133">
            <v>43.65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 t="str">
            <v>1.1.05</v>
          </cell>
        </row>
        <row r="1134">
          <cell r="A1134" t="str">
            <v>1.1.06</v>
          </cell>
          <cell r="B1134" t="str">
            <v>20/70</v>
          </cell>
          <cell r="C1134" t="str">
            <v>1.1.6:_3/4"_SILICATO DE CÁLCIO_50</v>
          </cell>
          <cell r="D1134">
            <v>54.22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 t="str">
            <v>1.1.06</v>
          </cell>
        </row>
        <row r="1135">
          <cell r="A1135" t="str">
            <v>1.1.07</v>
          </cell>
          <cell r="B1135" t="str">
            <v>20/80</v>
          </cell>
          <cell r="C1135" t="str">
            <v>1.1.7:_3/4"_SILICATO DE CÁLCIO_65</v>
          </cell>
          <cell r="D1135">
            <v>54.22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 t="str">
            <v>1.1.07</v>
          </cell>
        </row>
        <row r="1136">
          <cell r="A1136" t="str">
            <v>1.1.08</v>
          </cell>
          <cell r="B1136" t="str">
            <v>20/90</v>
          </cell>
          <cell r="C1136" t="str">
            <v>1.1.8:_1"_SILICATO DE CÁLCIO_25</v>
          </cell>
          <cell r="D1136">
            <v>34.229999999999997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 t="str">
            <v>1.1.08</v>
          </cell>
        </row>
        <row r="1137">
          <cell r="A1137" t="str">
            <v>1.1.09</v>
          </cell>
          <cell r="B1137" t="str">
            <v>20/100</v>
          </cell>
          <cell r="C1137" t="str">
            <v>1.1.9:_1"_SILICATO DE CÁLCIO_38</v>
          </cell>
          <cell r="D1137">
            <v>46.02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 t="str">
            <v>1.1.09</v>
          </cell>
        </row>
        <row r="1138">
          <cell r="A1138" t="str">
            <v>1.1.10</v>
          </cell>
          <cell r="B1138" t="str">
            <v>20/110</v>
          </cell>
          <cell r="C1138" t="str">
            <v>1.1.10:_1"_SILICATO DE CÁLCIO_50</v>
          </cell>
          <cell r="D1138">
            <v>59.43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 t="str">
            <v>1.1.10</v>
          </cell>
        </row>
        <row r="1139">
          <cell r="A1139" t="str">
            <v>1.1.11</v>
          </cell>
          <cell r="B1139" t="str">
            <v>20/120</v>
          </cell>
          <cell r="C1139" t="str">
            <v>1.1.11:_1"_SILICATO DE CÁLCIO_65</v>
          </cell>
          <cell r="D1139">
            <v>65.010000000000005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 t="str">
            <v>1.1.11</v>
          </cell>
        </row>
        <row r="1140">
          <cell r="A1140" t="str">
            <v>1.1.12</v>
          </cell>
          <cell r="B1140" t="str">
            <v>20/130</v>
          </cell>
          <cell r="C1140" t="str">
            <v>1.1.12:_1"_SILICATO DE CÁLCIO_75</v>
          </cell>
          <cell r="D1140">
            <v>73.45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 t="str">
            <v>1.1.12</v>
          </cell>
        </row>
        <row r="1141">
          <cell r="A1141" t="str">
            <v>1.1.13</v>
          </cell>
          <cell r="B1141" t="str">
            <v>20/140</v>
          </cell>
          <cell r="C1141" t="str">
            <v>1.1.13:_1 1/2"_SILICATO DE CÁLCIO_25</v>
          </cell>
          <cell r="D1141">
            <v>40.119999999999997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 t="str">
            <v>1.1.13</v>
          </cell>
        </row>
        <row r="1142">
          <cell r="A1142" t="str">
            <v>1.1.14</v>
          </cell>
          <cell r="B1142" t="str">
            <v>20/150</v>
          </cell>
          <cell r="C1142" t="str">
            <v>1.1.14:_1 1/2"_SILICATO DE CÁLCIO_38</v>
          </cell>
          <cell r="D1142">
            <v>50.74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 t="str">
            <v>1.1.14</v>
          </cell>
        </row>
        <row r="1143">
          <cell r="A1143" t="str">
            <v>1.1.15</v>
          </cell>
          <cell r="B1143" t="str">
            <v>20/160</v>
          </cell>
          <cell r="C1143" t="str">
            <v>1.1.15:_1 1/2"_SILICATO DE CÁLCIO_50</v>
          </cell>
          <cell r="D1143">
            <v>72.040000000000006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 t="str">
            <v>1.1.15</v>
          </cell>
        </row>
        <row r="1144">
          <cell r="A1144" t="str">
            <v>1.1.16</v>
          </cell>
          <cell r="B1144" t="str">
            <v>20/170</v>
          </cell>
          <cell r="C1144" t="str">
            <v>1.1.16:_1 1/2"_SILICATO DE CÁLCIO_65</v>
          </cell>
          <cell r="D1144">
            <v>72.040000000000006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 t="str">
            <v>1.1.16</v>
          </cell>
        </row>
        <row r="1145">
          <cell r="A1145" t="str">
            <v>1.1.17</v>
          </cell>
          <cell r="B1145" t="str">
            <v>20/180</v>
          </cell>
          <cell r="C1145" t="str">
            <v>1.1.17:_1 1/2"_SILICATO DE CÁLCIO_75</v>
          </cell>
          <cell r="D1145">
            <v>72.040000000000006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 t="str">
            <v>1.1.17</v>
          </cell>
        </row>
        <row r="1146">
          <cell r="A1146" t="str">
            <v>1.1.18</v>
          </cell>
          <cell r="B1146" t="str">
            <v>20/190</v>
          </cell>
          <cell r="C1146" t="str">
            <v>1.1.18:_2"_SILICATO DE CÁLCIO_25</v>
          </cell>
          <cell r="D1146">
            <v>42.48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 t="str">
            <v>1.1.18</v>
          </cell>
        </row>
        <row r="1147">
          <cell r="A1147" t="str">
            <v>1.1.19</v>
          </cell>
          <cell r="B1147" t="str">
            <v>20/200</v>
          </cell>
          <cell r="C1147" t="str">
            <v>1.1.19:_2"_SILICATO DE CÁLCIO_38</v>
          </cell>
          <cell r="D1147">
            <v>55.47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 t="str">
            <v>1.1.19</v>
          </cell>
        </row>
        <row r="1148">
          <cell r="A1148" t="str">
            <v>1.1.20</v>
          </cell>
          <cell r="B1148" t="str">
            <v>20/210</v>
          </cell>
          <cell r="C1148" t="str">
            <v>1.1.20:_2"_SILICATO DE CÁLCIO_50</v>
          </cell>
          <cell r="D1148">
            <v>74.81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 t="str">
            <v>1.1.20</v>
          </cell>
        </row>
        <row r="1149">
          <cell r="A1149" t="str">
            <v>1.1.21</v>
          </cell>
          <cell r="B1149" t="str">
            <v>20/220</v>
          </cell>
          <cell r="C1149" t="str">
            <v>1.1.21:_2"_SILICATO DE CÁLCIO_65</v>
          </cell>
          <cell r="D1149">
            <v>75.83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 t="str">
            <v>1.1.21</v>
          </cell>
        </row>
        <row r="1150">
          <cell r="A1150" t="str">
            <v>1.1.22</v>
          </cell>
          <cell r="B1150" t="str">
            <v>20/230</v>
          </cell>
          <cell r="C1150" t="str">
            <v>1.1.22:_2"_SILICATO DE CÁLCIO_75</v>
          </cell>
          <cell r="D1150">
            <v>83.07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 t="str">
            <v>1.1.22</v>
          </cell>
        </row>
        <row r="1151">
          <cell r="A1151" t="str">
            <v>1.1.23</v>
          </cell>
          <cell r="B1151" t="str">
            <v>20/240</v>
          </cell>
          <cell r="C1151" t="str">
            <v>1.1.23:_2 1/2"_SILICATO DE CÁLCIO_25</v>
          </cell>
          <cell r="D1151">
            <v>50.74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 t="str">
            <v>1.1.23</v>
          </cell>
        </row>
        <row r="1152">
          <cell r="A1152" t="str">
            <v>1.1.24</v>
          </cell>
          <cell r="B1152" t="str">
            <v>20/250</v>
          </cell>
          <cell r="C1152" t="str">
            <v>1.1.24:_2 1/2"_SILICATO DE CÁLCIO_38</v>
          </cell>
          <cell r="D1152">
            <v>61.35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 t="str">
            <v>1.1.24</v>
          </cell>
        </row>
        <row r="1153">
          <cell r="A1153" t="str">
            <v>1.1.25</v>
          </cell>
          <cell r="B1153" t="str">
            <v>20/260</v>
          </cell>
          <cell r="C1153" t="str">
            <v>1.1.25:_2 1/2"_SILICATO DE CÁLCIO_50</v>
          </cell>
          <cell r="D1153">
            <v>74.33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 t="str">
            <v>1.1.25</v>
          </cell>
        </row>
        <row r="1154">
          <cell r="A1154" t="str">
            <v>1.1.26</v>
          </cell>
          <cell r="B1154" t="str">
            <v>20/270</v>
          </cell>
          <cell r="C1154" t="str">
            <v>1.1.26:_2 1/2"_SILICATO DE CÁLCIO_65</v>
          </cell>
          <cell r="D1154">
            <v>81.849999999999994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 t="str">
            <v>1.1.26</v>
          </cell>
        </row>
        <row r="1155">
          <cell r="A1155" t="str">
            <v>1.1.27</v>
          </cell>
          <cell r="B1155" t="str">
            <v>20/280</v>
          </cell>
          <cell r="C1155" t="str">
            <v>1.1.27:_2 1/2"_SILICATO DE CÁLCIO_75</v>
          </cell>
          <cell r="D1155">
            <v>89.07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 t="str">
            <v>1.1.27</v>
          </cell>
        </row>
        <row r="1156">
          <cell r="A1156" t="str">
            <v>1.1.28</v>
          </cell>
          <cell r="B1156" t="str">
            <v>20/290</v>
          </cell>
          <cell r="C1156" t="str">
            <v>1.1.28:_3"_SILICATO DE CÁLCIO_25</v>
          </cell>
          <cell r="D1156">
            <v>55.47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 t="str">
            <v>1.1.28</v>
          </cell>
        </row>
        <row r="1157">
          <cell r="A1157" t="str">
            <v>1.1.29</v>
          </cell>
          <cell r="B1157" t="str">
            <v>20/300</v>
          </cell>
          <cell r="C1157" t="str">
            <v>1.1.29:_3"_SILICATO DE CÁLCIO_38</v>
          </cell>
          <cell r="D1157">
            <v>66.08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 t="str">
            <v>1.1.29</v>
          </cell>
        </row>
        <row r="1158">
          <cell r="A1158" t="str">
            <v>1.1.30</v>
          </cell>
          <cell r="B1158" t="str">
            <v>20/310</v>
          </cell>
          <cell r="C1158" t="str">
            <v>1.1.30:_3"_SILICATO DE CÁLCIO_50</v>
          </cell>
          <cell r="D1158">
            <v>88.33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 t="str">
            <v>1.1.30</v>
          </cell>
        </row>
        <row r="1159">
          <cell r="A1159" t="str">
            <v>1.1.31</v>
          </cell>
          <cell r="B1159" t="str">
            <v>20/320</v>
          </cell>
          <cell r="C1159" t="str">
            <v>1.1.31:_3"_SILICATO DE CÁLCIO_65</v>
          </cell>
          <cell r="D1159">
            <v>86.67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 t="str">
            <v>1.1.31</v>
          </cell>
        </row>
        <row r="1160">
          <cell r="A1160" t="str">
            <v>1.1.32</v>
          </cell>
          <cell r="B1160" t="str">
            <v>20/330</v>
          </cell>
          <cell r="C1160" t="str">
            <v>1.1.32:_3"_SILICATO DE CÁLCIO_75</v>
          </cell>
          <cell r="D1160">
            <v>93.89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 t="str">
            <v>1.1.32</v>
          </cell>
        </row>
        <row r="1161">
          <cell r="A1161" t="str">
            <v>1.1.33</v>
          </cell>
          <cell r="B1161" t="str">
            <v>20/340</v>
          </cell>
          <cell r="C1161" t="str">
            <v>1.1.33:_4"_SILICATO DE CÁLCIO_25</v>
          </cell>
          <cell r="D1161">
            <v>60.37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 t="str">
            <v>1.1.33</v>
          </cell>
        </row>
        <row r="1162">
          <cell r="A1162" t="str">
            <v>1.1.34</v>
          </cell>
          <cell r="B1162" t="str">
            <v>20/350</v>
          </cell>
          <cell r="C1162" t="str">
            <v>1.1.34:_4"_SILICATO DE CÁLCIO_38</v>
          </cell>
          <cell r="D1162">
            <v>75.489999999999995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 t="str">
            <v>1.1.34</v>
          </cell>
        </row>
        <row r="1163">
          <cell r="A1163" t="str">
            <v>1.1.35</v>
          </cell>
          <cell r="B1163" t="str">
            <v>20/360</v>
          </cell>
          <cell r="C1163" t="str">
            <v>1.1.35:_4"_SILICATO DE CÁLCIO_50</v>
          </cell>
          <cell r="D1163">
            <v>101.77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 t="str">
            <v>1.1.35</v>
          </cell>
        </row>
        <row r="1164">
          <cell r="A1164" t="str">
            <v>1.1.36</v>
          </cell>
          <cell r="B1164" t="str">
            <v>20/370</v>
          </cell>
          <cell r="C1164" t="str">
            <v>1.1.36:_4"_SILICATO DE CÁLCIO_65</v>
          </cell>
          <cell r="D1164">
            <v>101.77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 t="str">
            <v>1.1.36</v>
          </cell>
        </row>
        <row r="1165">
          <cell r="A1165" t="str">
            <v>1.1.37</v>
          </cell>
          <cell r="B1165" t="str">
            <v>20/380</v>
          </cell>
          <cell r="C1165" t="str">
            <v>1.1.37:_4"_SILICATO DE CÁLCIO_75</v>
          </cell>
          <cell r="D1165">
            <v>101.77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 t="str">
            <v>1.1.37</v>
          </cell>
        </row>
        <row r="1166">
          <cell r="A1166" t="str">
            <v>1.1.38</v>
          </cell>
          <cell r="B1166" t="str">
            <v>20/390</v>
          </cell>
          <cell r="C1166" t="str">
            <v>1.1.38:_6"_SILICATO DE CÁLCIO_25</v>
          </cell>
          <cell r="D1166">
            <v>84.97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 t="str">
            <v>1.1.38</v>
          </cell>
        </row>
        <row r="1167">
          <cell r="A1167" t="str">
            <v>1.1.39</v>
          </cell>
          <cell r="B1167" t="str">
            <v>20/400</v>
          </cell>
          <cell r="C1167" t="str">
            <v>1.1.39:_6"_SILICATO DE CÁLCIO_38</v>
          </cell>
          <cell r="D1167">
            <v>95.56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 t="str">
            <v>1.1.39</v>
          </cell>
        </row>
        <row r="1168">
          <cell r="A1168" t="str">
            <v>1.1.40</v>
          </cell>
          <cell r="B1168" t="str">
            <v>20/410</v>
          </cell>
          <cell r="C1168" t="str">
            <v>1.1.40:_6"_SILICATO DE CÁLCIO_50</v>
          </cell>
          <cell r="D1168">
            <v>127.91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 t="str">
            <v>1.1.40</v>
          </cell>
        </row>
        <row r="1169">
          <cell r="A1169" t="str">
            <v>1.1.41</v>
          </cell>
          <cell r="B1169" t="str">
            <v>20/420</v>
          </cell>
          <cell r="C1169" t="str">
            <v>1.1.41:_6"_SILICATO DE CÁLCIO_65</v>
          </cell>
          <cell r="D1169">
            <v>116.78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 t="str">
            <v>1.1.41</v>
          </cell>
        </row>
        <row r="1170">
          <cell r="A1170" t="str">
            <v>1.1.42</v>
          </cell>
          <cell r="B1170" t="str">
            <v>20/430</v>
          </cell>
          <cell r="C1170" t="str">
            <v>1.1.42:_6"_SILICATO DE CÁLCIO_75</v>
          </cell>
          <cell r="D1170">
            <v>124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 t="str">
            <v>1.1.42</v>
          </cell>
        </row>
        <row r="1171">
          <cell r="A1171" t="str">
            <v>1.1.43</v>
          </cell>
          <cell r="B1171" t="str">
            <v>20/440</v>
          </cell>
          <cell r="C1171" t="str">
            <v>1.1.43:_8"_SILICATO DE CÁLCIO_25</v>
          </cell>
          <cell r="D1171">
            <v>103.84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 t="str">
            <v>1.1.43</v>
          </cell>
        </row>
        <row r="1172">
          <cell r="A1172" t="str">
            <v>1.1.44</v>
          </cell>
          <cell r="B1172" t="str">
            <v>20/450</v>
          </cell>
          <cell r="C1172" t="str">
            <v>1.1.44:_8"_SILICATO DE CÁLCIO_38</v>
          </cell>
          <cell r="D1172">
            <v>117.01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 t="str">
            <v>1.1.44</v>
          </cell>
        </row>
        <row r="1173">
          <cell r="A1173" t="str">
            <v>1.1.45</v>
          </cell>
          <cell r="B1173" t="str">
            <v>20/460</v>
          </cell>
          <cell r="C1173" t="str">
            <v>1.1.45:_8"_SILICATO DE CÁLCIO_50</v>
          </cell>
          <cell r="D1173">
            <v>155.58000000000001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 t="str">
            <v>1.1.45</v>
          </cell>
        </row>
        <row r="1174">
          <cell r="A1174" t="str">
            <v>1.1.46</v>
          </cell>
          <cell r="B1174" t="str">
            <v>20/470</v>
          </cell>
          <cell r="C1174" t="str">
            <v>1.1.46:_8"_SILICATO DE CÁLCIO_65</v>
          </cell>
          <cell r="D1174">
            <v>155.58000000000001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 t="str">
            <v>1.1.46</v>
          </cell>
        </row>
        <row r="1175">
          <cell r="A1175" t="str">
            <v>1.1.47</v>
          </cell>
          <cell r="B1175" t="str">
            <v>20/480</v>
          </cell>
          <cell r="C1175" t="str">
            <v>1.1.47:_8"_SILICATO DE CÁLCIO_75</v>
          </cell>
          <cell r="D1175">
            <v>155.58000000000001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 t="str">
            <v>1.1.47</v>
          </cell>
        </row>
        <row r="1176">
          <cell r="A1176" t="str">
            <v>1.1.48</v>
          </cell>
          <cell r="B1176" t="str">
            <v>20/490</v>
          </cell>
          <cell r="C1176" t="str">
            <v>1.1.48:_10"_SILICATO DE CÁLCIO_25</v>
          </cell>
          <cell r="D1176">
            <v>144.82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 t="str">
            <v>1.1.48</v>
          </cell>
        </row>
        <row r="1177">
          <cell r="A1177" t="str">
            <v>1.1.49</v>
          </cell>
          <cell r="B1177" t="str">
            <v>20/500</v>
          </cell>
          <cell r="C1177" t="str">
            <v>1.1.49:_10"_SILICATO DE CÁLCIO_38</v>
          </cell>
          <cell r="D1177">
            <v>162.61000000000001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 t="str">
            <v>1.1.49</v>
          </cell>
        </row>
        <row r="1178">
          <cell r="A1178" t="str">
            <v>1.1.50</v>
          </cell>
          <cell r="B1178" t="str">
            <v>20/510</v>
          </cell>
          <cell r="C1178" t="str">
            <v>1.1.50:_10"_SILICATO DE CÁLCIO_50</v>
          </cell>
          <cell r="D1178">
            <v>233.79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 t="str">
            <v>1.1.50</v>
          </cell>
        </row>
        <row r="1179">
          <cell r="A1179" t="str">
            <v>1.1.51</v>
          </cell>
          <cell r="B1179" t="str">
            <v>20/520</v>
          </cell>
          <cell r="C1179" t="str">
            <v>1.1.51:_10"_SILICATO DE CÁLCIO_65</v>
          </cell>
          <cell r="D1179">
            <v>233.79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 t="str">
            <v>1.1.51</v>
          </cell>
        </row>
        <row r="1180">
          <cell r="A1180" t="str">
            <v>1.1.52</v>
          </cell>
          <cell r="B1180" t="str">
            <v>20/530</v>
          </cell>
          <cell r="C1180" t="str">
            <v>1.1.52:_10"_SILICATO DE CÁLCIO_75</v>
          </cell>
          <cell r="D1180">
            <v>233.79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 t="str">
            <v>1.1.52</v>
          </cell>
        </row>
        <row r="1181">
          <cell r="A1181" t="str">
            <v>1.1.53</v>
          </cell>
          <cell r="B1181" t="str">
            <v>20/540</v>
          </cell>
          <cell r="C1181" t="str">
            <v>1.1.53:_12"_SILICATO DE CÁLCIO_25</v>
          </cell>
          <cell r="D1181">
            <v>155.91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 t="str">
            <v>1.1.53</v>
          </cell>
        </row>
        <row r="1182">
          <cell r="A1182" t="str">
            <v>1.1.54</v>
          </cell>
          <cell r="B1182" t="str">
            <v>20/550</v>
          </cell>
          <cell r="C1182" t="str">
            <v>1.1.54:_12"_SILICATO DE CÁLCIO_38</v>
          </cell>
          <cell r="D1182">
            <v>178.79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 t="str">
            <v>1.1.54</v>
          </cell>
        </row>
        <row r="1183">
          <cell r="A1183" t="str">
            <v>1.1.55</v>
          </cell>
          <cell r="B1183" t="str">
            <v>20/560</v>
          </cell>
          <cell r="C1183" t="str">
            <v>1.1.55:_12"_SILICATO DE CÁLCIO_50</v>
          </cell>
          <cell r="D1183">
            <v>248.28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 t="str">
            <v>1.1.55</v>
          </cell>
        </row>
        <row r="1184">
          <cell r="A1184" t="str">
            <v>1.1.56</v>
          </cell>
          <cell r="B1184" t="str">
            <v>20/570</v>
          </cell>
          <cell r="C1184" t="str">
            <v>1.1.56:_12"_SILICATO DE CÁLCIO_65</v>
          </cell>
          <cell r="D1184">
            <v>248.28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 t="str">
            <v>1.1.56</v>
          </cell>
        </row>
        <row r="1185">
          <cell r="A1185" t="str">
            <v>1.1.57</v>
          </cell>
          <cell r="B1185" t="str">
            <v>20/580</v>
          </cell>
          <cell r="C1185" t="str">
            <v>1.1.57:_12"_SILICATO DE CÁLCIO_75</v>
          </cell>
          <cell r="D1185">
            <v>248.28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 t="str">
            <v>1.1.57</v>
          </cell>
        </row>
        <row r="1186">
          <cell r="A1186" t="str">
            <v>1.1.58</v>
          </cell>
          <cell r="B1186" t="str">
            <v>20/590</v>
          </cell>
          <cell r="C1186" t="str">
            <v>1.1.58:_14"_SILICATO DE CÁLCIO_25</v>
          </cell>
          <cell r="D1186">
            <v>185.67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 t="str">
            <v>1.1.58</v>
          </cell>
        </row>
        <row r="1187">
          <cell r="A1187" t="str">
            <v>1.1.59</v>
          </cell>
          <cell r="B1187" t="str">
            <v>20/600</v>
          </cell>
          <cell r="C1187" t="str">
            <v>1.1.59:_14"_SILICATO DE CÁLCIO_38</v>
          </cell>
          <cell r="D1187">
            <v>215.3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 t="str">
            <v>1.1.59</v>
          </cell>
        </row>
        <row r="1188">
          <cell r="A1188" t="str">
            <v>1.1.60</v>
          </cell>
          <cell r="B1188" t="str">
            <v>20/610</v>
          </cell>
          <cell r="C1188" t="str">
            <v>1.1.60:_14"_SILICATO DE CÁLCIO_50</v>
          </cell>
          <cell r="D1188">
            <v>317.52999999999997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 t="str">
            <v>1.1.60</v>
          </cell>
        </row>
        <row r="1189">
          <cell r="A1189" t="str">
            <v>1.1.61</v>
          </cell>
          <cell r="B1189" t="str">
            <v>20/620</v>
          </cell>
          <cell r="C1189" t="str">
            <v>1.1.61:_14"_SILICATO DE CÁLCIO_65</v>
          </cell>
          <cell r="D1189">
            <v>317.52999999999997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 t="str">
            <v>1.1.61</v>
          </cell>
        </row>
        <row r="1190">
          <cell r="A1190" t="str">
            <v>1.1.62</v>
          </cell>
          <cell r="B1190" t="str">
            <v>20/630</v>
          </cell>
          <cell r="C1190" t="str">
            <v>1.1.62:_14"_SILICATO DE CÁLCIO_75</v>
          </cell>
          <cell r="D1190">
            <v>317.52999999999997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 t="str">
            <v>1.1.62</v>
          </cell>
        </row>
        <row r="1191">
          <cell r="A1191" t="str">
            <v>1.1.63</v>
          </cell>
          <cell r="B1191" t="str">
            <v>20/640</v>
          </cell>
          <cell r="C1191" t="str">
            <v>1.1.63:_16"_SILICATO DE CÁLCIO_38</v>
          </cell>
          <cell r="D1191">
            <v>248.1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 t="str">
            <v>1.1.63</v>
          </cell>
        </row>
        <row r="1192">
          <cell r="A1192" t="str">
            <v>1.1.64</v>
          </cell>
          <cell r="B1192" t="str">
            <v>20/650</v>
          </cell>
          <cell r="C1192" t="str">
            <v>1.1.64:_16"_SILICATO DE CÁLCIO_50</v>
          </cell>
          <cell r="D1192">
            <v>331.69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 t="str">
            <v>1.1.64</v>
          </cell>
        </row>
        <row r="1193">
          <cell r="A1193" t="str">
            <v>1.1.65</v>
          </cell>
          <cell r="B1193" t="str">
            <v>20/660</v>
          </cell>
          <cell r="C1193" t="str">
            <v>1.1.65:_16"_SILICATO DE CÁLCIO_65</v>
          </cell>
          <cell r="D1193">
            <v>331.69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 t="str">
            <v>1.1.65</v>
          </cell>
        </row>
        <row r="1194">
          <cell r="A1194" t="str">
            <v>1.1.66</v>
          </cell>
          <cell r="B1194" t="str">
            <v>20/670</v>
          </cell>
          <cell r="C1194" t="str">
            <v>1.1.66:_16"_SILICATO DE CÁLCIO_75</v>
          </cell>
          <cell r="D1194">
            <v>331.69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 t="str">
            <v>1.1.66</v>
          </cell>
        </row>
        <row r="1195">
          <cell r="A1195" t="str">
            <v>1.1.67</v>
          </cell>
          <cell r="B1195" t="str">
            <v>20/680</v>
          </cell>
          <cell r="C1195" t="str">
            <v>1.1.67:_18"_SILICATO DE CÁLCIO_38</v>
          </cell>
          <cell r="D1195">
            <v>261.57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 t="str">
            <v>1.1.67</v>
          </cell>
        </row>
        <row r="1196">
          <cell r="A1196" t="str">
            <v>1.1.68</v>
          </cell>
          <cell r="B1196" t="str">
            <v>20/690</v>
          </cell>
          <cell r="C1196" t="str">
            <v>1.1.68:_18"_SILICATO DE CÁLCIO_50</v>
          </cell>
          <cell r="D1196">
            <v>354.39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 t="str">
            <v>1.1.68</v>
          </cell>
        </row>
        <row r="1197">
          <cell r="A1197" t="str">
            <v>1.1.69</v>
          </cell>
          <cell r="B1197" t="str">
            <v>20/700</v>
          </cell>
          <cell r="C1197" t="str">
            <v>1.1.69:_18"_SILICATO DE CÁLCIO_65</v>
          </cell>
          <cell r="D1197">
            <v>354.39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 t="str">
            <v>1.1.69</v>
          </cell>
        </row>
        <row r="1198">
          <cell r="A1198" t="str">
            <v>1.1.70</v>
          </cell>
          <cell r="B1198" t="str">
            <v>20/710</v>
          </cell>
          <cell r="C1198" t="str">
            <v>1.1.70:_18"_SILICATO DE CÁLCIO_75</v>
          </cell>
          <cell r="D1198">
            <v>354.39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 t="str">
            <v>1.1.70</v>
          </cell>
        </row>
        <row r="1199">
          <cell r="A1199" t="str">
            <v>1.1.71</v>
          </cell>
          <cell r="B1199" t="str">
            <v>20/720</v>
          </cell>
          <cell r="C1199" t="str">
            <v>1.1.71:_20"_SILICATO DE CÁLCIO_38</v>
          </cell>
          <cell r="D1199">
            <v>285.7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 t="str">
            <v>1.1.71</v>
          </cell>
        </row>
        <row r="1200">
          <cell r="A1200" t="str">
            <v>1.1.72</v>
          </cell>
          <cell r="B1200" t="str">
            <v>20/730</v>
          </cell>
          <cell r="C1200" t="str">
            <v>1.1.72:_20"_SILICATO DE CÁLCIO_50</v>
          </cell>
          <cell r="D1200">
            <v>384.39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 t="str">
            <v>1.1.72</v>
          </cell>
        </row>
        <row r="1201">
          <cell r="A1201" t="str">
            <v>1.1.73</v>
          </cell>
          <cell r="B1201" t="str">
            <v>20/740</v>
          </cell>
          <cell r="C1201" t="str">
            <v>1.1.73:_20"_SILICATO DE CÁLCIO_65</v>
          </cell>
          <cell r="D1201">
            <v>384.39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 t="str">
            <v>1.1.73</v>
          </cell>
        </row>
        <row r="1202">
          <cell r="A1202" t="str">
            <v>1.1.74</v>
          </cell>
          <cell r="B1202" t="str">
            <v>20/750</v>
          </cell>
          <cell r="C1202" t="str">
            <v>1.1.74:_20"_SILICATO DE CÁLCIO_75</v>
          </cell>
          <cell r="D1202">
            <v>384.39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 t="str">
            <v>1.1.74</v>
          </cell>
        </row>
        <row r="1203">
          <cell r="A1203" t="str">
            <v>1.1.75</v>
          </cell>
          <cell r="B1203" t="str">
            <v>20/760</v>
          </cell>
          <cell r="C1203" t="str">
            <v>1.1.75:_22"_SILICATO DE CÁLCIO_38</v>
          </cell>
          <cell r="D1203">
            <v>308.38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 t="str">
            <v>1.1.75</v>
          </cell>
        </row>
        <row r="1204">
          <cell r="A1204" t="str">
            <v>1.1.76</v>
          </cell>
          <cell r="B1204" t="str">
            <v>20/770</v>
          </cell>
          <cell r="C1204" t="str">
            <v>1.1.76:_22"_SILICATO DE CÁLCIO_50</v>
          </cell>
          <cell r="D1204">
            <v>412.58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 t="str">
            <v>1.1.76</v>
          </cell>
        </row>
        <row r="1205">
          <cell r="A1205" t="str">
            <v>1.1.77</v>
          </cell>
          <cell r="B1205" t="str">
            <v>20/780</v>
          </cell>
          <cell r="C1205" t="str">
            <v>1.1.77:_22"_SILICATO DE CÁLCIO_65</v>
          </cell>
          <cell r="D1205">
            <v>412.58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 t="str">
            <v>1.1.77</v>
          </cell>
        </row>
        <row r="1206">
          <cell r="A1206" t="str">
            <v>1.1.78</v>
          </cell>
          <cell r="B1206" t="str">
            <v>20/790</v>
          </cell>
          <cell r="C1206" t="str">
            <v>1.1.78:_22"_SILICATO DE CÁLCIO_75</v>
          </cell>
          <cell r="D1206">
            <v>412.58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 t="str">
            <v>1.1.78</v>
          </cell>
        </row>
        <row r="1207">
          <cell r="A1207" t="str">
            <v>1.1.79</v>
          </cell>
          <cell r="B1207" t="str">
            <v>20/800</v>
          </cell>
          <cell r="C1207" t="str">
            <v>1.1.79:_24"_SILICATO DE CÁLCIO_38</v>
          </cell>
          <cell r="D1207">
            <v>332.25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 t="str">
            <v>1.1.79</v>
          </cell>
        </row>
        <row r="1208">
          <cell r="A1208" t="str">
            <v>1.1.80</v>
          </cell>
          <cell r="B1208" t="str">
            <v>20/810</v>
          </cell>
          <cell r="C1208" t="str">
            <v>1.1.80:_24"_SILICATO DE CÁLCIO_50</v>
          </cell>
          <cell r="D1208">
            <v>442.45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 t="str">
            <v>1.1.80</v>
          </cell>
        </row>
        <row r="1209">
          <cell r="A1209" t="str">
            <v>1.1.81</v>
          </cell>
          <cell r="B1209" t="str">
            <v>20/820</v>
          </cell>
          <cell r="C1209" t="str">
            <v>1.1.81:_24"_SILICATO DE CÁLCIO_65</v>
          </cell>
          <cell r="D1209">
            <v>442.45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 t="str">
            <v>1.1.81</v>
          </cell>
        </row>
        <row r="1210">
          <cell r="A1210" t="str">
            <v>1.1.82</v>
          </cell>
          <cell r="B1210" t="str">
            <v>20/830</v>
          </cell>
          <cell r="C1210" t="str">
            <v>1.1.82:_24"_SILICATO DE CÁLCIO_75</v>
          </cell>
          <cell r="D1210">
            <v>442.45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 t="str">
            <v>1.1.82</v>
          </cell>
        </row>
        <row r="1211">
          <cell r="A1211" t="str">
            <v>1.1.83</v>
          </cell>
          <cell r="B1211" t="str">
            <v>20/840</v>
          </cell>
          <cell r="C1211" t="str">
            <v>1.1.83:_26"_SILICATO DE CÁLCIO_38</v>
          </cell>
          <cell r="D1211">
            <v>356.17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 t="str">
            <v>1.1.83</v>
          </cell>
        </row>
        <row r="1212">
          <cell r="A1212" t="str">
            <v>1.1.84</v>
          </cell>
          <cell r="B1212" t="str">
            <v>20/850</v>
          </cell>
          <cell r="C1212" t="str">
            <v>1.1.84:_26"_SILICATO DE CÁLCIO_50</v>
          </cell>
          <cell r="D1212">
            <v>472.31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 t="str">
            <v>1.1.84</v>
          </cell>
        </row>
        <row r="1213">
          <cell r="A1213" t="str">
            <v>1.1.85</v>
          </cell>
          <cell r="B1213" t="str">
            <v>20/860</v>
          </cell>
          <cell r="C1213" t="str">
            <v>1.1.85:_26"_SILICATO DE CÁLCIO_65</v>
          </cell>
          <cell r="D1213">
            <v>472.31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 t="str">
            <v>1.1.85</v>
          </cell>
        </row>
        <row r="1214">
          <cell r="A1214" t="str">
            <v>1.1.86</v>
          </cell>
          <cell r="B1214" t="str">
            <v>20/870</v>
          </cell>
          <cell r="C1214" t="str">
            <v>1.1.86:_26"_SILICATO DE CÁLCIO_75</v>
          </cell>
          <cell r="D1214">
            <v>472.31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 t="str">
            <v>1.1.86</v>
          </cell>
        </row>
        <row r="1215">
          <cell r="A1215" t="str">
            <v>1.1.87</v>
          </cell>
          <cell r="B1215" t="str">
            <v>20/880</v>
          </cell>
          <cell r="C1215" t="str">
            <v>1.1.87:_30"_SILICATO DE CÁLCIO_38</v>
          </cell>
          <cell r="D1215">
            <v>356.17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 t="str">
            <v>1.1.87</v>
          </cell>
        </row>
        <row r="1216">
          <cell r="A1216" t="str">
            <v>1.1.88</v>
          </cell>
          <cell r="B1216" t="str">
            <v>20/890</v>
          </cell>
          <cell r="C1216" t="str">
            <v>1.1.88:_30"_SILICATO DE CÁLCIO_50</v>
          </cell>
          <cell r="D1216">
            <v>472.31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 t="str">
            <v>1.1.88</v>
          </cell>
        </row>
        <row r="1217">
          <cell r="A1217" t="str">
            <v>1.1.89</v>
          </cell>
          <cell r="B1217" t="str">
            <v>20/900</v>
          </cell>
          <cell r="C1217" t="str">
            <v>1.1.89:_30"_SILICATO DE CÁLCIO_65</v>
          </cell>
          <cell r="D1217">
            <v>472.31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 t="str">
            <v>1.1.89</v>
          </cell>
        </row>
        <row r="1218">
          <cell r="A1218" t="str">
            <v>1.1.90</v>
          </cell>
          <cell r="B1218" t="str">
            <v>20/910</v>
          </cell>
          <cell r="C1218" t="str">
            <v>1.1.90:_30"_SILICATO DE CÁLCIO_75</v>
          </cell>
          <cell r="D1218">
            <v>472.31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 t="str">
            <v>1.1.90</v>
          </cell>
        </row>
        <row r="1219">
          <cell r="A1219" t="str">
            <v>1.1.91</v>
          </cell>
          <cell r="B1219" t="str">
            <v>20/920</v>
          </cell>
          <cell r="C1219" t="str">
            <v>1.1.91:_32"_SILICATO DE CÁLCIO_38</v>
          </cell>
          <cell r="D1219">
            <v>356.17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 t="str">
            <v>1.1.91</v>
          </cell>
        </row>
        <row r="1220">
          <cell r="A1220" t="str">
            <v>1.1.92</v>
          </cell>
          <cell r="B1220" t="str">
            <v>20/930</v>
          </cell>
          <cell r="C1220" t="str">
            <v>1.1.92:_32"_SILICATO DE CÁLCIO_50</v>
          </cell>
          <cell r="D1220">
            <v>472.31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 t="str">
            <v>1.1.92</v>
          </cell>
        </row>
        <row r="1221">
          <cell r="A1221" t="str">
            <v>1.1.93</v>
          </cell>
          <cell r="B1221" t="str">
            <v>20/940</v>
          </cell>
          <cell r="C1221" t="str">
            <v>1.1.93:_32"_SILICATO DE CÁLCIO_65</v>
          </cell>
          <cell r="D1221">
            <v>472.31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 t="str">
            <v>1.1.93</v>
          </cell>
        </row>
        <row r="1222">
          <cell r="A1222" t="str">
            <v>1.1.94</v>
          </cell>
          <cell r="B1222" t="str">
            <v>20/950</v>
          </cell>
          <cell r="C1222" t="str">
            <v>1.1.94:_32"_SILICATO DE CÁLCIO_75</v>
          </cell>
          <cell r="D1222">
            <v>472.31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 t="str">
            <v>1.1.94</v>
          </cell>
        </row>
        <row r="1223">
          <cell r="A1223" t="str">
            <v>1.1.95</v>
          </cell>
          <cell r="B1223" t="str">
            <v>20/960</v>
          </cell>
          <cell r="C1223" t="str">
            <v>1.1.95:_36"_SILICATO DE CÁLCIO_38</v>
          </cell>
          <cell r="D1223">
            <v>356.17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 t="str">
            <v>1.1.95</v>
          </cell>
        </row>
        <row r="1224">
          <cell r="A1224" t="str">
            <v>1.1.96</v>
          </cell>
          <cell r="B1224" t="str">
            <v>20/970</v>
          </cell>
          <cell r="C1224" t="str">
            <v>1.1.96:_36"_SILICATO DE CÁLCIO_50</v>
          </cell>
          <cell r="D1224">
            <v>472.31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 t="str">
            <v>1.1.96</v>
          </cell>
        </row>
        <row r="1225">
          <cell r="A1225" t="str">
            <v>1.1.97</v>
          </cell>
          <cell r="B1225" t="str">
            <v>20/980</v>
          </cell>
          <cell r="C1225" t="str">
            <v>1.1.97:_36"_SILICATO DE CÁLCIO_65</v>
          </cell>
          <cell r="D1225">
            <v>472.31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 t="str">
            <v>1.1.97</v>
          </cell>
        </row>
        <row r="1226">
          <cell r="A1226" t="str">
            <v>1.1.98</v>
          </cell>
          <cell r="B1226" t="str">
            <v>20/990</v>
          </cell>
          <cell r="C1226" t="str">
            <v>1.1.98:_36"_SILICATO DE CÁLCIO_75</v>
          </cell>
          <cell r="D1226">
            <v>472.31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 t="str">
            <v>1.1.98</v>
          </cell>
        </row>
        <row r="1227">
          <cell r="A1227" t="str">
            <v>2.1.01</v>
          </cell>
          <cell r="B1227" t="str">
            <v>20/1010</v>
          </cell>
          <cell r="C1227" t="str">
            <v>2.1.1:_1/2"_LÃ DE ROCHA_25</v>
          </cell>
          <cell r="D1227">
            <v>27.8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 t="str">
            <v>2.1.01</v>
          </cell>
        </row>
        <row r="1228">
          <cell r="A1228" t="str">
            <v>2.1.02</v>
          </cell>
          <cell r="B1228" t="str">
            <v>20/1020</v>
          </cell>
          <cell r="C1228" t="str">
            <v>2.1.2:_1/2"_LÃ DE ROCHA_38</v>
          </cell>
          <cell r="D1228">
            <v>38.51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 t="str">
            <v>2.1.02</v>
          </cell>
        </row>
        <row r="1229">
          <cell r="A1229" t="str">
            <v>2.1.03</v>
          </cell>
          <cell r="B1229" t="str">
            <v>20/1030</v>
          </cell>
          <cell r="C1229" t="str">
            <v>2.1.3:_1/2"_LÃ DE ROCHA_50</v>
          </cell>
          <cell r="D1229">
            <v>50.97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 t="str">
            <v>2.1.03</v>
          </cell>
        </row>
        <row r="1230">
          <cell r="A1230" t="str">
            <v>2.1.04</v>
          </cell>
          <cell r="B1230" t="str">
            <v>20/1040</v>
          </cell>
          <cell r="C1230" t="str">
            <v>2.1.4:_3/4"_LÃ DE ROCHA_25</v>
          </cell>
          <cell r="D1230">
            <v>32.78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 t="str">
            <v>2.1.04</v>
          </cell>
        </row>
        <row r="1231">
          <cell r="A1231" t="str">
            <v>2.1.05</v>
          </cell>
          <cell r="B1231" t="str">
            <v>20/1050</v>
          </cell>
          <cell r="C1231" t="str">
            <v>2.1.5:_3/4"_LÃ DE ROCHA_38</v>
          </cell>
          <cell r="D1231">
            <v>40.950000000000003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 t="str">
            <v>2.1.05</v>
          </cell>
        </row>
        <row r="1232">
          <cell r="A1232" t="str">
            <v>2.1.06</v>
          </cell>
          <cell r="B1232" t="str">
            <v>20/1060</v>
          </cell>
          <cell r="C1232" t="str">
            <v>2.1.6:_3/4"_LÃ DE ROCHA_50</v>
          </cell>
          <cell r="D1232">
            <v>53.69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 t="str">
            <v>2.1.06</v>
          </cell>
        </row>
        <row r="1233">
          <cell r="A1233" t="str">
            <v>2.1.07</v>
          </cell>
          <cell r="B1233" t="str">
            <v>20/1070</v>
          </cell>
          <cell r="C1233" t="str">
            <v>2.1.7:_3/4"_LÃ DE ROCHA_63</v>
          </cell>
          <cell r="D1233">
            <v>53.69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 t="str">
            <v>2.1.07</v>
          </cell>
        </row>
        <row r="1234">
          <cell r="A1234" t="str">
            <v>2.1.08</v>
          </cell>
          <cell r="B1234" t="str">
            <v>20/1080</v>
          </cell>
          <cell r="C1234" t="str">
            <v>2.1.8:_1"_LÃ DE ROCHA_25</v>
          </cell>
          <cell r="D1234">
            <v>35.22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 t="str">
            <v>2.1.08</v>
          </cell>
        </row>
        <row r="1235">
          <cell r="A1235" t="str">
            <v>2.1.09</v>
          </cell>
          <cell r="B1235" t="str">
            <v>20/1090</v>
          </cell>
          <cell r="C1235" t="str">
            <v>2.1.9:_1"_LÃ DE ROCHA_38</v>
          </cell>
          <cell r="D1235">
            <v>44.05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 t="str">
            <v>2.1.09</v>
          </cell>
        </row>
        <row r="1236">
          <cell r="A1236" t="str">
            <v>2.1.10</v>
          </cell>
          <cell r="B1236" t="str">
            <v>20/1100</v>
          </cell>
          <cell r="C1236" t="str">
            <v>2.1.10:_1"_LÃ DE ROCHA_50</v>
          </cell>
          <cell r="D1236">
            <v>57.19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 t="str">
            <v>2.1.10</v>
          </cell>
        </row>
        <row r="1237">
          <cell r="A1237" t="str">
            <v>2.1.11</v>
          </cell>
          <cell r="B1237" t="str">
            <v>20/1110</v>
          </cell>
          <cell r="C1237" t="str">
            <v>2.1.11:_1"_LÃ DE ROCHA_63</v>
          </cell>
          <cell r="D1237">
            <v>57.19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 t="str">
            <v>2.1.11</v>
          </cell>
        </row>
        <row r="1238">
          <cell r="A1238" t="str">
            <v>2.1.12</v>
          </cell>
          <cell r="B1238" t="str">
            <v>20/1120</v>
          </cell>
          <cell r="C1238" t="str">
            <v>2.1.12:_1"_LÃ DE ROCHA_75</v>
          </cell>
          <cell r="D1238">
            <v>57.19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 t="str">
            <v>2.1.12</v>
          </cell>
        </row>
        <row r="1239">
          <cell r="A1239" t="str">
            <v>2.1.13</v>
          </cell>
          <cell r="B1239" t="str">
            <v>20/1130</v>
          </cell>
          <cell r="C1239" t="str">
            <v>2.1.13:_1 1/2"_LÃ DE ROCHA_25</v>
          </cell>
          <cell r="D1239">
            <v>39.950000000000003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 t="str">
            <v>2.1.13</v>
          </cell>
        </row>
        <row r="1240">
          <cell r="A1240" t="str">
            <v>2.1.14</v>
          </cell>
          <cell r="B1240" t="str">
            <v>20/1140</v>
          </cell>
          <cell r="C1240" t="str">
            <v>2.1.14:_1 1/2"_LÃ DE ROCHA_38</v>
          </cell>
          <cell r="D1240">
            <v>50.93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 t="str">
            <v>2.1.14</v>
          </cell>
        </row>
        <row r="1241">
          <cell r="A1241" t="str">
            <v>2.1.15</v>
          </cell>
          <cell r="B1241" t="str">
            <v>20/1150</v>
          </cell>
          <cell r="C1241" t="str">
            <v>2.1.15:_1 1/2"_LÃ DE ROCHA_50</v>
          </cell>
          <cell r="D1241">
            <v>64.83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 t="str">
            <v>2.1.15</v>
          </cell>
        </row>
        <row r="1242">
          <cell r="A1242" t="str">
            <v>2.1.16</v>
          </cell>
          <cell r="B1242" t="str">
            <v>20/1160</v>
          </cell>
          <cell r="C1242" t="str">
            <v>2.1.16:_1 1/2"_LÃ DE ROCHA_63</v>
          </cell>
          <cell r="D1242">
            <v>68.86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 t="str">
            <v>2.1.16</v>
          </cell>
        </row>
        <row r="1243">
          <cell r="A1243" t="str">
            <v>2.1.17</v>
          </cell>
          <cell r="B1243" t="str">
            <v>20/1170</v>
          </cell>
          <cell r="C1243" t="str">
            <v>2.1.17:_1 1/2"_LÃ DE ROCHA_75</v>
          </cell>
          <cell r="D1243">
            <v>77.17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 t="str">
            <v>2.1.17</v>
          </cell>
        </row>
        <row r="1244">
          <cell r="A1244" t="str">
            <v>2.1.18</v>
          </cell>
          <cell r="B1244" t="str">
            <v>20/1180</v>
          </cell>
          <cell r="C1244" t="str">
            <v>2.1.18:_2"_LÃ DE ROCHA_25</v>
          </cell>
          <cell r="D1244">
            <v>46.14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 t="str">
            <v>2.1.18</v>
          </cell>
        </row>
        <row r="1245">
          <cell r="A1245" t="str">
            <v>2.1.19</v>
          </cell>
          <cell r="B1245" t="str">
            <v>20/1190</v>
          </cell>
          <cell r="C1245" t="str">
            <v>2.1.19:_2"_LÃ DE ROCHA_38</v>
          </cell>
          <cell r="D1245">
            <v>56.45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 t="str">
            <v>2.1.19</v>
          </cell>
        </row>
        <row r="1246">
          <cell r="A1246" t="str">
            <v>2.1.20</v>
          </cell>
          <cell r="B1246" t="str">
            <v>20/1200</v>
          </cell>
          <cell r="C1246" t="str">
            <v>2.1.20:_2"_LÃ DE ROCHA_50</v>
          </cell>
          <cell r="D1246">
            <v>71.19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 t="str">
            <v>2.1.20</v>
          </cell>
        </row>
        <row r="1247">
          <cell r="A1247" t="str">
            <v>2.1.21</v>
          </cell>
          <cell r="B1247" t="str">
            <v>20/1210</v>
          </cell>
          <cell r="C1247" t="str">
            <v>2.1.21:_2"_LÃ DE ROCHA_63</v>
          </cell>
          <cell r="D1247">
            <v>71.19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 t="str">
            <v>2.1.21</v>
          </cell>
        </row>
        <row r="1248">
          <cell r="A1248" t="str">
            <v>2.1.22</v>
          </cell>
          <cell r="B1248" t="str">
            <v>20/1220</v>
          </cell>
          <cell r="C1248" t="str">
            <v>2.1.22:_2"_LÃ DE ROCHA_75</v>
          </cell>
          <cell r="D1248">
            <v>71.19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 t="str">
            <v>2.1.22</v>
          </cell>
        </row>
        <row r="1249">
          <cell r="A1249" t="str">
            <v>2.1.23</v>
          </cell>
          <cell r="B1249" t="str">
            <v>20/1230</v>
          </cell>
          <cell r="C1249" t="str">
            <v>2.1.23:_2 1/2"_LÃ DE ROCHA_25</v>
          </cell>
          <cell r="D1249">
            <v>51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 t="str">
            <v>2.1.23</v>
          </cell>
        </row>
        <row r="1250">
          <cell r="A1250" t="str">
            <v>2.1.24</v>
          </cell>
          <cell r="B1250" t="str">
            <v>20/1240</v>
          </cell>
          <cell r="C1250" t="str">
            <v>2.1.24:_2 1/2"_LÃ DE ROCHA_38</v>
          </cell>
          <cell r="D1250">
            <v>62.28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 t="str">
            <v>2.1.24</v>
          </cell>
        </row>
        <row r="1251">
          <cell r="A1251" t="str">
            <v>2.1.25</v>
          </cell>
          <cell r="B1251" t="str">
            <v>20/1250</v>
          </cell>
          <cell r="C1251" t="str">
            <v>2.1.25:_2 1/2"_LÃ DE ROCHA_50</v>
          </cell>
          <cell r="D1251">
            <v>77.78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 t="str">
            <v>2.1.25</v>
          </cell>
        </row>
        <row r="1252">
          <cell r="A1252" t="str">
            <v>2.1.26</v>
          </cell>
          <cell r="B1252" t="str">
            <v>20/1260</v>
          </cell>
          <cell r="C1252" t="str">
            <v>2.1.26:_2 1/2"_LÃ DE ROCHA_63</v>
          </cell>
          <cell r="D1252">
            <v>77.78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 t="str">
            <v>2.1.26</v>
          </cell>
        </row>
        <row r="1253">
          <cell r="A1253" t="str">
            <v>2.1.27</v>
          </cell>
          <cell r="B1253" t="str">
            <v>20/1270</v>
          </cell>
          <cell r="C1253" t="str">
            <v>2.1.27:_2 1/2"_LÃ DE ROCHA_75</v>
          </cell>
          <cell r="D1253">
            <v>77.78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 t="str">
            <v>2.1.27</v>
          </cell>
        </row>
        <row r="1254">
          <cell r="A1254" t="str">
            <v>2.1.28</v>
          </cell>
          <cell r="B1254" t="str">
            <v>20/1280</v>
          </cell>
          <cell r="C1254" t="str">
            <v>2.1.28:_3"_LÃ DE ROCHA_25</v>
          </cell>
          <cell r="D1254">
            <v>57.08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 t="str">
            <v>2.1.28</v>
          </cell>
        </row>
        <row r="1255">
          <cell r="A1255" t="str">
            <v>2.1.29</v>
          </cell>
          <cell r="B1255" t="str">
            <v>20/1290</v>
          </cell>
          <cell r="C1255" t="str">
            <v>2.1.29:_3"_LÃ DE ROCHA_38</v>
          </cell>
          <cell r="D1255">
            <v>69.62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 t="str">
            <v>2.1.29</v>
          </cell>
        </row>
        <row r="1256">
          <cell r="A1256" t="str">
            <v>2.1.30</v>
          </cell>
          <cell r="B1256" t="str">
            <v>20/1300</v>
          </cell>
          <cell r="C1256" t="str">
            <v>2.1.30:_3"_LÃ DE ROCHA_50</v>
          </cell>
          <cell r="D1256">
            <v>86.03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 t="str">
            <v>2.1.30</v>
          </cell>
        </row>
        <row r="1257">
          <cell r="A1257" t="str">
            <v>2.1.31</v>
          </cell>
          <cell r="B1257" t="str">
            <v>20/1310</v>
          </cell>
          <cell r="C1257" t="str">
            <v>2.1.31:_3"_LÃ DE ROCHA_63</v>
          </cell>
          <cell r="D1257">
            <v>86.03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 t="str">
            <v>2.1.31</v>
          </cell>
        </row>
        <row r="1258">
          <cell r="A1258" t="str">
            <v>2.1.32</v>
          </cell>
          <cell r="B1258" t="str">
            <v>20/1320</v>
          </cell>
          <cell r="C1258" t="str">
            <v>2.1.32:_3"_LÃ DE ROCHA_75</v>
          </cell>
          <cell r="D1258">
            <v>86.03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 t="str">
            <v>2.1.32</v>
          </cell>
        </row>
        <row r="1259">
          <cell r="A1259" t="str">
            <v>2.1.33</v>
          </cell>
          <cell r="B1259" t="str">
            <v>20/1330</v>
          </cell>
          <cell r="C1259" t="str">
            <v>2.1.33:_4"_LÃ DE ROCHA_25</v>
          </cell>
          <cell r="D1259">
            <v>66.78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 t="str">
            <v>2.1.33</v>
          </cell>
        </row>
        <row r="1260">
          <cell r="A1260" t="str">
            <v>2.1.34</v>
          </cell>
          <cell r="B1260" t="str">
            <v>20/1340</v>
          </cell>
          <cell r="C1260" t="str">
            <v>2.1.34:_4"_LÃ DE ROCHA_38</v>
          </cell>
          <cell r="D1260">
            <v>81.319999999999993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 t="str">
            <v>2.1.34</v>
          </cell>
        </row>
        <row r="1261">
          <cell r="A1261" t="str">
            <v>2.1.35</v>
          </cell>
          <cell r="B1261" t="str">
            <v>20/1350</v>
          </cell>
          <cell r="C1261" t="str">
            <v>2.1.35:_4"_LÃ DE ROCHA_50</v>
          </cell>
          <cell r="D1261">
            <v>99.23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 t="str">
            <v>2.1.35</v>
          </cell>
        </row>
        <row r="1262">
          <cell r="A1262" t="str">
            <v>2.1.36</v>
          </cell>
          <cell r="B1262" t="str">
            <v>20/1360</v>
          </cell>
          <cell r="C1262" t="str">
            <v>2.1.36:_4"_LÃ DE ROCHA_63</v>
          </cell>
          <cell r="D1262">
            <v>99.23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 t="str">
            <v>2.1.36</v>
          </cell>
        </row>
        <row r="1263">
          <cell r="A1263" t="str">
            <v>2.1.37</v>
          </cell>
          <cell r="B1263" t="str">
            <v>20/1370</v>
          </cell>
          <cell r="C1263" t="str">
            <v>2.1.37:_4"_LÃ DE ROCHA_75</v>
          </cell>
          <cell r="D1263">
            <v>99.23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 t="str">
            <v>2.1.37</v>
          </cell>
        </row>
        <row r="1264">
          <cell r="A1264" t="str">
            <v>2.1.38</v>
          </cell>
          <cell r="B1264" t="str">
            <v>20/1380</v>
          </cell>
          <cell r="C1264" t="str">
            <v>2.1.38:_6"_LÃ DE ROCHA_25</v>
          </cell>
          <cell r="D1264">
            <v>87.34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 t="str">
            <v>2.1.38</v>
          </cell>
        </row>
        <row r="1265">
          <cell r="A1265" t="str">
            <v>2.1.39</v>
          </cell>
          <cell r="B1265" t="str">
            <v>20/1390</v>
          </cell>
          <cell r="C1265" t="str">
            <v>2.1.39:_6"_LÃ DE ROCHA_38</v>
          </cell>
          <cell r="D1265">
            <v>106.17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 t="str">
            <v>2.1.39</v>
          </cell>
        </row>
        <row r="1266">
          <cell r="A1266" t="str">
            <v>2.1.40</v>
          </cell>
          <cell r="B1266" t="str">
            <v>20/1400</v>
          </cell>
          <cell r="C1266" t="str">
            <v>2.1.40:_6"_LÃ DE ROCHA_50</v>
          </cell>
          <cell r="D1266">
            <v>127.3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 t="str">
            <v>2.1.40</v>
          </cell>
        </row>
        <row r="1267">
          <cell r="A1267" t="str">
            <v>2.1.41</v>
          </cell>
          <cell r="B1267" t="str">
            <v>20/1410</v>
          </cell>
          <cell r="C1267" t="str">
            <v>2.1.41:_6"_LÃ DE ROCHA_63</v>
          </cell>
          <cell r="D1267">
            <v>127.3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 t="str">
            <v>2.1.41</v>
          </cell>
        </row>
        <row r="1268">
          <cell r="A1268" t="str">
            <v>2.1.42</v>
          </cell>
          <cell r="B1268" t="str">
            <v>20/1420</v>
          </cell>
          <cell r="C1268" t="str">
            <v>2.1.42:_6"_LÃ DE ROCHA_75</v>
          </cell>
          <cell r="D1268">
            <v>127.3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 t="str">
            <v>2.1.42</v>
          </cell>
        </row>
        <row r="1269">
          <cell r="A1269" t="str">
            <v>2.1.43</v>
          </cell>
          <cell r="B1269" t="str">
            <v>20/1430</v>
          </cell>
          <cell r="C1269" t="str">
            <v>2.1.43:_8"_LÃ DE ROCHA_25</v>
          </cell>
          <cell r="D1269">
            <v>110.08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 t="str">
            <v>2.1.43</v>
          </cell>
        </row>
        <row r="1270">
          <cell r="A1270" t="str">
            <v>2.1.44</v>
          </cell>
          <cell r="B1270" t="str">
            <v>20/1440</v>
          </cell>
          <cell r="C1270" t="str">
            <v>2.1.44:_8"_LÃ DE ROCHA_38</v>
          </cell>
          <cell r="D1270">
            <v>129.57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  <cell r="K1270" t="str">
            <v>2.1.44</v>
          </cell>
        </row>
        <row r="1271">
          <cell r="A1271" t="str">
            <v>2.1.45</v>
          </cell>
          <cell r="B1271" t="str">
            <v>20/1450</v>
          </cell>
          <cell r="C1271" t="str">
            <v>2.1.45:_8"_LÃ DE ROCHA_50</v>
          </cell>
          <cell r="D1271">
            <v>153.69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  <cell r="K1271" t="str">
            <v>2.1.45</v>
          </cell>
        </row>
        <row r="1272">
          <cell r="A1272" t="str">
            <v>2.1.46</v>
          </cell>
          <cell r="B1272" t="str">
            <v>20/1460</v>
          </cell>
          <cell r="C1272" t="str">
            <v>2.1.46:_8"_LÃ DE ROCHA_63</v>
          </cell>
          <cell r="D1272">
            <v>153.69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 t="str">
            <v>2.1.46</v>
          </cell>
        </row>
        <row r="1273">
          <cell r="A1273" t="str">
            <v>2.1.47</v>
          </cell>
          <cell r="B1273" t="str">
            <v>20/1470</v>
          </cell>
          <cell r="C1273" t="str">
            <v>2.1.47:_8"_LÃ DE ROCHA_75</v>
          </cell>
          <cell r="D1273">
            <v>153.69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 t="str">
            <v>2.1.47</v>
          </cell>
        </row>
        <row r="1274">
          <cell r="A1274" t="str">
            <v>2.1.48</v>
          </cell>
          <cell r="B1274" t="str">
            <v>20/1480</v>
          </cell>
          <cell r="C1274" t="str">
            <v>2.1.48:_10"_LÃ DE ROCHA_25</v>
          </cell>
          <cell r="D1274">
            <v>129.63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 t="str">
            <v>2.1.48</v>
          </cell>
        </row>
        <row r="1275">
          <cell r="A1275" t="str">
            <v>2.1.49</v>
          </cell>
          <cell r="B1275" t="str">
            <v>20/1490</v>
          </cell>
          <cell r="C1275" t="str">
            <v>2.1.49:_10"_LÃ DE ROCHA_38</v>
          </cell>
          <cell r="D1275">
            <v>154.43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 t="str">
            <v>2.1.49</v>
          </cell>
        </row>
        <row r="1276">
          <cell r="A1276" t="str">
            <v>2.1.50</v>
          </cell>
          <cell r="B1276" t="str">
            <v>20/1500</v>
          </cell>
          <cell r="C1276" t="str">
            <v>2.1.50:_10"_LÃ DE ROCHA_50</v>
          </cell>
          <cell r="D1276">
            <v>181.74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 t="str">
            <v>2.1.50</v>
          </cell>
        </row>
        <row r="1277">
          <cell r="A1277" t="str">
            <v>2.1.51</v>
          </cell>
          <cell r="B1277" t="str">
            <v>20/1510</v>
          </cell>
          <cell r="C1277" t="str">
            <v>2.1.51:_10"_LÃ DE ROCHA_63</v>
          </cell>
          <cell r="D1277">
            <v>181.74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 t="str">
            <v>2.1.51</v>
          </cell>
        </row>
        <row r="1278">
          <cell r="A1278" t="str">
            <v>2.1.52</v>
          </cell>
          <cell r="B1278" t="str">
            <v>20/1520</v>
          </cell>
          <cell r="C1278" t="str">
            <v>2.1.52:_10"_LÃ DE ROCHA_75</v>
          </cell>
          <cell r="D1278">
            <v>181.74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 t="str">
            <v>2.1.52</v>
          </cell>
        </row>
        <row r="1279">
          <cell r="A1279" t="str">
            <v>2.1.53</v>
          </cell>
          <cell r="B1279" t="str">
            <v>20/1530</v>
          </cell>
          <cell r="C1279" t="str">
            <v>2.1.53:_12"_LÃ DE ROCHA_25</v>
          </cell>
          <cell r="D1279">
            <v>153.80000000000001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 t="str">
            <v>2.1.53</v>
          </cell>
        </row>
        <row r="1280">
          <cell r="A1280" t="str">
            <v>2.1.54</v>
          </cell>
          <cell r="B1280" t="str">
            <v>20/1540</v>
          </cell>
          <cell r="C1280" t="str">
            <v>2.1.54:_12"_LÃ DE ROCHA_38</v>
          </cell>
          <cell r="D1280">
            <v>177.59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 t="str">
            <v>2.1.54</v>
          </cell>
        </row>
        <row r="1281">
          <cell r="A1281" t="str">
            <v>2.1.55</v>
          </cell>
          <cell r="B1281" t="str">
            <v>20/1550</v>
          </cell>
          <cell r="C1281" t="str">
            <v>2.1.55:_12"_LÃ DE ROCHA_50</v>
          </cell>
          <cell r="D1281">
            <v>207.84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 t="str">
            <v>2.1.55</v>
          </cell>
        </row>
        <row r="1282">
          <cell r="A1282" t="str">
            <v>2.1.56</v>
          </cell>
          <cell r="B1282" t="str">
            <v>20/1560</v>
          </cell>
          <cell r="C1282" t="str">
            <v>2.1.56:_12"_LÃ DE ROCHA_63</v>
          </cell>
          <cell r="D1282">
            <v>207.84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 t="str">
            <v>2.1.56</v>
          </cell>
        </row>
        <row r="1283">
          <cell r="A1283" t="str">
            <v>2.1.57</v>
          </cell>
          <cell r="B1283" t="str">
            <v>20/1570</v>
          </cell>
          <cell r="C1283" t="str">
            <v>2.1.57:_12"_LÃ DE ROCHA_75</v>
          </cell>
          <cell r="D1283">
            <v>207.84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 t="str">
            <v>2.1.57</v>
          </cell>
        </row>
        <row r="1284">
          <cell r="A1284" t="str">
            <v>2.1.58</v>
          </cell>
          <cell r="B1284" t="str">
            <v>20/1580</v>
          </cell>
          <cell r="C1284" t="str">
            <v>2.1.58:_14"_LÃ DE ROCHA_25</v>
          </cell>
          <cell r="D1284">
            <v>182.55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 t="str">
            <v>2.1.58</v>
          </cell>
        </row>
        <row r="1285">
          <cell r="A1285" t="str">
            <v>2.1.59</v>
          </cell>
          <cell r="B1285" t="str">
            <v>20/1590</v>
          </cell>
          <cell r="C1285" t="str">
            <v>2.1.59:_14"_LÃ DE ROCHA_38</v>
          </cell>
          <cell r="D1285">
            <v>192.76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 t="str">
            <v>2.1.59</v>
          </cell>
        </row>
        <row r="1286">
          <cell r="A1286" t="str">
            <v>2.1.60</v>
          </cell>
          <cell r="B1286" t="str">
            <v>20/1600</v>
          </cell>
          <cell r="C1286" t="str">
            <v>2.1.60:_14"_LÃ DE ROCHA_50</v>
          </cell>
          <cell r="D1286">
            <v>225.02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 t="str">
            <v>2.1.60</v>
          </cell>
        </row>
        <row r="1287">
          <cell r="A1287" t="str">
            <v>2.1.61</v>
          </cell>
          <cell r="B1287" t="str">
            <v>20/1610</v>
          </cell>
          <cell r="C1287" t="str">
            <v>2.1.61:_14"_LÃ DE ROCHA_63</v>
          </cell>
          <cell r="D1287">
            <v>225.02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 t="str">
            <v>2.1.61</v>
          </cell>
        </row>
        <row r="1288">
          <cell r="A1288" t="str">
            <v>2.1.62</v>
          </cell>
          <cell r="B1288" t="str">
            <v>20/1620</v>
          </cell>
          <cell r="C1288" t="str">
            <v>2.1.62:_14"_LÃ DE ROCHA_75</v>
          </cell>
          <cell r="D1288">
            <v>225.02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 t="str">
            <v>2.1.62</v>
          </cell>
        </row>
        <row r="1289">
          <cell r="A1289" t="str">
            <v>2.1.63</v>
          </cell>
          <cell r="B1289" t="str">
            <v>20/1630</v>
          </cell>
          <cell r="C1289" t="str">
            <v>2.1.63:_16"_LÃ DE ROCHA_38</v>
          </cell>
          <cell r="D1289">
            <v>215.95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 t="str">
            <v>2.1.63</v>
          </cell>
        </row>
        <row r="1290">
          <cell r="A1290" t="str">
            <v>2.1.64</v>
          </cell>
          <cell r="B1290" t="str">
            <v>20/1640</v>
          </cell>
          <cell r="C1290" t="str">
            <v>2.1.64:_16"_LÃ DE ROCHA_50</v>
          </cell>
          <cell r="D1290">
            <v>251.14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 t="str">
            <v>2.1.64</v>
          </cell>
        </row>
        <row r="1291">
          <cell r="A1291" t="str">
            <v>2.1.65</v>
          </cell>
          <cell r="B1291" t="str">
            <v>20/1650</v>
          </cell>
          <cell r="C1291" t="str">
            <v>2.1.65:_16"_LÃ DE ROCHA_63</v>
          </cell>
          <cell r="D1291">
            <v>251.14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 t="str">
            <v>2.1.65</v>
          </cell>
        </row>
        <row r="1292">
          <cell r="A1292" t="str">
            <v>2.1.66</v>
          </cell>
          <cell r="B1292" t="str">
            <v>20/1660</v>
          </cell>
          <cell r="C1292" t="str">
            <v>2.1.66:_16"_LÃ DE ROCHA_75</v>
          </cell>
          <cell r="D1292">
            <v>251.14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 t="str">
            <v>2.1.66</v>
          </cell>
        </row>
        <row r="1293">
          <cell r="A1293" t="str">
            <v>2.1.67</v>
          </cell>
          <cell r="B1293" t="str">
            <v>20/1670</v>
          </cell>
          <cell r="C1293" t="str">
            <v>2.1.67:_18"_LÃ DE ROCHA_38</v>
          </cell>
          <cell r="D1293">
            <v>172.02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 t="str">
            <v>2.1.67</v>
          </cell>
        </row>
        <row r="1294">
          <cell r="A1294" t="str">
            <v>2.1.68</v>
          </cell>
          <cell r="B1294" t="str">
            <v>20/1680</v>
          </cell>
          <cell r="C1294" t="str">
            <v>2.1.68:_18"_LÃ DE ROCHA_50</v>
          </cell>
          <cell r="D1294">
            <v>192.08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 t="str">
            <v>2.1.68</v>
          </cell>
        </row>
        <row r="1295">
          <cell r="A1295" t="str">
            <v>2.1.69</v>
          </cell>
          <cell r="B1295" t="str">
            <v>20/1690</v>
          </cell>
          <cell r="C1295" t="str">
            <v>2.1.69:_18"_LÃ DE ROCHA_63</v>
          </cell>
          <cell r="D1295">
            <v>192.08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 t="str">
            <v>2.1.69</v>
          </cell>
        </row>
        <row r="1296">
          <cell r="A1296" t="str">
            <v>2.1.70</v>
          </cell>
          <cell r="B1296" t="str">
            <v>20/1700</v>
          </cell>
          <cell r="C1296" t="str">
            <v>2.1.70:_18"_LÃ DE ROCHA_75</v>
          </cell>
          <cell r="D1296">
            <v>192.08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 t="str">
            <v>2.1.70</v>
          </cell>
        </row>
        <row r="1297">
          <cell r="A1297" t="str">
            <v>2.1.71</v>
          </cell>
          <cell r="B1297" t="str">
            <v>20/1710</v>
          </cell>
          <cell r="C1297" t="str">
            <v>2.1.71:_20"_LÃ DE ROCHA_38</v>
          </cell>
          <cell r="D1297">
            <v>188.21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 t="str">
            <v>2.1.71</v>
          </cell>
        </row>
        <row r="1298">
          <cell r="A1298" t="str">
            <v>2.1.72</v>
          </cell>
          <cell r="B1298" t="str">
            <v>20/1720</v>
          </cell>
          <cell r="C1298" t="str">
            <v>2.1.72:_20"_LÃ DE ROCHA_50</v>
          </cell>
          <cell r="D1298">
            <v>209.23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 t="str">
            <v>2.1.72</v>
          </cell>
        </row>
        <row r="1299">
          <cell r="A1299" t="str">
            <v>2.1.73</v>
          </cell>
          <cell r="B1299" t="str">
            <v>20/1730</v>
          </cell>
          <cell r="C1299" t="str">
            <v>2.1.73:_20"_LÃ DE ROCHA_63</v>
          </cell>
          <cell r="D1299">
            <v>209.23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 t="str">
            <v>2.1.73</v>
          </cell>
        </row>
        <row r="1300">
          <cell r="A1300" t="str">
            <v>2.1.74</v>
          </cell>
          <cell r="B1300" t="str">
            <v>20/1740</v>
          </cell>
          <cell r="C1300" t="str">
            <v>2.1.74:_20"_LÃ DE ROCHA_75</v>
          </cell>
          <cell r="D1300">
            <v>209.23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 t="str">
            <v>2.1.74</v>
          </cell>
        </row>
        <row r="1301">
          <cell r="A1301" t="str">
            <v>2.1.75</v>
          </cell>
          <cell r="B1301" t="str">
            <v>20/1750</v>
          </cell>
          <cell r="C1301" t="str">
            <v>2.1.75:_22"_LÃ DE ROCHA_38</v>
          </cell>
          <cell r="D1301">
            <v>204.4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 t="str">
            <v>2.1.75</v>
          </cell>
        </row>
        <row r="1302">
          <cell r="A1302" t="str">
            <v>2.1.76</v>
          </cell>
          <cell r="B1302" t="str">
            <v>20/1760</v>
          </cell>
          <cell r="C1302" t="str">
            <v>2.1.76:_22"_LÃ DE ROCHA_50</v>
          </cell>
          <cell r="D1302">
            <v>226.37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 t="str">
            <v>2.1.76</v>
          </cell>
        </row>
        <row r="1303">
          <cell r="A1303" t="str">
            <v>2.1.77</v>
          </cell>
          <cell r="B1303" t="str">
            <v>20/1770</v>
          </cell>
          <cell r="C1303" t="str">
            <v>2.1.77:_22"_LÃ DE ROCHA_63</v>
          </cell>
          <cell r="D1303">
            <v>225.04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 t="str">
            <v>2.1.77</v>
          </cell>
        </row>
        <row r="1304">
          <cell r="A1304" t="str">
            <v>2.1.78</v>
          </cell>
          <cell r="B1304" t="str">
            <v>20/1780</v>
          </cell>
          <cell r="C1304" t="str">
            <v>2.1.78:_22"_LÃ DE ROCHA_75</v>
          </cell>
          <cell r="D1304">
            <v>233.3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 t="str">
            <v>2.1.78</v>
          </cell>
        </row>
        <row r="1305">
          <cell r="A1305" t="str">
            <v>2.1.79</v>
          </cell>
          <cell r="B1305" t="str">
            <v>20/1790</v>
          </cell>
          <cell r="C1305" t="str">
            <v>2.1.79:_24"_LÃ DE ROCHA_38</v>
          </cell>
          <cell r="D1305">
            <v>220.6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 t="str">
            <v>2.1.79</v>
          </cell>
        </row>
        <row r="1306">
          <cell r="A1306" t="str">
            <v>2.1.80</v>
          </cell>
          <cell r="B1306" t="str">
            <v>20/1800</v>
          </cell>
          <cell r="C1306" t="str">
            <v>2.1.80:_24"_LÃ DE ROCHA_50</v>
          </cell>
          <cell r="D1306">
            <v>243.51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 t="str">
            <v>2.1.80</v>
          </cell>
        </row>
        <row r="1307">
          <cell r="A1307" t="str">
            <v>2.1.81</v>
          </cell>
          <cell r="B1307" t="str">
            <v>20/1810</v>
          </cell>
          <cell r="C1307" t="str">
            <v>2.1.81:_24"_LÃ DE ROCHA_63</v>
          </cell>
          <cell r="D1307">
            <v>243.51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 t="str">
            <v>2.1.81</v>
          </cell>
        </row>
        <row r="1308">
          <cell r="A1308" t="str">
            <v>2.1.82</v>
          </cell>
          <cell r="B1308" t="str">
            <v>20/1820</v>
          </cell>
          <cell r="C1308" t="str">
            <v>2.1.82:_24"_LÃ DE ROCHA_75</v>
          </cell>
          <cell r="D1308">
            <v>243.51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 t="str">
            <v>2.1.82</v>
          </cell>
        </row>
        <row r="1309">
          <cell r="A1309" t="str">
            <v>2.1.83</v>
          </cell>
          <cell r="B1309" t="str">
            <v>20/1830</v>
          </cell>
          <cell r="C1309" t="str">
            <v>2.1.83:_26"_LÃ DE ROCHA_38</v>
          </cell>
          <cell r="D1309">
            <v>266.22000000000003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 t="str">
            <v>2.1.83</v>
          </cell>
        </row>
        <row r="1310">
          <cell r="A1310" t="str">
            <v>2.1.84</v>
          </cell>
          <cell r="B1310" t="str">
            <v>20/1840</v>
          </cell>
          <cell r="C1310" t="str">
            <v>2.1.84:_26"_LÃ DE ROCHA_50</v>
          </cell>
          <cell r="D1310">
            <v>291.62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 t="str">
            <v>2.1.84</v>
          </cell>
        </row>
        <row r="1311">
          <cell r="A1311" t="str">
            <v>2.1.85</v>
          </cell>
          <cell r="B1311" t="str">
            <v>20/1850</v>
          </cell>
          <cell r="C1311" t="str">
            <v>2.1.85:_26"_LÃ DE ROCHA_63</v>
          </cell>
          <cell r="D1311">
            <v>291.62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 t="str">
            <v>2.1.85</v>
          </cell>
        </row>
        <row r="1312">
          <cell r="A1312" t="str">
            <v>2.1.86</v>
          </cell>
          <cell r="B1312" t="str">
            <v>20/1860</v>
          </cell>
          <cell r="C1312" t="str">
            <v>2.1.86:_26"_LÃ DE ROCHA_75</v>
          </cell>
          <cell r="D1312">
            <v>291.62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 t="str">
            <v>2.1.86</v>
          </cell>
        </row>
        <row r="1313">
          <cell r="A1313" t="str">
            <v>2.1.87</v>
          </cell>
          <cell r="B1313" t="str">
            <v>20/1870</v>
          </cell>
          <cell r="C1313" t="str">
            <v>2.1.87:_30"_LÃ DE ROCHA_38</v>
          </cell>
          <cell r="D1313">
            <v>266.22000000000003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 t="str">
            <v>2.1.87</v>
          </cell>
        </row>
        <row r="1314">
          <cell r="A1314" t="str">
            <v>2.1.88</v>
          </cell>
          <cell r="B1314" t="str">
            <v>20/1880</v>
          </cell>
          <cell r="C1314" t="str">
            <v>2.1.88:_30"_LÃ DE ROCHA_50</v>
          </cell>
          <cell r="D1314">
            <v>291.62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 t="str">
            <v>2.1.88</v>
          </cell>
        </row>
        <row r="1315">
          <cell r="A1315" t="str">
            <v>2.1.89</v>
          </cell>
          <cell r="B1315" t="str">
            <v>20/1890</v>
          </cell>
          <cell r="C1315" t="str">
            <v>2.1.89:_30"_LÃ DE ROCHA_63</v>
          </cell>
          <cell r="D1315">
            <v>291.62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 t="str">
            <v>2.1.89</v>
          </cell>
        </row>
        <row r="1316">
          <cell r="A1316" t="str">
            <v>2.1.90</v>
          </cell>
          <cell r="B1316" t="str">
            <v>20/1900</v>
          </cell>
          <cell r="C1316" t="str">
            <v>2.1.90:_30"_LÃ DE ROCHA_75</v>
          </cell>
          <cell r="D1316">
            <v>299.37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 t="str">
            <v>2.1.90</v>
          </cell>
        </row>
        <row r="1317">
          <cell r="A1317" t="str">
            <v>2.1.91</v>
          </cell>
          <cell r="B1317" t="str">
            <v>20/1910</v>
          </cell>
          <cell r="C1317" t="str">
            <v>2.1.91:_32"_LÃ DE ROCHA_38</v>
          </cell>
          <cell r="D1317">
            <v>291.11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 t="str">
            <v>2.1.91</v>
          </cell>
        </row>
        <row r="1318">
          <cell r="A1318" t="str">
            <v>2.1.92</v>
          </cell>
          <cell r="B1318" t="str">
            <v>20/1920</v>
          </cell>
          <cell r="C1318" t="str">
            <v>2.1.92:_32"_LÃ DE ROCHA_50</v>
          </cell>
          <cell r="D1318">
            <v>299.37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 t="str">
            <v>2.1.92</v>
          </cell>
        </row>
        <row r="1319">
          <cell r="A1319" t="str">
            <v>2.1.93</v>
          </cell>
          <cell r="B1319" t="str">
            <v>20/1930</v>
          </cell>
          <cell r="C1319" t="str">
            <v>2.1.93:_32"_LÃ DE ROCHA_63</v>
          </cell>
          <cell r="D1319">
            <v>307.63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 t="str">
            <v>2.1.93</v>
          </cell>
        </row>
        <row r="1320">
          <cell r="A1320" t="str">
            <v>2.1.94</v>
          </cell>
          <cell r="B1320" t="str">
            <v>20/1940</v>
          </cell>
          <cell r="C1320" t="str">
            <v>2.1.94:_32"_LÃ DE ROCHA_75</v>
          </cell>
          <cell r="D1320">
            <v>315.89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 t="str">
            <v>2.1.94</v>
          </cell>
        </row>
        <row r="1321">
          <cell r="A1321" t="str">
            <v>2.1.95</v>
          </cell>
          <cell r="B1321" t="str">
            <v>20/1950</v>
          </cell>
          <cell r="C1321" t="str">
            <v>2.1.95:_36"_LÃ DE ROCHA_38</v>
          </cell>
          <cell r="D1321">
            <v>324.14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 t="str">
            <v>2.1.95</v>
          </cell>
        </row>
        <row r="1322">
          <cell r="A1322" t="str">
            <v>2.1.96</v>
          </cell>
          <cell r="B1322" t="str">
            <v>20/1960</v>
          </cell>
          <cell r="C1322" t="str">
            <v>2.1.96:_36"_LÃ DE ROCHA_50</v>
          </cell>
          <cell r="D1322">
            <v>332.4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 t="str">
            <v>2.1.96</v>
          </cell>
        </row>
        <row r="1323">
          <cell r="A1323" t="str">
            <v>2.1.97</v>
          </cell>
          <cell r="B1323" t="str">
            <v>20/1970</v>
          </cell>
          <cell r="C1323" t="str">
            <v>2.1.97:_36"_LÃ DE ROCHA_63</v>
          </cell>
          <cell r="D1323">
            <v>340.67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 t="str">
            <v>2.1.97</v>
          </cell>
        </row>
        <row r="1324">
          <cell r="A1324" t="str">
            <v>2.1.98</v>
          </cell>
          <cell r="B1324" t="str">
            <v>20/1980</v>
          </cell>
          <cell r="C1324" t="str">
            <v>2.1.98:_36"_LÃ DE ROCHA_75</v>
          </cell>
          <cell r="D1324">
            <v>347.88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 t="str">
            <v>2.1.98</v>
          </cell>
        </row>
        <row r="1325">
          <cell r="A1325" t="str">
            <v>3.1.001</v>
          </cell>
          <cell r="B1325" t="str">
            <v>20/2000</v>
          </cell>
          <cell r="C1325" t="str">
            <v>3.1.1:_1/2"_POLIURETANO INJ._25</v>
          </cell>
          <cell r="D1325">
            <v>31.57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 t="str">
            <v>3.1.001</v>
          </cell>
        </row>
        <row r="1326">
          <cell r="A1326" t="str">
            <v>3.1.002</v>
          </cell>
          <cell r="B1326" t="str">
            <v>20/2010</v>
          </cell>
          <cell r="C1326" t="str">
            <v>3.1.2:_1/2"_POLIURETANO INJ._40</v>
          </cell>
          <cell r="D1326">
            <v>41.31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 t="str">
            <v>3.1.002</v>
          </cell>
        </row>
        <row r="1327">
          <cell r="A1327" t="str">
            <v>3.1.003</v>
          </cell>
          <cell r="B1327" t="str">
            <v>20/2020</v>
          </cell>
          <cell r="C1327" t="str">
            <v>3.1.3:_1/2"_POLIURETANO INJ._50</v>
          </cell>
          <cell r="D1327">
            <v>55.26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 t="str">
            <v>3.1.003</v>
          </cell>
        </row>
        <row r="1328">
          <cell r="A1328" t="str">
            <v>3.1.004</v>
          </cell>
          <cell r="B1328" t="str">
            <v>20/2030</v>
          </cell>
          <cell r="C1328" t="str">
            <v>3.1.4:_3/4"_POLIURETANO INJ._25</v>
          </cell>
          <cell r="D1328">
            <v>32.78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 t="str">
            <v>3.1.004</v>
          </cell>
        </row>
        <row r="1329">
          <cell r="A1329" t="str">
            <v>3.1.005</v>
          </cell>
          <cell r="B1329" t="str">
            <v>20/2040</v>
          </cell>
          <cell r="C1329" t="str">
            <v>3.1.5:_3/4"_POLIURETANO INJ._40</v>
          </cell>
          <cell r="D1329">
            <v>43.2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 t="str">
            <v>3.1.005</v>
          </cell>
        </row>
        <row r="1330">
          <cell r="A1330" t="str">
            <v>3.1.006</v>
          </cell>
          <cell r="B1330" t="str">
            <v>20/2050</v>
          </cell>
          <cell r="C1330" t="str">
            <v>3.1.6:_3/4"_POLIURETANO INJ._50</v>
          </cell>
          <cell r="D1330">
            <v>55.63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 t="str">
            <v>3.1.006</v>
          </cell>
        </row>
        <row r="1331">
          <cell r="A1331" t="str">
            <v>3.1.007</v>
          </cell>
          <cell r="B1331" t="str">
            <v>20/2060</v>
          </cell>
          <cell r="C1331" t="str">
            <v>3.1.7:_3/4"_POLIURETANO INJ._65</v>
          </cell>
          <cell r="D1331">
            <v>70.5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 t="str">
            <v>3.1.007</v>
          </cell>
        </row>
        <row r="1332">
          <cell r="A1332" t="str">
            <v>3.1.008</v>
          </cell>
          <cell r="B1332" t="str">
            <v>20/2070</v>
          </cell>
          <cell r="C1332" t="str">
            <v>3.1.8:_3/4"_POLIURETANO INJ._75</v>
          </cell>
          <cell r="D1332">
            <v>86.26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 t="str">
            <v>3.1.008</v>
          </cell>
        </row>
        <row r="1333">
          <cell r="A1333" t="str">
            <v>3.1.009</v>
          </cell>
          <cell r="B1333" t="str">
            <v>20/2080</v>
          </cell>
          <cell r="C1333" t="str">
            <v>3.1.9:_1"_POLIURETANO INJ._25</v>
          </cell>
          <cell r="D1333">
            <v>35.22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 t="str">
            <v>3.1.009</v>
          </cell>
        </row>
        <row r="1334">
          <cell r="A1334" t="str">
            <v>3.1.010</v>
          </cell>
          <cell r="B1334" t="str">
            <v>20/2090</v>
          </cell>
          <cell r="C1334" t="str">
            <v>3.1.10:_1"_POLIURETANO INJ._40</v>
          </cell>
          <cell r="D1334">
            <v>44.39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 t="str">
            <v>3.1.010</v>
          </cell>
        </row>
        <row r="1335">
          <cell r="A1335" t="str">
            <v>3.1.011</v>
          </cell>
          <cell r="B1335" t="str">
            <v>20/2100</v>
          </cell>
          <cell r="C1335" t="str">
            <v>3.1.11:_1"_POLIURETANO INJ._50</v>
          </cell>
          <cell r="D1335">
            <v>58.56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 t="str">
            <v>3.1.011</v>
          </cell>
        </row>
        <row r="1336">
          <cell r="A1336" t="str">
            <v>3.1.012</v>
          </cell>
          <cell r="B1336" t="str">
            <v>20/2110</v>
          </cell>
          <cell r="C1336" t="str">
            <v>3.1.12:_1"_POLIURETANO INJ._65</v>
          </cell>
          <cell r="D1336">
            <v>73.61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 t="str">
            <v>3.1.012</v>
          </cell>
        </row>
        <row r="1337">
          <cell r="A1337" t="str">
            <v>3.1.013</v>
          </cell>
          <cell r="B1337" t="str">
            <v>20/2120</v>
          </cell>
          <cell r="C1337" t="str">
            <v>3.1.13:_1"_POLIURETANO INJ._75</v>
          </cell>
          <cell r="D1337">
            <v>89.57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 t="str">
            <v>3.1.013</v>
          </cell>
        </row>
        <row r="1338">
          <cell r="A1338" t="str">
            <v>3.1.014</v>
          </cell>
          <cell r="B1338" t="str">
            <v>20/2130</v>
          </cell>
          <cell r="C1338" t="str">
            <v>3.1.14:_1 1/2"_POLIURETANO INJ._25</v>
          </cell>
          <cell r="D1338">
            <v>43.2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 t="str">
            <v>3.1.014</v>
          </cell>
        </row>
        <row r="1339">
          <cell r="A1339" t="str">
            <v>3.1.015</v>
          </cell>
          <cell r="B1339" t="str">
            <v>20/2140</v>
          </cell>
          <cell r="C1339" t="str">
            <v>3.1.15:_1 1/2"_POLIURETANO INJ._40</v>
          </cell>
          <cell r="D1339">
            <v>48.18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 t="str">
            <v>3.1.015</v>
          </cell>
        </row>
        <row r="1340">
          <cell r="A1340" t="str">
            <v>3.1.016</v>
          </cell>
          <cell r="B1340" t="str">
            <v>20/2150</v>
          </cell>
          <cell r="C1340" t="str">
            <v>3.1.16:_1 1/2"_POLIURETANO INJ._50</v>
          </cell>
          <cell r="D1340">
            <v>62.61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 t="str">
            <v>3.1.016</v>
          </cell>
        </row>
        <row r="1341">
          <cell r="A1341" t="str">
            <v>3.1.017</v>
          </cell>
          <cell r="B1341" t="str">
            <v>20/2160</v>
          </cell>
          <cell r="C1341" t="str">
            <v>3.1.17:_1 1/2"_POLIURETANO INJ._65</v>
          </cell>
          <cell r="D1341">
            <v>77.930000000000007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 t="str">
            <v>3.1.017</v>
          </cell>
        </row>
        <row r="1342">
          <cell r="A1342" t="str">
            <v>3.1.018</v>
          </cell>
          <cell r="B1342" t="str">
            <v>20/2170</v>
          </cell>
          <cell r="C1342" t="str">
            <v>3.1.18:_1 1/2"_POLIURETANO INJ._75</v>
          </cell>
          <cell r="D1342">
            <v>94.15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 t="str">
            <v>3.1.018</v>
          </cell>
        </row>
        <row r="1343">
          <cell r="A1343" t="str">
            <v>3.1.019</v>
          </cell>
          <cell r="B1343" t="str">
            <v>20/2180</v>
          </cell>
          <cell r="C1343" t="str">
            <v>3.1.19:_2"_POLIURETANO INJ._25</v>
          </cell>
          <cell r="D1343">
            <v>43.2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 t="str">
            <v>3.1.019</v>
          </cell>
        </row>
        <row r="1344">
          <cell r="A1344" t="str">
            <v>3.1.020</v>
          </cell>
          <cell r="B1344" t="str">
            <v>20/2190</v>
          </cell>
          <cell r="C1344" t="str">
            <v>3.1.20:_2"_POLIURETANO INJ._40</v>
          </cell>
          <cell r="D1344">
            <v>51.27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 t="str">
            <v>3.1.020</v>
          </cell>
        </row>
        <row r="1345">
          <cell r="A1345" t="str">
            <v>3.1.021</v>
          </cell>
          <cell r="B1345" t="str">
            <v>20/2200</v>
          </cell>
          <cell r="C1345" t="str">
            <v>3.1.21:_2"_POLIURETANO INJ._50</v>
          </cell>
          <cell r="D1345">
            <v>65.900000000000006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 t="str">
            <v>3.1.021</v>
          </cell>
        </row>
        <row r="1346">
          <cell r="A1346" t="str">
            <v>3.1.022</v>
          </cell>
          <cell r="B1346" t="str">
            <v>20/2210</v>
          </cell>
          <cell r="C1346" t="str">
            <v>3.1.22:_2"_POLIURETANO INJ._65</v>
          </cell>
          <cell r="D1346">
            <v>81.44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 t="str">
            <v>3.1.022</v>
          </cell>
        </row>
        <row r="1347">
          <cell r="A1347" t="str">
            <v>3.1.023</v>
          </cell>
          <cell r="B1347" t="str">
            <v>20/2220</v>
          </cell>
          <cell r="C1347" t="str">
            <v>3.1.23:_2"_POLIURETANO INJ._75</v>
          </cell>
          <cell r="D1347">
            <v>97.86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 t="str">
            <v>3.1.023</v>
          </cell>
        </row>
        <row r="1348">
          <cell r="A1348" t="str">
            <v>3.1.024</v>
          </cell>
          <cell r="B1348" t="str">
            <v>20/2230</v>
          </cell>
          <cell r="C1348" t="str">
            <v>3.1.24:_2 1/2"_POLIURETANO INJ._25</v>
          </cell>
          <cell r="D1348">
            <v>51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 t="str">
            <v>3.1.024</v>
          </cell>
        </row>
        <row r="1349">
          <cell r="A1349" t="str">
            <v>3.1.025</v>
          </cell>
          <cell r="B1349" t="str">
            <v>20/2240</v>
          </cell>
          <cell r="C1349" t="str">
            <v>3.1.25:_2 1/2"_POLIURETANO INJ._40</v>
          </cell>
          <cell r="D1349">
            <v>60.92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 t="str">
            <v>3.1.025</v>
          </cell>
        </row>
        <row r="1350">
          <cell r="A1350" t="str">
            <v>3.1.026</v>
          </cell>
          <cell r="B1350" t="str">
            <v>20/2250</v>
          </cell>
          <cell r="C1350" t="str">
            <v>3.1.26:_2 1/2"_POLIURETANO INJ._50</v>
          </cell>
          <cell r="D1350">
            <v>69.36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 t="str">
            <v>3.1.026</v>
          </cell>
        </row>
        <row r="1351">
          <cell r="A1351" t="str">
            <v>3.1.027</v>
          </cell>
          <cell r="B1351" t="str">
            <v>20/2260</v>
          </cell>
          <cell r="C1351" t="str">
            <v>3.1.27:_2 1/2"_POLIURETANO INJ._65</v>
          </cell>
          <cell r="D1351">
            <v>85.12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 t="str">
            <v>3.1.027</v>
          </cell>
        </row>
        <row r="1352">
          <cell r="A1352" t="str">
            <v>3.1.028</v>
          </cell>
          <cell r="B1352" t="str">
            <v>20/2270</v>
          </cell>
          <cell r="C1352" t="str">
            <v>3.1.28:_2 1/2"_POLIURETANO INJ._75</v>
          </cell>
          <cell r="D1352">
            <v>101.77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 t="str">
            <v>3.1.028</v>
          </cell>
        </row>
        <row r="1353">
          <cell r="A1353" t="str">
            <v>3.1.029</v>
          </cell>
          <cell r="B1353" t="str">
            <v>20/2280</v>
          </cell>
          <cell r="C1353" t="str">
            <v>3.1.29:_3"_POLIURETANO INJ._25</v>
          </cell>
          <cell r="D1353">
            <v>60.92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 t="str">
            <v>3.1.029</v>
          </cell>
        </row>
        <row r="1354">
          <cell r="A1354" t="str">
            <v>3.1.030</v>
          </cell>
          <cell r="B1354" t="str">
            <v>20/2290</v>
          </cell>
          <cell r="C1354" t="str">
            <v>3.1.30:_3"_POLIURETANO INJ._40</v>
          </cell>
          <cell r="D1354">
            <v>60.92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 t="str">
            <v>3.1.030</v>
          </cell>
        </row>
        <row r="1355">
          <cell r="A1355" t="str">
            <v>3.1.031</v>
          </cell>
          <cell r="B1355" t="str">
            <v>20/2300</v>
          </cell>
          <cell r="C1355" t="str">
            <v>3.1.31:_3"_POLIURETANO INJ._50</v>
          </cell>
          <cell r="D1355">
            <v>73.7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 t="str">
            <v>3.1.031</v>
          </cell>
        </row>
        <row r="1356">
          <cell r="A1356" t="str">
            <v>3.1.032</v>
          </cell>
          <cell r="B1356" t="str">
            <v>20/2310</v>
          </cell>
          <cell r="C1356" t="str">
            <v>3.1.32:_3"_POLIURETANO INJ._65</v>
          </cell>
          <cell r="D1356">
            <v>89.73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 t="str">
            <v>3.1.032</v>
          </cell>
        </row>
        <row r="1357">
          <cell r="A1357" t="str">
            <v>3.1.033</v>
          </cell>
          <cell r="B1357" t="str">
            <v>20/2320</v>
          </cell>
          <cell r="C1357" t="str">
            <v>3.1.33:_3"_POLIURETANO INJ._75</v>
          </cell>
          <cell r="D1357">
            <v>106.65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 t="str">
            <v>3.1.033</v>
          </cell>
        </row>
        <row r="1358">
          <cell r="A1358" t="str">
            <v>3.1.034</v>
          </cell>
          <cell r="B1358" t="str">
            <v>20/2330</v>
          </cell>
          <cell r="C1358" t="str">
            <v>3.1.34:_3"_POLIURETANO INJ._90</v>
          </cell>
          <cell r="D1358">
            <v>124.46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 t="str">
            <v>3.1.034</v>
          </cell>
        </row>
        <row r="1359">
          <cell r="A1359" t="str">
            <v>3.1.035</v>
          </cell>
          <cell r="B1359" t="str">
            <v>20/2340</v>
          </cell>
          <cell r="C1359" t="str">
            <v>3.1.35:_4"_POLIURETANO INJ._25</v>
          </cell>
          <cell r="D1359">
            <v>69.569999999999993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 t="str">
            <v>3.1.035</v>
          </cell>
        </row>
        <row r="1360">
          <cell r="A1360" t="str">
            <v>3.1.036</v>
          </cell>
          <cell r="B1360" t="str">
            <v>20/2350</v>
          </cell>
          <cell r="C1360" t="str">
            <v>3.1.36:_4"_POLIURETANO INJ._40</v>
          </cell>
          <cell r="D1360">
            <v>69.569999999999993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 t="str">
            <v>3.1.036</v>
          </cell>
        </row>
        <row r="1361">
          <cell r="A1361" t="str">
            <v>3.1.037</v>
          </cell>
          <cell r="B1361" t="str">
            <v>20/2360</v>
          </cell>
          <cell r="C1361" t="str">
            <v>3.1.37:_4"_POLIURETANO INJ._50</v>
          </cell>
          <cell r="D1361">
            <v>80.63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 t="str">
            <v>3.1.037</v>
          </cell>
        </row>
        <row r="1362">
          <cell r="A1362" t="str">
            <v>3.1.038</v>
          </cell>
          <cell r="B1362" t="str">
            <v>20/2370</v>
          </cell>
          <cell r="C1362" t="str">
            <v>3.1.38:_4"_POLIURETANO INJ._65</v>
          </cell>
          <cell r="D1362">
            <v>97.11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 t="str">
            <v>3.1.038</v>
          </cell>
        </row>
        <row r="1363">
          <cell r="A1363" t="str">
            <v>3.1.039</v>
          </cell>
          <cell r="B1363" t="str">
            <v>20/2380</v>
          </cell>
          <cell r="C1363" t="str">
            <v>3.1.39:_4"_POLIURETANO INJ._75</v>
          </cell>
          <cell r="D1363">
            <v>114.47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 t="str">
            <v>3.1.039</v>
          </cell>
        </row>
        <row r="1364">
          <cell r="A1364" t="str">
            <v>3.1.040</v>
          </cell>
          <cell r="B1364" t="str">
            <v>20/2390</v>
          </cell>
          <cell r="C1364" t="str">
            <v>3.1.40:_4"_POLIURETANO INJ._90</v>
          </cell>
          <cell r="D1364">
            <v>132.72999999999999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 t="str">
            <v>3.1.040</v>
          </cell>
        </row>
        <row r="1365">
          <cell r="A1365" t="str">
            <v>3.1.041</v>
          </cell>
          <cell r="B1365" t="str">
            <v>20/2400</v>
          </cell>
          <cell r="C1365" t="str">
            <v>3.1.41:_4"_POLIURETANO INJ._100</v>
          </cell>
          <cell r="D1365">
            <v>151.88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 t="str">
            <v>3.1.041</v>
          </cell>
        </row>
        <row r="1366">
          <cell r="A1366" t="str">
            <v>3.1.042</v>
          </cell>
          <cell r="B1366" t="str">
            <v>20/2410</v>
          </cell>
          <cell r="C1366" t="str">
            <v>3.1.42:_4"_POLIURETANO INJ._115</v>
          </cell>
          <cell r="D1366">
            <v>171.92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 t="str">
            <v>3.1.042</v>
          </cell>
        </row>
        <row r="1367">
          <cell r="A1367" t="str">
            <v>3.1.043</v>
          </cell>
          <cell r="B1367" t="str">
            <v>20/2420</v>
          </cell>
          <cell r="C1367" t="str">
            <v>3.1.43:_6"_POLIURETANO INJ._25</v>
          </cell>
          <cell r="D1367">
            <v>83.78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 t="str">
            <v>3.1.043</v>
          </cell>
        </row>
        <row r="1368">
          <cell r="A1368" t="str">
            <v>3.1.044</v>
          </cell>
          <cell r="B1368" t="str">
            <v>20/2430</v>
          </cell>
          <cell r="C1368" t="str">
            <v>3.1.44:_6"_POLIURETANO INJ._40</v>
          </cell>
          <cell r="D1368">
            <v>97.13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 t="str">
            <v>3.1.044</v>
          </cell>
        </row>
        <row r="1369">
          <cell r="A1369" t="str">
            <v>3.1.045</v>
          </cell>
          <cell r="B1369" t="str">
            <v>20/2440</v>
          </cell>
          <cell r="C1369" t="str">
            <v>3.1.45:_6"_POLIURETANO INJ._50</v>
          </cell>
          <cell r="D1369">
            <v>105.65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 t="str">
            <v>3.1.045</v>
          </cell>
        </row>
        <row r="1370">
          <cell r="A1370" t="str">
            <v>3.1.046</v>
          </cell>
          <cell r="B1370" t="str">
            <v>20/2450</v>
          </cell>
          <cell r="C1370" t="str">
            <v>3.1.46:_6"_POLIURETANO INJ._65</v>
          </cell>
          <cell r="D1370">
            <v>115.36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 t="str">
            <v>3.1.046</v>
          </cell>
        </row>
        <row r="1371">
          <cell r="A1371" t="str">
            <v>3.1.047</v>
          </cell>
          <cell r="B1371" t="str">
            <v>20/2460</v>
          </cell>
          <cell r="C1371" t="str">
            <v>3.1.47:_6"_POLIURETANO INJ._75</v>
          </cell>
          <cell r="D1371">
            <v>131.09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 t="str">
            <v>3.1.047</v>
          </cell>
        </row>
        <row r="1372">
          <cell r="A1372" t="str">
            <v>3.1.048</v>
          </cell>
          <cell r="B1372" t="str">
            <v>20/2470</v>
          </cell>
          <cell r="C1372" t="str">
            <v>3.1.48:_6"_POLIURETANO INJ._90</v>
          </cell>
          <cell r="D1372">
            <v>150.30000000000001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 t="str">
            <v>3.1.048</v>
          </cell>
        </row>
        <row r="1373">
          <cell r="A1373" t="str">
            <v>3.1.049</v>
          </cell>
          <cell r="B1373" t="str">
            <v>20/2480</v>
          </cell>
          <cell r="C1373" t="str">
            <v>3.1.49:_6"_POLIURETANO INJ._100</v>
          </cell>
          <cell r="D1373">
            <v>170.39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 t="str">
            <v>3.1.049</v>
          </cell>
        </row>
        <row r="1374">
          <cell r="A1374" t="str">
            <v>3.1.050</v>
          </cell>
          <cell r="B1374" t="str">
            <v>20/2490</v>
          </cell>
          <cell r="C1374" t="str">
            <v>3.1.50:_6"_POLIURETANO INJ._115</v>
          </cell>
          <cell r="D1374">
            <v>191.38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 t="str">
            <v>3.1.050</v>
          </cell>
        </row>
        <row r="1375">
          <cell r="A1375" t="str">
            <v>3.1.051</v>
          </cell>
          <cell r="B1375" t="str">
            <v>20/2500</v>
          </cell>
          <cell r="C1375" t="str">
            <v>3.1.51:_6"_POLIURETANO INJ._125</v>
          </cell>
          <cell r="D1375">
            <v>213.25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 t="str">
            <v>3.1.051</v>
          </cell>
        </row>
        <row r="1376">
          <cell r="A1376" t="str">
            <v>3.1.052</v>
          </cell>
          <cell r="B1376" t="str">
            <v>20/2510</v>
          </cell>
          <cell r="C1376" t="str">
            <v>3.1.52:_8"_POLIURETANO INJ._25</v>
          </cell>
          <cell r="D1376">
            <v>102.4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 t="str">
            <v>3.1.052</v>
          </cell>
        </row>
        <row r="1377">
          <cell r="A1377" t="str">
            <v>3.1.053</v>
          </cell>
          <cell r="B1377" t="str">
            <v>20/2520</v>
          </cell>
          <cell r="C1377" t="str">
            <v>3.1.53:_8"_POLIURETANO INJ._40</v>
          </cell>
          <cell r="D1377">
            <v>116.58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 t="str">
            <v>3.1.053</v>
          </cell>
        </row>
        <row r="1378">
          <cell r="A1378" t="str">
            <v>3.1.054</v>
          </cell>
          <cell r="B1378" t="str">
            <v>20/2530</v>
          </cell>
          <cell r="C1378" t="str">
            <v>3.1.54:_8"_POLIURETANO INJ._50</v>
          </cell>
          <cell r="D1378">
            <v>145.58000000000001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 t="str">
            <v>3.1.054</v>
          </cell>
        </row>
        <row r="1379">
          <cell r="A1379" t="str">
            <v>3.1.055</v>
          </cell>
          <cell r="B1379" t="str">
            <v>20/2540</v>
          </cell>
          <cell r="C1379" t="str">
            <v>3.1.55:_8"_POLIURETANO INJ._65</v>
          </cell>
          <cell r="D1379">
            <v>147.21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 t="str">
            <v>3.1.055</v>
          </cell>
        </row>
        <row r="1380">
          <cell r="A1380" t="str">
            <v>3.1.056</v>
          </cell>
          <cell r="B1380" t="str">
            <v>20/2550</v>
          </cell>
          <cell r="C1380" t="str">
            <v>3.1.56:_8"_POLIURETANO INJ._75</v>
          </cell>
          <cell r="D1380">
            <v>146.74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 t="str">
            <v>3.1.056</v>
          </cell>
        </row>
        <row r="1381">
          <cell r="A1381" t="str">
            <v>3.1.057</v>
          </cell>
          <cell r="B1381" t="str">
            <v>20/2560</v>
          </cell>
          <cell r="C1381" t="str">
            <v>3.1.57:_8"_POLIURETANO INJ._90</v>
          </cell>
          <cell r="D1381">
            <v>166.82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 t="str">
            <v>3.1.057</v>
          </cell>
        </row>
        <row r="1382">
          <cell r="A1382" t="str">
            <v>3.1.058</v>
          </cell>
          <cell r="B1382" t="str">
            <v>20/2570</v>
          </cell>
          <cell r="C1382" t="str">
            <v>3.1.58:_8"_POLIURETANO INJ._100</v>
          </cell>
          <cell r="D1382">
            <v>187.82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 t="str">
            <v>3.1.058</v>
          </cell>
        </row>
        <row r="1383">
          <cell r="A1383" t="str">
            <v>3.1.059</v>
          </cell>
          <cell r="B1383" t="str">
            <v>20/2580</v>
          </cell>
          <cell r="C1383" t="str">
            <v>3.1.59:_8"_POLIURETANO INJ._115</v>
          </cell>
          <cell r="D1383">
            <v>147.62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 t="str">
            <v>3.1.059</v>
          </cell>
        </row>
        <row r="1384">
          <cell r="A1384" t="str">
            <v>3.1.060</v>
          </cell>
          <cell r="B1384" t="str">
            <v>20/2590</v>
          </cell>
          <cell r="C1384" t="str">
            <v>3.1.60:_8"_POLIURETANO INJ._125</v>
          </cell>
          <cell r="D1384">
            <v>155.88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 t="str">
            <v>3.1.060</v>
          </cell>
        </row>
        <row r="1385">
          <cell r="A1385" t="str">
            <v>3.1.061</v>
          </cell>
          <cell r="B1385" t="str">
            <v>20/2600</v>
          </cell>
          <cell r="C1385" t="str">
            <v>3.1.61:_10"_POLIURETANO INJ._25</v>
          </cell>
          <cell r="D1385">
            <v>122.18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 t="str">
            <v>3.1.061</v>
          </cell>
        </row>
        <row r="1386">
          <cell r="A1386" t="str">
            <v>3.1.062</v>
          </cell>
          <cell r="B1386" t="str">
            <v>20/2610</v>
          </cell>
          <cell r="C1386" t="str">
            <v>3.1.62:_10"_POLIURETANO INJ._40</v>
          </cell>
          <cell r="D1386">
            <v>137.19999999999999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 t="str">
            <v>3.1.062</v>
          </cell>
        </row>
        <row r="1387">
          <cell r="A1387" t="str">
            <v>3.1.063</v>
          </cell>
          <cell r="B1387" t="str">
            <v>20/2620</v>
          </cell>
          <cell r="C1387" t="str">
            <v>3.1.63:_10"_POLIURETANO INJ._50</v>
          </cell>
          <cell r="D1387">
            <v>145.71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 t="str">
            <v>3.1.063</v>
          </cell>
        </row>
        <row r="1388">
          <cell r="A1388" t="str">
            <v>3.1.064</v>
          </cell>
          <cell r="B1388" t="str">
            <v>20/2630</v>
          </cell>
          <cell r="C1388" t="str">
            <v>3.1.64:_10"_POLIURETANO INJ._65</v>
          </cell>
          <cell r="D1388">
            <v>155.43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 t="str">
            <v>3.1.064</v>
          </cell>
        </row>
        <row r="1389">
          <cell r="A1389" t="str">
            <v>3.1.065</v>
          </cell>
          <cell r="B1389" t="str">
            <v>20/2640</v>
          </cell>
          <cell r="C1389" t="str">
            <v>3.1.65:_10"_POLIURETANO INJ._75</v>
          </cell>
          <cell r="D1389">
            <v>163.34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 t="str">
            <v>3.1.065</v>
          </cell>
        </row>
        <row r="1390">
          <cell r="A1390" t="str">
            <v>3.1.066</v>
          </cell>
          <cell r="B1390" t="str">
            <v>20/2650</v>
          </cell>
          <cell r="C1390" t="str">
            <v>3.1.66:_10"_POLIURETANO INJ._90</v>
          </cell>
          <cell r="D1390">
            <v>184.39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 t="str">
            <v>3.1.066</v>
          </cell>
        </row>
        <row r="1391">
          <cell r="A1391" t="str">
            <v>3.1.067</v>
          </cell>
          <cell r="B1391" t="str">
            <v>20/2660</v>
          </cell>
          <cell r="C1391" t="str">
            <v>3.1.67:_10"_POLIURETANO INJ._100</v>
          </cell>
          <cell r="D1391">
            <v>206.32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 t="str">
            <v>3.1.067</v>
          </cell>
        </row>
        <row r="1392">
          <cell r="A1392" t="str">
            <v>3.1.068</v>
          </cell>
          <cell r="B1392" t="str">
            <v>20/2670</v>
          </cell>
          <cell r="C1392" t="str">
            <v>3.1.68:_10"_POLIURETANO INJ._115</v>
          </cell>
          <cell r="D1392">
            <v>206.32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 t="str">
            <v>3.1.068</v>
          </cell>
        </row>
        <row r="1393">
          <cell r="A1393" t="str">
            <v>3.1.069</v>
          </cell>
          <cell r="B1393" t="str">
            <v>20/2680</v>
          </cell>
          <cell r="C1393" t="str">
            <v>3.1.69:_10"_POLIURETANO INJ._125</v>
          </cell>
          <cell r="D1393">
            <v>206.32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 t="str">
            <v>3.1.069</v>
          </cell>
        </row>
        <row r="1394">
          <cell r="A1394" t="str">
            <v>3.1.070</v>
          </cell>
          <cell r="B1394" t="str">
            <v>20/2690</v>
          </cell>
          <cell r="C1394" t="str">
            <v>3.1.70:_12"_POLIURETANO INJ._25</v>
          </cell>
          <cell r="D1394">
            <v>140.81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 t="str">
            <v>3.1.070</v>
          </cell>
        </row>
        <row r="1395">
          <cell r="A1395" t="str">
            <v>3.1.071</v>
          </cell>
          <cell r="B1395" t="str">
            <v>20/2700</v>
          </cell>
          <cell r="C1395" t="str">
            <v>3.1.71:_12"_POLIURETANO INJ._40</v>
          </cell>
          <cell r="D1395">
            <v>155.43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 t="str">
            <v>3.1.071</v>
          </cell>
        </row>
        <row r="1396">
          <cell r="A1396" t="str">
            <v>3.1.072</v>
          </cell>
          <cell r="B1396" t="str">
            <v>20/2710</v>
          </cell>
          <cell r="C1396" t="str">
            <v>3.1.72:_12"_POLIURETANO INJ._50</v>
          </cell>
          <cell r="D1396">
            <v>165.13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 t="str">
            <v>3.1.072</v>
          </cell>
        </row>
        <row r="1397">
          <cell r="A1397" t="str">
            <v>3.1.073</v>
          </cell>
          <cell r="B1397" t="str">
            <v>20/2720</v>
          </cell>
          <cell r="C1397" t="str">
            <v>3.1.73:_12"_POLIURETANO INJ._65</v>
          </cell>
          <cell r="D1397">
            <v>174.85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 t="str">
            <v>3.1.073</v>
          </cell>
        </row>
        <row r="1398">
          <cell r="A1398" t="str">
            <v>3.1.074</v>
          </cell>
          <cell r="B1398" t="str">
            <v>20/2730</v>
          </cell>
          <cell r="C1398" t="str">
            <v>3.1.74:_12"_POLIURETANO INJ._75</v>
          </cell>
          <cell r="D1398">
            <v>179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 t="str">
            <v>3.1.074</v>
          </cell>
        </row>
        <row r="1399">
          <cell r="A1399" t="str">
            <v>3.1.075</v>
          </cell>
          <cell r="B1399" t="str">
            <v>20/2740</v>
          </cell>
          <cell r="C1399" t="str">
            <v>3.1.75:_12"_POLIURETANO INJ._90</v>
          </cell>
          <cell r="D1399">
            <v>200.93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 t="str">
            <v>3.1.075</v>
          </cell>
        </row>
        <row r="1400">
          <cell r="A1400" t="str">
            <v>3.1.076</v>
          </cell>
          <cell r="B1400" t="str">
            <v>20/2750</v>
          </cell>
          <cell r="C1400" t="str">
            <v>3.1.76:_12"_POLIURETANO INJ._100</v>
          </cell>
          <cell r="D1400">
            <v>223.75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 t="str">
            <v>3.1.076</v>
          </cell>
        </row>
        <row r="1401">
          <cell r="A1401" t="str">
            <v>3.1.077</v>
          </cell>
          <cell r="B1401" t="str">
            <v>20/2760</v>
          </cell>
          <cell r="C1401" t="str">
            <v>3.1.77:_12"_POLIURETANO INJ._115</v>
          </cell>
          <cell r="D1401">
            <v>223.75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 t="str">
            <v>3.1.077</v>
          </cell>
        </row>
        <row r="1402">
          <cell r="A1402" t="str">
            <v>3.1.078</v>
          </cell>
          <cell r="B1402" t="str">
            <v>20/2770</v>
          </cell>
          <cell r="C1402" t="str">
            <v>3.1.78:_12"_POLIURETANO INJ._125</v>
          </cell>
          <cell r="D1402">
            <v>223.75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 t="str">
            <v>3.1.078</v>
          </cell>
        </row>
        <row r="1403">
          <cell r="A1403" t="str">
            <v>3.1.079</v>
          </cell>
          <cell r="B1403" t="str">
            <v>20/2780</v>
          </cell>
          <cell r="C1403" t="str">
            <v>3.1.79:_14"_POLIURETANO INJ._50</v>
          </cell>
          <cell r="D1403">
            <v>177.29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 t="str">
            <v>3.1.079</v>
          </cell>
        </row>
        <row r="1404">
          <cell r="A1404" t="str">
            <v>3.1.080</v>
          </cell>
          <cell r="B1404" t="str">
            <v>20/2790</v>
          </cell>
          <cell r="C1404" t="str">
            <v>3.1.80:_14"_POLIURETANO INJ._65</v>
          </cell>
          <cell r="D1404">
            <v>187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 t="str">
            <v>3.1.080</v>
          </cell>
        </row>
        <row r="1405">
          <cell r="A1405" t="str">
            <v>3.1.081</v>
          </cell>
          <cell r="B1405" t="str">
            <v>20/2800</v>
          </cell>
          <cell r="C1405" t="str">
            <v>3.1.81:_14"_POLIURETANO INJ._75</v>
          </cell>
          <cell r="D1405">
            <v>188.52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 t="str">
            <v>3.1.081</v>
          </cell>
        </row>
        <row r="1406">
          <cell r="A1406" t="str">
            <v>3.1.082</v>
          </cell>
          <cell r="B1406" t="str">
            <v>20/2810</v>
          </cell>
          <cell r="C1406" t="str">
            <v>3.1.82:_14"_POLIURETANO INJ._90</v>
          </cell>
          <cell r="D1406">
            <v>211.26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 t="str">
            <v>3.1.082</v>
          </cell>
        </row>
        <row r="1407">
          <cell r="A1407" t="str">
            <v>3.1.083</v>
          </cell>
          <cell r="B1407" t="str">
            <v>20/2820</v>
          </cell>
          <cell r="C1407" t="str">
            <v>3.1.83:_14"_POLIURETANO INJ._100</v>
          </cell>
          <cell r="D1407">
            <v>234.64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 t="str">
            <v>3.1.083</v>
          </cell>
        </row>
        <row r="1408">
          <cell r="A1408" t="str">
            <v>3.1.084</v>
          </cell>
          <cell r="B1408" t="str">
            <v>20/2830</v>
          </cell>
          <cell r="C1408" t="str">
            <v>3.1.84:_14"_POLIURETANO INJ._115</v>
          </cell>
          <cell r="D1408">
            <v>234.64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 t="str">
            <v>3.1.084</v>
          </cell>
        </row>
        <row r="1409">
          <cell r="A1409" t="str">
            <v>3.1.085</v>
          </cell>
          <cell r="B1409" t="str">
            <v>20/2840</v>
          </cell>
          <cell r="C1409" t="str">
            <v>3.1.85:_14"_POLIURETANO INJ._125</v>
          </cell>
          <cell r="D1409">
            <v>234.64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 t="str">
            <v>3.1.085</v>
          </cell>
        </row>
        <row r="1410">
          <cell r="A1410" t="str">
            <v>3.1.086</v>
          </cell>
          <cell r="B1410" t="str">
            <v>20/2850</v>
          </cell>
          <cell r="C1410" t="str">
            <v>3.1.86:_14"_POLIURETANO INJ._140</v>
          </cell>
          <cell r="D1410">
            <v>234.64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 t="str">
            <v>3.1.086</v>
          </cell>
        </row>
        <row r="1411">
          <cell r="A1411" t="str">
            <v>3.1.087</v>
          </cell>
          <cell r="B1411" t="str">
            <v>20/2860</v>
          </cell>
          <cell r="C1411" t="str">
            <v>3.1.87:_14"_POLIURETANO INJ._150</v>
          </cell>
          <cell r="D1411">
            <v>234.64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 t="str">
            <v>3.1.087</v>
          </cell>
        </row>
        <row r="1412">
          <cell r="A1412" t="str">
            <v>3.1.088</v>
          </cell>
          <cell r="B1412" t="str">
            <v>20/2870</v>
          </cell>
          <cell r="C1412" t="str">
            <v>3.1.88:_16"_POLIURETANO INJ._50</v>
          </cell>
          <cell r="D1412">
            <v>163.93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 t="str">
            <v>3.1.088</v>
          </cell>
        </row>
        <row r="1413">
          <cell r="A1413" t="str">
            <v>3.1.089</v>
          </cell>
          <cell r="B1413" t="str">
            <v>20/2880</v>
          </cell>
          <cell r="C1413" t="str">
            <v>3.1.89:_16"_POLIURETANO INJ._65</v>
          </cell>
          <cell r="D1413">
            <v>181.94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 t="str">
            <v>3.1.089</v>
          </cell>
        </row>
        <row r="1414">
          <cell r="A1414" t="str">
            <v>3.1.090</v>
          </cell>
          <cell r="B1414" t="str">
            <v>20/2890</v>
          </cell>
          <cell r="C1414" t="str">
            <v>3.1.90:_16"_POLIURETANO INJ._75</v>
          </cell>
          <cell r="D1414">
            <v>204.42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 t="str">
            <v>3.1.090</v>
          </cell>
        </row>
        <row r="1415">
          <cell r="A1415" t="str">
            <v>3.1.091</v>
          </cell>
          <cell r="B1415" t="str">
            <v>20/2900</v>
          </cell>
          <cell r="C1415" t="str">
            <v>3.1.91:_16"_POLIURETANO INJ._90</v>
          </cell>
          <cell r="D1415">
            <v>227.8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 t="str">
            <v>3.1.091</v>
          </cell>
        </row>
        <row r="1416">
          <cell r="A1416" t="str">
            <v>3.1.092</v>
          </cell>
          <cell r="B1416" t="str">
            <v>20/2910</v>
          </cell>
          <cell r="C1416" t="str">
            <v>3.1.92:_16"_POLIURETANO INJ._100</v>
          </cell>
          <cell r="D1416">
            <v>252.06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 t="str">
            <v>3.1.092</v>
          </cell>
        </row>
        <row r="1417">
          <cell r="A1417" t="str">
            <v>3.1.093</v>
          </cell>
          <cell r="B1417" t="str">
            <v>20/2920</v>
          </cell>
          <cell r="C1417" t="str">
            <v>3.1.93:_16"_POLIURETANO INJ._115</v>
          </cell>
          <cell r="D1417">
            <v>252.06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 t="str">
            <v>3.1.093</v>
          </cell>
        </row>
        <row r="1418">
          <cell r="A1418" t="str">
            <v>3.1.094</v>
          </cell>
          <cell r="B1418" t="str">
            <v>20/2930</v>
          </cell>
          <cell r="C1418" t="str">
            <v>3.1.94:_16"_POLIURETANO INJ._125</v>
          </cell>
          <cell r="D1418">
            <v>252.06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 t="str">
            <v>3.1.094</v>
          </cell>
        </row>
        <row r="1419">
          <cell r="A1419" t="str">
            <v>3.1.095</v>
          </cell>
          <cell r="B1419" t="str">
            <v>20/2940</v>
          </cell>
          <cell r="C1419" t="str">
            <v>3.1.95:_16"_POLIURETANO INJ._140</v>
          </cell>
          <cell r="D1419">
            <v>252.06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 t="str">
            <v>3.1.095</v>
          </cell>
        </row>
        <row r="1420">
          <cell r="A1420" t="str">
            <v>3.1.096</v>
          </cell>
          <cell r="B1420" t="str">
            <v>20/2950</v>
          </cell>
          <cell r="C1420" t="str">
            <v>3.1.96:_16"_POLIURETANO INJ._150</v>
          </cell>
          <cell r="D1420">
            <v>252.06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 t="str">
            <v>3.1.096</v>
          </cell>
        </row>
        <row r="1421">
          <cell r="A1421" t="str">
            <v>3.1.097</v>
          </cell>
          <cell r="B1421" t="str">
            <v>20/2960</v>
          </cell>
          <cell r="C1421" t="str">
            <v>3.1.97:_18"_POLIURETANO INJ._50</v>
          </cell>
          <cell r="D1421">
            <v>180.11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 t="str">
            <v>3.1.097</v>
          </cell>
        </row>
        <row r="1422">
          <cell r="A1422" t="str">
            <v>3.1.098</v>
          </cell>
          <cell r="B1422" t="str">
            <v>20/2970</v>
          </cell>
          <cell r="C1422" t="str">
            <v>3.1.98:_18"_POLIURETANO INJ._65</v>
          </cell>
          <cell r="D1422">
            <v>196.69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 t="str">
            <v>3.1.098</v>
          </cell>
        </row>
        <row r="1423">
          <cell r="A1423" t="str">
            <v>3.1.099</v>
          </cell>
          <cell r="B1423" t="str">
            <v>20/2980</v>
          </cell>
          <cell r="C1423" t="str">
            <v>3.1.99:_18"_POLIURETANO INJ._75</v>
          </cell>
          <cell r="D1423">
            <v>220.07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 t="str">
            <v>3.1.099</v>
          </cell>
        </row>
        <row r="1424">
          <cell r="A1424" t="str">
            <v>3.1.100</v>
          </cell>
          <cell r="B1424" t="str">
            <v>20/2990</v>
          </cell>
          <cell r="C1424" t="str">
            <v>3.1.100:_18"_POLIURETANO INJ._90</v>
          </cell>
          <cell r="D1424">
            <v>224.32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 t="str">
            <v>3.1.100</v>
          </cell>
        </row>
        <row r="1425">
          <cell r="A1425" t="str">
            <v>3.1.101</v>
          </cell>
          <cell r="B1425" t="str">
            <v>20/3000</v>
          </cell>
          <cell r="C1425" t="str">
            <v>3.1.101:_18"_POLIURETANO INJ._100</v>
          </cell>
          <cell r="D1425">
            <v>269.49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 t="str">
            <v>3.1.101</v>
          </cell>
        </row>
        <row r="1426">
          <cell r="A1426" t="str">
            <v>3.1.102</v>
          </cell>
          <cell r="B1426" t="str">
            <v>20/3010</v>
          </cell>
          <cell r="C1426" t="str">
            <v>3.1.102:_18"_POLIURETANO INJ._115</v>
          </cell>
          <cell r="D1426">
            <v>269.49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 t="str">
            <v>3.1.102</v>
          </cell>
        </row>
        <row r="1427">
          <cell r="A1427" t="str">
            <v>3.1.103</v>
          </cell>
          <cell r="B1427" t="str">
            <v>20/3020</v>
          </cell>
          <cell r="C1427" t="str">
            <v>3.1.103:_18"_POLIURETANO INJ._125</v>
          </cell>
          <cell r="D1427">
            <v>269.49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 t="str">
            <v>3.1.103</v>
          </cell>
        </row>
        <row r="1428">
          <cell r="A1428" t="str">
            <v>3.1.104</v>
          </cell>
          <cell r="B1428" t="str">
            <v>20/3030</v>
          </cell>
          <cell r="C1428" t="str">
            <v>3.1.104:_18"_POLIURETANO INJ._140</v>
          </cell>
          <cell r="D1428">
            <v>269.49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 t="str">
            <v>3.1.104</v>
          </cell>
        </row>
        <row r="1429">
          <cell r="A1429" t="str">
            <v>3.1.105</v>
          </cell>
          <cell r="B1429" t="str">
            <v>20/3040</v>
          </cell>
          <cell r="C1429" t="str">
            <v>3.1.105:_18"_POLIURETANO INJ._150</v>
          </cell>
          <cell r="D1429">
            <v>269.49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 t="str">
            <v>3.1.105</v>
          </cell>
        </row>
        <row r="1430">
          <cell r="A1430" t="str">
            <v>3.1.106</v>
          </cell>
          <cell r="B1430" t="str">
            <v>20/3050</v>
          </cell>
          <cell r="C1430" t="str">
            <v>3.1.106:_20"_POLIURETANO INJ._50</v>
          </cell>
          <cell r="D1430">
            <v>196.3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 t="str">
            <v>3.1.106</v>
          </cell>
        </row>
        <row r="1431">
          <cell r="A1431" t="str">
            <v>3.1.107</v>
          </cell>
          <cell r="B1431" t="str">
            <v>20/3060</v>
          </cell>
          <cell r="C1431" t="str">
            <v>3.1.107:_20"_POLIURETANO INJ._65</v>
          </cell>
          <cell r="D1431">
            <v>211.45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 t="str">
            <v>3.1.107</v>
          </cell>
        </row>
        <row r="1432">
          <cell r="A1432" t="str">
            <v>3.1.108</v>
          </cell>
          <cell r="B1432" t="str">
            <v>20/3070</v>
          </cell>
          <cell r="C1432" t="str">
            <v>3.1.108:_20"_POLIURETANO INJ._75</v>
          </cell>
          <cell r="D1432">
            <v>235.7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 t="str">
            <v>3.1.108</v>
          </cell>
        </row>
        <row r="1433">
          <cell r="A1433" t="str">
            <v>3.1.109</v>
          </cell>
          <cell r="B1433" t="str">
            <v>20/3080</v>
          </cell>
          <cell r="C1433" t="str">
            <v>3.1.109:_20"_POLIURETANO INJ._90</v>
          </cell>
          <cell r="D1433">
            <v>260.86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 t="str">
            <v>3.1.109</v>
          </cell>
        </row>
        <row r="1434">
          <cell r="A1434" t="str">
            <v>3.1.110</v>
          </cell>
          <cell r="B1434" t="str">
            <v>20/3090</v>
          </cell>
          <cell r="C1434" t="str">
            <v>3.1.110:_20"_POLIURETANO INJ._100</v>
          </cell>
          <cell r="D1434">
            <v>286.91000000000003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 t="str">
            <v>3.1.110</v>
          </cell>
        </row>
        <row r="1435">
          <cell r="A1435" t="str">
            <v>3.1.111</v>
          </cell>
          <cell r="B1435" t="str">
            <v>20/3100</v>
          </cell>
          <cell r="C1435" t="str">
            <v>3.1.111:_20"_POLIURETANO INJ._115</v>
          </cell>
          <cell r="D1435">
            <v>286.91000000000003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 t="str">
            <v>3.1.111</v>
          </cell>
        </row>
        <row r="1436">
          <cell r="A1436" t="str">
            <v>3.1.112</v>
          </cell>
          <cell r="B1436" t="str">
            <v>20/3110</v>
          </cell>
          <cell r="C1436" t="str">
            <v>3.1.112:_20"_POLIURETANO INJ._125</v>
          </cell>
          <cell r="D1436">
            <v>286.91000000000003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 t="str">
            <v>3.1.112</v>
          </cell>
        </row>
        <row r="1437">
          <cell r="A1437" t="str">
            <v>3.1.113</v>
          </cell>
          <cell r="B1437" t="str">
            <v>20/3120</v>
          </cell>
          <cell r="C1437" t="str">
            <v>3.1.113:_20"_POLIURETANO INJ._140</v>
          </cell>
          <cell r="D1437">
            <v>286.91000000000003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 t="str">
            <v>3.1.113</v>
          </cell>
        </row>
        <row r="1438">
          <cell r="A1438" t="str">
            <v>3.1.114</v>
          </cell>
          <cell r="B1438" t="str">
            <v>20/3130</v>
          </cell>
          <cell r="C1438" t="str">
            <v>3.1.114:_20"_POLIURETANO INJ._150</v>
          </cell>
          <cell r="D1438">
            <v>286.91000000000003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 t="str">
            <v>3.1.114</v>
          </cell>
        </row>
        <row r="1439">
          <cell r="A1439" t="str">
            <v>3.1.115</v>
          </cell>
          <cell r="B1439" t="str">
            <v>20/3140</v>
          </cell>
          <cell r="C1439" t="str">
            <v>3.1.115:_24"_POLIURETANO INJ._50</v>
          </cell>
          <cell r="D1439">
            <v>228.68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 t="str">
            <v>3.1.115</v>
          </cell>
        </row>
        <row r="1440">
          <cell r="A1440" t="str">
            <v>3.1.116</v>
          </cell>
          <cell r="B1440" t="str">
            <v>20/3150</v>
          </cell>
          <cell r="C1440" t="str">
            <v>3.1.116:_24"_POLIURETANO INJ._65</v>
          </cell>
          <cell r="D1440">
            <v>240.94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 t="str">
            <v>3.1.116</v>
          </cell>
        </row>
        <row r="1441">
          <cell r="A1441" t="str">
            <v>3.1.117</v>
          </cell>
          <cell r="B1441" t="str">
            <v>20/3160</v>
          </cell>
          <cell r="C1441" t="str">
            <v>3.1.117:_24"_POLIURETANO INJ._75</v>
          </cell>
          <cell r="D1441">
            <v>267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 t="str">
            <v>3.1.117</v>
          </cell>
        </row>
        <row r="1442">
          <cell r="A1442" t="str">
            <v>3.1.118</v>
          </cell>
          <cell r="B1442" t="str">
            <v>20/3170</v>
          </cell>
          <cell r="C1442" t="str">
            <v>3.1.118:_24"_POLIURETANO INJ._90</v>
          </cell>
          <cell r="D1442">
            <v>293.93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 t="str">
            <v>3.1.118</v>
          </cell>
        </row>
        <row r="1443">
          <cell r="A1443" t="str">
            <v>3.1.119</v>
          </cell>
          <cell r="B1443" t="str">
            <v>20/3180</v>
          </cell>
          <cell r="C1443" t="str">
            <v>3.1.119:_24"_POLIURETANO INJ._100</v>
          </cell>
          <cell r="D1443">
            <v>321.75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 t="str">
            <v>3.1.119</v>
          </cell>
        </row>
        <row r="1444">
          <cell r="A1444" t="str">
            <v>3.1.120</v>
          </cell>
          <cell r="B1444" t="str">
            <v>20/3190</v>
          </cell>
          <cell r="C1444" t="str">
            <v>3.1.120:_24"_POLIURETANO INJ._115</v>
          </cell>
          <cell r="D1444">
            <v>321.75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 t="str">
            <v>3.1.120</v>
          </cell>
        </row>
        <row r="1445">
          <cell r="A1445" t="str">
            <v>3.1.121</v>
          </cell>
          <cell r="B1445" t="str">
            <v>20/3200</v>
          </cell>
          <cell r="C1445" t="str">
            <v>3.1.121:_24"_POLIURETANO INJ._125</v>
          </cell>
          <cell r="D1445">
            <v>321.75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 t="str">
            <v>3.1.121</v>
          </cell>
        </row>
        <row r="1446">
          <cell r="A1446" t="str">
            <v>3.1.122</v>
          </cell>
          <cell r="B1446" t="str">
            <v>20/3210</v>
          </cell>
          <cell r="C1446" t="str">
            <v>3.1.122:_24"_POLIURETANO INJ._140</v>
          </cell>
          <cell r="D1446">
            <v>321.75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 t="str">
            <v>3.1.122</v>
          </cell>
        </row>
        <row r="1447">
          <cell r="A1447" t="str">
            <v>3.1.123</v>
          </cell>
          <cell r="B1447" t="str">
            <v>20/3220</v>
          </cell>
          <cell r="C1447" t="str">
            <v>3.1.123:_24"_POLIURETANO INJ._150</v>
          </cell>
          <cell r="D1447">
            <v>321.75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 t="str">
            <v>3.1.123</v>
          </cell>
        </row>
        <row r="1448">
          <cell r="A1448" t="str">
            <v>3.1.124</v>
          </cell>
          <cell r="B1448" t="str">
            <v>20/3230</v>
          </cell>
          <cell r="C1448" t="str">
            <v>3.1.124:_30"_POLIURETANO INJ._50</v>
          </cell>
          <cell r="D1448">
            <v>277.25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 t="str">
            <v>3.1.124</v>
          </cell>
        </row>
        <row r="1449">
          <cell r="A1449" t="str">
            <v>3.1.125</v>
          </cell>
          <cell r="B1449" t="str">
            <v>20/3240</v>
          </cell>
          <cell r="C1449" t="str">
            <v>3.1.125:_30"_POLIURETANO INJ._65</v>
          </cell>
          <cell r="D1449">
            <v>285.35000000000002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 t="str">
            <v>3.1.125</v>
          </cell>
        </row>
        <row r="1450">
          <cell r="A1450" t="str">
            <v>3.1.126</v>
          </cell>
          <cell r="B1450" t="str">
            <v>20/3250</v>
          </cell>
          <cell r="C1450" t="str">
            <v>3.1.126:_30"_POLIURETANO INJ._75</v>
          </cell>
          <cell r="D1450">
            <v>299.37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 t="str">
            <v>3.1.126</v>
          </cell>
        </row>
        <row r="1451">
          <cell r="A1451" t="str">
            <v>3.1.127</v>
          </cell>
          <cell r="B1451" t="str">
            <v>20/3260</v>
          </cell>
          <cell r="C1451" t="str">
            <v>3.1.127:_30"_POLIURETANO INJ._90</v>
          </cell>
          <cell r="D1451">
            <v>307.63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 t="str">
            <v>3.1.127</v>
          </cell>
        </row>
        <row r="1452">
          <cell r="A1452" t="str">
            <v>3.1.128</v>
          </cell>
          <cell r="B1452" t="str">
            <v>20/3270</v>
          </cell>
          <cell r="C1452" t="str">
            <v>3.1.128:_30"_POLIURETANO INJ._100</v>
          </cell>
          <cell r="D1452">
            <v>314.85000000000002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 t="str">
            <v>3.1.128</v>
          </cell>
        </row>
        <row r="1453">
          <cell r="A1453" t="str">
            <v>3.1.129</v>
          </cell>
          <cell r="B1453" t="str">
            <v>20/3280</v>
          </cell>
          <cell r="C1453" t="str">
            <v>3.1.129:_30"_POLIURETANO INJ._115</v>
          </cell>
          <cell r="D1453">
            <v>323.11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 t="str">
            <v>3.1.129</v>
          </cell>
        </row>
        <row r="1454">
          <cell r="A1454" t="str">
            <v>3.1.130</v>
          </cell>
          <cell r="B1454" t="str">
            <v>20/3290</v>
          </cell>
          <cell r="C1454" t="str">
            <v>3.1.130:_30"_POLIURETANO INJ._125</v>
          </cell>
          <cell r="D1454">
            <v>331.38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 t="str">
            <v>3.1.130</v>
          </cell>
        </row>
        <row r="1455">
          <cell r="A1455" t="str">
            <v>3.1.131</v>
          </cell>
          <cell r="B1455" t="str">
            <v>20/3300</v>
          </cell>
          <cell r="C1455" t="str">
            <v>3.1.131:_30"_POLIURETANO INJ._140</v>
          </cell>
          <cell r="D1455">
            <v>339.63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 t="str">
            <v>3.1.131</v>
          </cell>
        </row>
        <row r="1456">
          <cell r="A1456" t="str">
            <v>3.1.132</v>
          </cell>
          <cell r="B1456" t="str">
            <v>20/3310</v>
          </cell>
          <cell r="C1456" t="str">
            <v>3.1.132:_30"_POLIURETANO INJ._150</v>
          </cell>
          <cell r="D1456">
            <v>347.88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 t="str">
            <v>3.1.132</v>
          </cell>
        </row>
        <row r="1457">
          <cell r="A1457" t="str">
            <v>3.1.133</v>
          </cell>
          <cell r="B1457" t="str">
            <v>20/3320</v>
          </cell>
          <cell r="C1457" t="str">
            <v>3.1.133:_32"_POLIURETANO INJ._50</v>
          </cell>
          <cell r="D1457">
            <v>293.44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 t="str">
            <v>3.1.133</v>
          </cell>
        </row>
        <row r="1458">
          <cell r="A1458" t="str">
            <v>3.1.134</v>
          </cell>
          <cell r="B1458" t="str">
            <v>20/3330</v>
          </cell>
          <cell r="C1458" t="str">
            <v>3.1.134:_32"_POLIURETANO INJ._65</v>
          </cell>
          <cell r="D1458">
            <v>301.54000000000002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 t="str">
            <v>3.1.134</v>
          </cell>
        </row>
        <row r="1459">
          <cell r="A1459" t="str">
            <v>3.1.135</v>
          </cell>
          <cell r="B1459" t="str">
            <v>20/3340</v>
          </cell>
          <cell r="C1459" t="str">
            <v>3.1.135:_32"_POLIURETANO INJ._75</v>
          </cell>
          <cell r="D1459">
            <v>315.89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 t="str">
            <v>3.1.135</v>
          </cell>
        </row>
        <row r="1460">
          <cell r="A1460" t="str">
            <v>3.1.136</v>
          </cell>
          <cell r="B1460" t="str">
            <v>20/3350</v>
          </cell>
          <cell r="C1460" t="str">
            <v>3.1.136:_32"_POLIURETANO INJ._90</v>
          </cell>
          <cell r="D1460">
            <v>324.14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 t="str">
            <v>3.1.136</v>
          </cell>
        </row>
        <row r="1461">
          <cell r="A1461" t="str">
            <v>3.1.137</v>
          </cell>
          <cell r="B1461" t="str">
            <v>20/3360</v>
          </cell>
          <cell r="C1461" t="str">
            <v>3.1.137:_32"_POLIURETANO INJ._100</v>
          </cell>
          <cell r="D1461">
            <v>331.38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 t="str">
            <v>3.1.137</v>
          </cell>
        </row>
        <row r="1462">
          <cell r="A1462" t="str">
            <v>3.1.138</v>
          </cell>
          <cell r="B1462" t="str">
            <v>20/3370</v>
          </cell>
          <cell r="C1462" t="str">
            <v>3.1.138:_32"_POLIURETANO INJ._115</v>
          </cell>
          <cell r="D1462">
            <v>339.63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 t="str">
            <v>3.1.138</v>
          </cell>
        </row>
        <row r="1463">
          <cell r="A1463" t="str">
            <v>3.1.139</v>
          </cell>
          <cell r="B1463" t="str">
            <v>20/3380</v>
          </cell>
          <cell r="C1463" t="str">
            <v>3.1.139:_32"_POLIURETANO INJ._125</v>
          </cell>
          <cell r="D1463">
            <v>347.88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 t="str">
            <v>3.1.139</v>
          </cell>
        </row>
        <row r="1464">
          <cell r="A1464" t="str">
            <v>3.1.140</v>
          </cell>
          <cell r="B1464" t="str">
            <v>20/3390</v>
          </cell>
          <cell r="C1464" t="str">
            <v>3.1.140:_32"_POLIURETANO INJ._140</v>
          </cell>
          <cell r="D1464">
            <v>356.15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 t="str">
            <v>3.1.140</v>
          </cell>
        </row>
        <row r="1465">
          <cell r="A1465" t="str">
            <v>3.1.141</v>
          </cell>
          <cell r="B1465" t="str">
            <v>20/3400</v>
          </cell>
          <cell r="C1465" t="str">
            <v>3.1.141:_32"_POLIURETANO INJ._150</v>
          </cell>
          <cell r="D1465">
            <v>364.4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 t="str">
            <v>3.1.141</v>
          </cell>
        </row>
        <row r="1466">
          <cell r="A1466" t="str">
            <v>3.1.142</v>
          </cell>
          <cell r="B1466" t="str">
            <v>20/3410</v>
          </cell>
          <cell r="C1466" t="str">
            <v>3.1.142:_36"_POLIURETANO INJ._50</v>
          </cell>
          <cell r="D1466">
            <v>325.83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 t="str">
            <v>3.1.142</v>
          </cell>
        </row>
        <row r="1467">
          <cell r="A1467" t="str">
            <v>3.1.143</v>
          </cell>
          <cell r="B1467" t="str">
            <v>20/3420</v>
          </cell>
          <cell r="C1467" t="str">
            <v>3.1.143:_36"_POLIURETANO INJ._65</v>
          </cell>
          <cell r="D1467">
            <v>333.92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 t="str">
            <v>3.1.143</v>
          </cell>
        </row>
        <row r="1468">
          <cell r="A1468" t="str">
            <v>3.1.144</v>
          </cell>
          <cell r="B1468" t="str">
            <v>20/3430</v>
          </cell>
          <cell r="C1468" t="str">
            <v>3.1.144:_36"_POLIURETANO INJ._75</v>
          </cell>
          <cell r="D1468">
            <v>347.88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 t="str">
            <v>3.1.144</v>
          </cell>
        </row>
        <row r="1469">
          <cell r="A1469" t="str">
            <v>3.1.145</v>
          </cell>
          <cell r="B1469" t="str">
            <v>20/3440</v>
          </cell>
          <cell r="C1469" t="str">
            <v>3.1.145:_36"_POLIURETANO INJ._90</v>
          </cell>
          <cell r="D1469">
            <v>256.14999999999998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 t="str">
            <v>3.1.145</v>
          </cell>
        </row>
        <row r="1470">
          <cell r="A1470" t="str">
            <v>3.1.146</v>
          </cell>
          <cell r="B1470" t="str">
            <v>20/3450</v>
          </cell>
          <cell r="C1470" t="str">
            <v>3.1.146:_36"_POLIURETANO INJ._100</v>
          </cell>
          <cell r="D1470">
            <v>364.4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 t="str">
            <v>3.1.146</v>
          </cell>
        </row>
        <row r="1471">
          <cell r="A1471" t="str">
            <v>3.1.147</v>
          </cell>
          <cell r="B1471" t="str">
            <v>20/3460</v>
          </cell>
          <cell r="C1471" t="str">
            <v>3.1.147:_36"_POLIURETANO INJ._115</v>
          </cell>
          <cell r="D1471">
            <v>372.65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 t="str">
            <v>3.1.147</v>
          </cell>
        </row>
        <row r="1472">
          <cell r="A1472" t="str">
            <v>3.1.148</v>
          </cell>
          <cell r="B1472" t="str">
            <v>20/3470</v>
          </cell>
          <cell r="C1472" t="str">
            <v>3.1.148:_36"_POLIURETANO INJ._125</v>
          </cell>
          <cell r="D1472">
            <v>380.92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 t="str">
            <v>3.1.148</v>
          </cell>
        </row>
        <row r="1473">
          <cell r="A1473" t="str">
            <v>3.1.149</v>
          </cell>
          <cell r="B1473" t="str">
            <v>20/3480</v>
          </cell>
          <cell r="C1473" t="str">
            <v>3.1.149:_36"_POLIURETANO INJ._140</v>
          </cell>
          <cell r="D1473">
            <v>389.18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 t="str">
            <v>3.1.149</v>
          </cell>
        </row>
        <row r="1474">
          <cell r="A1474" t="str">
            <v>3.1.150</v>
          </cell>
          <cell r="B1474" t="str">
            <v>20/3490</v>
          </cell>
          <cell r="C1474" t="str">
            <v>3.1.150:_36"_POLIURETANO INJ._150</v>
          </cell>
          <cell r="D1474">
            <v>397.44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 t="str">
            <v>3.1.150</v>
          </cell>
        </row>
        <row r="1475">
          <cell r="A1475" t="str">
            <v>4.1.001</v>
          </cell>
          <cell r="B1475" t="str">
            <v>20/3510</v>
          </cell>
          <cell r="C1475" t="str">
            <v>4.1.1:_1/2"_PIR_30mm_UN m</v>
          </cell>
          <cell r="D1475">
            <v>40.35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 t="str">
            <v>4.1.001</v>
          </cell>
        </row>
        <row r="1476">
          <cell r="A1476" t="str">
            <v>4.1.002</v>
          </cell>
          <cell r="B1476" t="str">
            <v>20/3520</v>
          </cell>
          <cell r="C1476" t="str">
            <v>4.1.2:_1/2"_PIR_40mm_UN m</v>
          </cell>
          <cell r="D1476">
            <v>56.5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 t="str">
            <v>4.1.002</v>
          </cell>
        </row>
        <row r="1477">
          <cell r="A1477" t="str">
            <v>4.1.003</v>
          </cell>
          <cell r="B1477" t="str">
            <v>20/3530</v>
          </cell>
          <cell r="C1477" t="str">
            <v>4.1.3:_1/2"_PIR_50mm_UN m</v>
          </cell>
          <cell r="D1477">
            <v>66.19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 t="str">
            <v>4.1.003</v>
          </cell>
        </row>
        <row r="1478">
          <cell r="A1478" t="str">
            <v>4.1.004</v>
          </cell>
          <cell r="B1478" t="str">
            <v>20/3540</v>
          </cell>
          <cell r="C1478" t="str">
            <v>4.1.4:_1/2"_PIR_60mm_UN m</v>
          </cell>
          <cell r="D1478">
            <v>78.900000000000006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 t="str">
            <v>4.1.004</v>
          </cell>
        </row>
        <row r="1479">
          <cell r="A1479" t="str">
            <v>4.1.005</v>
          </cell>
          <cell r="B1479" t="str">
            <v>20/3550</v>
          </cell>
          <cell r="C1479" t="str">
            <v>4.1.5:_1/2"_PIR_70mm_UN m</v>
          </cell>
          <cell r="D1479">
            <v>91.62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 t="str">
            <v>4.1.005</v>
          </cell>
        </row>
        <row r="1480">
          <cell r="A1480" t="str">
            <v>4.1.006</v>
          </cell>
          <cell r="C1480" t="str">
            <v>4.1.6:_1/2"_PIR_80mm_UN m</v>
          </cell>
          <cell r="D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 t="str">
            <v>4.1.006</v>
          </cell>
        </row>
        <row r="1481">
          <cell r="A1481" t="str">
            <v>4.1.007</v>
          </cell>
          <cell r="C1481" t="str">
            <v>4.1.7:_1/2"_PIR_90mm_UN m</v>
          </cell>
          <cell r="D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 t="str">
            <v>4.1.007</v>
          </cell>
        </row>
        <row r="1482">
          <cell r="A1482" t="str">
            <v>4.1.008</v>
          </cell>
          <cell r="C1482" t="str">
            <v>4.1.8:_1/2"_PIR_100mm_UN m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 t="str">
            <v>4.1.008</v>
          </cell>
        </row>
        <row r="1483">
          <cell r="A1483" t="str">
            <v>4.1.009</v>
          </cell>
          <cell r="C1483" t="str">
            <v>4.1.9:_1/2"_PIR_110mm_UN m</v>
          </cell>
          <cell r="D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 t="str">
            <v>4.1.009</v>
          </cell>
        </row>
        <row r="1484">
          <cell r="A1484" t="str">
            <v>4.1.010</v>
          </cell>
          <cell r="C1484" t="str">
            <v>4.1.10:_1/2"_PIR_120mm_UN m</v>
          </cell>
          <cell r="D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 t="str">
            <v>4.1.010</v>
          </cell>
        </row>
        <row r="1485">
          <cell r="A1485" t="str">
            <v>4.1.011</v>
          </cell>
          <cell r="C1485" t="str">
            <v>4.1.11:_1/2"_PIR_130mm_UN m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 t="str">
            <v>4.1.011</v>
          </cell>
        </row>
        <row r="1486">
          <cell r="A1486" t="str">
            <v>4.1.012</v>
          </cell>
          <cell r="C1486" t="str">
            <v>4.1.12:_1/2"_PIR_140mm_UN m</v>
          </cell>
          <cell r="D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 t="str">
            <v>4.1.012</v>
          </cell>
        </row>
        <row r="1487">
          <cell r="A1487" t="str">
            <v>4.1.013</v>
          </cell>
          <cell r="B1487" t="str">
            <v>20/3560</v>
          </cell>
          <cell r="C1487" t="str">
            <v>4.1.13:_3/4"_PIR_30mm_UN m</v>
          </cell>
          <cell r="D1487">
            <v>43.58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 t="str">
            <v>4.1.013</v>
          </cell>
        </row>
        <row r="1488">
          <cell r="A1488" t="str">
            <v>4.1.014</v>
          </cell>
          <cell r="B1488" t="str">
            <v>20/3570</v>
          </cell>
          <cell r="C1488" t="str">
            <v>4.1.14:_3/4"_PIR_40mm_UN m</v>
          </cell>
          <cell r="D1488">
            <v>59.73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 t="str">
            <v>4.1.014</v>
          </cell>
        </row>
        <row r="1489">
          <cell r="A1489" t="str">
            <v>4.1.015</v>
          </cell>
          <cell r="B1489" t="str">
            <v>20/3580</v>
          </cell>
          <cell r="C1489" t="str">
            <v>4.1.15:_3/4"_PIR_50mm_UN m</v>
          </cell>
          <cell r="D1489">
            <v>69.41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 t="str">
            <v>4.1.015</v>
          </cell>
        </row>
        <row r="1490">
          <cell r="A1490" t="str">
            <v>4.1.016</v>
          </cell>
          <cell r="B1490" t="str">
            <v>20/3590</v>
          </cell>
          <cell r="C1490" t="str">
            <v>4.1.16:_3/4"_PIR_60mm_UN m</v>
          </cell>
          <cell r="D1490">
            <v>83.94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 t="str">
            <v>4.1.016</v>
          </cell>
        </row>
        <row r="1491">
          <cell r="A1491" t="str">
            <v>4.1.017</v>
          </cell>
          <cell r="B1491" t="str">
            <v>20/3600</v>
          </cell>
          <cell r="C1491" t="str">
            <v>4.1.17:_3/4"_PIR_70mm_UN m</v>
          </cell>
          <cell r="D1491">
            <v>95.24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 t="str">
            <v>4.1.017</v>
          </cell>
        </row>
        <row r="1492">
          <cell r="A1492" t="str">
            <v>4.1.018</v>
          </cell>
          <cell r="C1492" t="str">
            <v>4.1.18:_3/4"_PIR_80mm_UN m</v>
          </cell>
          <cell r="D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 t="str">
            <v>4.1.018</v>
          </cell>
        </row>
        <row r="1493">
          <cell r="A1493" t="str">
            <v>4.1.019</v>
          </cell>
          <cell r="C1493" t="str">
            <v>4.1.19:_3/4"_PIR_90mm_UN m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 t="str">
            <v>4.1.019</v>
          </cell>
        </row>
        <row r="1494">
          <cell r="A1494" t="str">
            <v>4.1.020</v>
          </cell>
          <cell r="C1494" t="str">
            <v>4.1.20:_3/4"_PIR_100mm_UN m</v>
          </cell>
          <cell r="D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 t="str">
            <v>4.1.020</v>
          </cell>
        </row>
        <row r="1495">
          <cell r="A1495" t="str">
            <v>4.1.021</v>
          </cell>
          <cell r="C1495" t="str">
            <v>4.1.21:_3/4"_PIR_110mm_UN m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 t="str">
            <v>4.1.021</v>
          </cell>
        </row>
        <row r="1496">
          <cell r="A1496" t="str">
            <v>4.1.022</v>
          </cell>
          <cell r="C1496" t="str">
            <v>4.1.22:_3/4"_PIR_120mm_UN m</v>
          </cell>
          <cell r="D1496">
            <v>0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 t="str">
            <v>4.1.022</v>
          </cell>
        </row>
        <row r="1497">
          <cell r="A1497" t="str">
            <v>4.1.023</v>
          </cell>
          <cell r="C1497" t="str">
            <v>4.1.23:_3/4"_PIR_130mm_UN m</v>
          </cell>
          <cell r="D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 t="str">
            <v>4.1.023</v>
          </cell>
        </row>
        <row r="1498">
          <cell r="A1498" t="str">
            <v>4.1.024</v>
          </cell>
          <cell r="C1498" t="str">
            <v>4.1.24:_3/4"_PIR_140mm_UN m</v>
          </cell>
          <cell r="D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 t="str">
            <v>4.1.024</v>
          </cell>
        </row>
        <row r="1499">
          <cell r="A1499" t="str">
            <v>4.1.025</v>
          </cell>
          <cell r="C1499" t="str">
            <v>4.1.25:_3/4"_PIR_150mm_UN m</v>
          </cell>
          <cell r="D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 t="str">
            <v>4.1.025</v>
          </cell>
        </row>
        <row r="1500">
          <cell r="A1500" t="str">
            <v>4.1.026</v>
          </cell>
          <cell r="B1500" t="str">
            <v>20/3610</v>
          </cell>
          <cell r="C1500" t="str">
            <v>4.1.26:_1"_PIR_30mm_UN m</v>
          </cell>
          <cell r="D1500">
            <v>46.81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 t="str">
            <v>4.1.026</v>
          </cell>
        </row>
        <row r="1501">
          <cell r="A1501" t="str">
            <v>4.1.027</v>
          </cell>
          <cell r="B1501" t="str">
            <v>20/3620</v>
          </cell>
          <cell r="C1501" t="str">
            <v>4.1.27:_1"_PIR_40mm_UN m</v>
          </cell>
          <cell r="D1501">
            <v>62.95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 t="str">
            <v>4.1.027</v>
          </cell>
        </row>
        <row r="1502">
          <cell r="A1502" t="str">
            <v>4.1.028</v>
          </cell>
          <cell r="B1502" t="str">
            <v>20/3630</v>
          </cell>
          <cell r="C1502" t="str">
            <v>4.1.28:_1"_PIR_50mm_UN m</v>
          </cell>
          <cell r="D1502">
            <v>72.650000000000006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 t="str">
            <v>4.1.028</v>
          </cell>
        </row>
        <row r="1503">
          <cell r="A1503" t="str">
            <v>4.1.029</v>
          </cell>
          <cell r="B1503" t="str">
            <v>20/3640</v>
          </cell>
          <cell r="C1503" t="str">
            <v>4.1.29:_1"_PIR_60mm_UN m</v>
          </cell>
          <cell r="D1503">
            <v>87.17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 t="str">
            <v>4.1.029</v>
          </cell>
        </row>
        <row r="1504">
          <cell r="A1504" t="str">
            <v>4.1.030</v>
          </cell>
          <cell r="B1504" t="str">
            <v>20/3650</v>
          </cell>
          <cell r="C1504" t="str">
            <v>4.1.30:_1"_PIR_70mm_UN m</v>
          </cell>
          <cell r="D1504">
            <v>98.46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 t="str">
            <v>4.1.030</v>
          </cell>
        </row>
        <row r="1505">
          <cell r="A1505" t="str">
            <v>4.1.031</v>
          </cell>
          <cell r="C1505" t="str">
            <v>4.1.31:_1"_PIR_80mm_UN m</v>
          </cell>
          <cell r="D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 t="str">
            <v>4.1.031</v>
          </cell>
        </row>
        <row r="1506">
          <cell r="A1506" t="str">
            <v>4.1.032</v>
          </cell>
          <cell r="C1506" t="str">
            <v>4.1.32:_1"_PIR_90mm_UN m</v>
          </cell>
          <cell r="D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 t="str">
            <v>4.1.032</v>
          </cell>
        </row>
        <row r="1507">
          <cell r="A1507" t="str">
            <v>4.1.033</v>
          </cell>
          <cell r="C1507" t="str">
            <v>4.1.33:_1"_PIR_100mm_UN m</v>
          </cell>
          <cell r="D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 t="str">
            <v>4.1.033</v>
          </cell>
        </row>
        <row r="1508">
          <cell r="A1508" t="str">
            <v>4.1.034</v>
          </cell>
          <cell r="C1508" t="str">
            <v>4.1.34:_1"_PIR_110mm_UN m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 t="str">
            <v>4.1.034</v>
          </cell>
        </row>
        <row r="1509">
          <cell r="A1509" t="str">
            <v>4.1.035</v>
          </cell>
          <cell r="C1509" t="str">
            <v>4.1.35:_1"_PIR_120mm_UN m</v>
          </cell>
          <cell r="D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 t="str">
            <v>4.1.035</v>
          </cell>
        </row>
        <row r="1510">
          <cell r="A1510" t="str">
            <v>4.1.036</v>
          </cell>
          <cell r="C1510" t="str">
            <v>4.1.36:_1"_PIR_130mm_UN m</v>
          </cell>
          <cell r="D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 t="str">
            <v>4.1.036</v>
          </cell>
        </row>
        <row r="1511">
          <cell r="A1511" t="str">
            <v>4.1.037</v>
          </cell>
          <cell r="C1511" t="str">
            <v>4.1.37:_1"_PIR_140mm_UN m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 t="str">
            <v>4.1.037</v>
          </cell>
        </row>
        <row r="1512">
          <cell r="A1512" t="str">
            <v>4.1.038</v>
          </cell>
          <cell r="C1512" t="str">
            <v>4.1.38:_1"_PIR_150mm_UN m</v>
          </cell>
          <cell r="D1512">
            <v>0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 t="str">
            <v>4.1.038</v>
          </cell>
        </row>
        <row r="1513">
          <cell r="A1513" t="str">
            <v>4.1.039</v>
          </cell>
          <cell r="C1513" t="str">
            <v>4.1.39:_1"_PIR_160mm_UN m</v>
          </cell>
          <cell r="D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 t="str">
            <v>4.1.039</v>
          </cell>
        </row>
        <row r="1514">
          <cell r="A1514" t="str">
            <v>4.1.040</v>
          </cell>
          <cell r="B1514" t="str">
            <v>20/3660</v>
          </cell>
          <cell r="C1514" t="str">
            <v>4.1.40:_1 1/2"_PIR_30mm_UN m</v>
          </cell>
          <cell r="D1514">
            <v>54.9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 t="str">
            <v>4.1.040</v>
          </cell>
        </row>
        <row r="1515">
          <cell r="A1515" t="str">
            <v>4.1.041</v>
          </cell>
          <cell r="B1515" t="str">
            <v>20/3670</v>
          </cell>
          <cell r="C1515" t="str">
            <v>4.1.41:_1 1/2"_PIR_40mm_UN m</v>
          </cell>
          <cell r="D1515">
            <v>69.41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 t="str">
            <v>4.1.041</v>
          </cell>
        </row>
        <row r="1516">
          <cell r="A1516" t="str">
            <v>4.1.042</v>
          </cell>
          <cell r="B1516" t="str">
            <v>20/3680</v>
          </cell>
          <cell r="C1516" t="str">
            <v>4.1.42:_1 1/2"_PIR_50mm_UN m</v>
          </cell>
          <cell r="D1516">
            <v>80.73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 t="str">
            <v>4.1.042</v>
          </cell>
        </row>
        <row r="1517">
          <cell r="A1517" t="str">
            <v>4.1.043</v>
          </cell>
          <cell r="B1517" t="str">
            <v>20/3690</v>
          </cell>
          <cell r="C1517" t="str">
            <v>4.1.43:_1 1/2"_PIR_60mm_UN m</v>
          </cell>
          <cell r="D1517">
            <v>95.24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 t="str">
            <v>4.1.043</v>
          </cell>
        </row>
        <row r="1518">
          <cell r="A1518" t="str">
            <v>4.1.044</v>
          </cell>
          <cell r="B1518" t="str">
            <v>20/3700</v>
          </cell>
          <cell r="C1518" t="str">
            <v>4.1.44:_1 1/2"_PIR_70mm_UN m</v>
          </cell>
          <cell r="D1518">
            <v>104.93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 t="str">
            <v>4.1.044</v>
          </cell>
        </row>
        <row r="1519">
          <cell r="A1519" t="str">
            <v>4.1.045</v>
          </cell>
          <cell r="C1519" t="str">
            <v>4.1.45:_1 1/2"_PIR_80mm_UN m</v>
          </cell>
          <cell r="D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 t="str">
            <v>4.1.045</v>
          </cell>
        </row>
        <row r="1520">
          <cell r="A1520" t="str">
            <v>4.1.046</v>
          </cell>
          <cell r="C1520" t="str">
            <v>4.1.46:_1 1/2"_PIR_90mm_UN m</v>
          </cell>
          <cell r="D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 t="str">
            <v>4.1.046</v>
          </cell>
        </row>
        <row r="1521">
          <cell r="A1521" t="str">
            <v>4.1.047</v>
          </cell>
          <cell r="C1521" t="str">
            <v>4.1.47:_1 1/2"_PIR_100mm_UN m</v>
          </cell>
          <cell r="D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 t="str">
            <v>4.1.047</v>
          </cell>
        </row>
        <row r="1522">
          <cell r="A1522" t="str">
            <v>4.1.048</v>
          </cell>
          <cell r="C1522" t="str">
            <v>4.1.48:_1 1/2"_PIR_110mm_UN m</v>
          </cell>
          <cell r="D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 t="str">
            <v>4.1.048</v>
          </cell>
        </row>
        <row r="1523">
          <cell r="A1523" t="str">
            <v>4.1.049</v>
          </cell>
          <cell r="C1523" t="str">
            <v>4.1.49:_1 1/2"_PIR_120mm_UN m</v>
          </cell>
          <cell r="D1523">
            <v>0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 t="str">
            <v>4.1.049</v>
          </cell>
        </row>
        <row r="1524">
          <cell r="A1524" t="str">
            <v>4.1.050</v>
          </cell>
          <cell r="C1524" t="str">
            <v>4.1.50:_1 1/2"_PIR_130mm_UN m</v>
          </cell>
          <cell r="D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 t="str">
            <v>4.1.050</v>
          </cell>
        </row>
        <row r="1525">
          <cell r="A1525" t="str">
            <v>4.1.051</v>
          </cell>
          <cell r="C1525" t="str">
            <v>4.1.51:_1 1/2"_PIR_140mm_UN m</v>
          </cell>
          <cell r="D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 t="str">
            <v>4.1.051</v>
          </cell>
        </row>
        <row r="1526">
          <cell r="A1526" t="str">
            <v>4.1.052</v>
          </cell>
          <cell r="C1526" t="str">
            <v>4.1.52:_1 1/2"_PIR_150mm_UN m</v>
          </cell>
          <cell r="D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 t="str">
            <v>4.1.052</v>
          </cell>
        </row>
        <row r="1527">
          <cell r="A1527" t="str">
            <v>4.1.053</v>
          </cell>
          <cell r="C1527" t="str">
            <v>4.1.53:_1 1/2"_PIR_160mm_UN m</v>
          </cell>
          <cell r="D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 t="str">
            <v>4.1.053</v>
          </cell>
        </row>
        <row r="1528">
          <cell r="A1528" t="str">
            <v>4.1.054</v>
          </cell>
          <cell r="C1528" t="str">
            <v>4.1.54:_1 1/2"_PIR_170mm_UN m</v>
          </cell>
          <cell r="D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 t="str">
            <v>4.1.054</v>
          </cell>
        </row>
        <row r="1529">
          <cell r="A1529" t="str">
            <v>4.1.055</v>
          </cell>
          <cell r="B1529" t="str">
            <v>20/3710</v>
          </cell>
          <cell r="C1529" t="str">
            <v>4.1.55:_2"_PIR_30mm_UN m</v>
          </cell>
          <cell r="D1529">
            <v>58.12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 t="str">
            <v>4.1.055</v>
          </cell>
        </row>
        <row r="1530">
          <cell r="A1530" t="str">
            <v>4.1.056</v>
          </cell>
          <cell r="B1530" t="str">
            <v>20/3720</v>
          </cell>
          <cell r="C1530" t="str">
            <v>4.1.56:_2"_PIR_40mm_UN m</v>
          </cell>
          <cell r="D1530">
            <v>75.86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 t="str">
            <v>4.1.056</v>
          </cell>
        </row>
        <row r="1531">
          <cell r="A1531" t="str">
            <v>4.1.057</v>
          </cell>
          <cell r="B1531" t="str">
            <v>20/3730</v>
          </cell>
          <cell r="C1531" t="str">
            <v>4.1.57:_2"_PIR_50mm_UN m</v>
          </cell>
          <cell r="D1531">
            <v>87.22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 t="str">
            <v>4.1.057</v>
          </cell>
        </row>
        <row r="1532">
          <cell r="A1532" t="str">
            <v>4.1.058</v>
          </cell>
          <cell r="B1532" t="str">
            <v>20/3740</v>
          </cell>
          <cell r="C1532" t="str">
            <v>4.1.58:_2"_PIR_60mm_UN m</v>
          </cell>
          <cell r="D1532">
            <v>103.96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 t="str">
            <v>4.1.058</v>
          </cell>
        </row>
        <row r="1533">
          <cell r="A1533" t="str">
            <v>4.1.059</v>
          </cell>
          <cell r="B1533" t="str">
            <v>20/3750</v>
          </cell>
          <cell r="C1533" t="str">
            <v>4.1.59:_2"_PIR_70mm_UN m</v>
          </cell>
          <cell r="D1533">
            <v>111.37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 t="str">
            <v>4.1.059</v>
          </cell>
        </row>
        <row r="1534">
          <cell r="A1534" t="str">
            <v>4.1.060</v>
          </cell>
          <cell r="C1534" t="str">
            <v>4.1.60:_2"_PIR_80mm_UN m</v>
          </cell>
          <cell r="D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 t="str">
            <v>4.1.060</v>
          </cell>
        </row>
        <row r="1535">
          <cell r="A1535" t="str">
            <v>4.1.061</v>
          </cell>
          <cell r="C1535" t="str">
            <v>4.1.61:_2"_PIR_90mm_UN m</v>
          </cell>
          <cell r="D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 t="str">
            <v>4.1.061</v>
          </cell>
        </row>
        <row r="1536">
          <cell r="A1536" t="str">
            <v>4.1.062</v>
          </cell>
          <cell r="C1536" t="str">
            <v>4.1.62:_2"_PIR_100mm_UN m</v>
          </cell>
          <cell r="D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 t="str">
            <v>4.1.062</v>
          </cell>
        </row>
        <row r="1537">
          <cell r="A1537" t="str">
            <v>4.1.063</v>
          </cell>
          <cell r="C1537" t="str">
            <v>4.1.63:_2"_PIR_110mm_UN m</v>
          </cell>
          <cell r="D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 t="str">
            <v>4.1.063</v>
          </cell>
        </row>
        <row r="1538">
          <cell r="A1538" t="str">
            <v>4.1.064</v>
          </cell>
          <cell r="C1538" t="str">
            <v>4.1.64:_2"_PIR_120mm_UN m</v>
          </cell>
          <cell r="D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 t="str">
            <v>4.1.064</v>
          </cell>
        </row>
        <row r="1539">
          <cell r="A1539" t="str">
            <v>4.1.065</v>
          </cell>
          <cell r="C1539" t="str">
            <v>4.1.65:_2"_PIR_130mm_UN m</v>
          </cell>
          <cell r="D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 t="str">
            <v>4.1.065</v>
          </cell>
        </row>
        <row r="1540">
          <cell r="A1540" t="str">
            <v>4.1.066</v>
          </cell>
          <cell r="C1540" t="str">
            <v>4.1.66:_2"_PIR_140mm_UN m</v>
          </cell>
          <cell r="D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 t="str">
            <v>4.1.066</v>
          </cell>
        </row>
        <row r="1541">
          <cell r="A1541" t="str">
            <v>4.1.067</v>
          </cell>
          <cell r="C1541" t="str">
            <v>4.1.67:_2"_PIR_150mm_UN m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 t="str">
            <v>4.1.067</v>
          </cell>
        </row>
        <row r="1542">
          <cell r="A1542" t="str">
            <v>4.1.068</v>
          </cell>
          <cell r="C1542" t="str">
            <v>4.1.68:_2"_PIR_160mm_UN m</v>
          </cell>
          <cell r="D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 t="str">
            <v>4.1.068</v>
          </cell>
        </row>
        <row r="1543">
          <cell r="A1543" t="str">
            <v>4.1.069</v>
          </cell>
          <cell r="C1543" t="str">
            <v>4.1.69:_2"_PIR_170mm_UN m</v>
          </cell>
          <cell r="D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 t="str">
            <v>4.1.069</v>
          </cell>
        </row>
        <row r="1544">
          <cell r="A1544" t="str">
            <v>4.1.070</v>
          </cell>
          <cell r="C1544" t="str">
            <v>4.1.70:_2"_PIR_203mm_UN m</v>
          </cell>
          <cell r="D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 t="str">
            <v>4.1.070</v>
          </cell>
        </row>
        <row r="1545">
          <cell r="A1545" t="str">
            <v>4.1.071</v>
          </cell>
          <cell r="B1545" t="str">
            <v>20/3760</v>
          </cell>
          <cell r="C1545" t="str">
            <v>4.1.71:_2 1/2"_PIR_30mm_UN m</v>
          </cell>
          <cell r="D1545">
            <v>69.41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 t="str">
            <v>4.1.071</v>
          </cell>
        </row>
        <row r="1546">
          <cell r="A1546" t="str">
            <v>4.1.072</v>
          </cell>
          <cell r="B1546" t="str">
            <v>20/3770</v>
          </cell>
          <cell r="C1546" t="str">
            <v>4.1.72:_2 1/2"_PIR_40mm_UN m</v>
          </cell>
          <cell r="D1546">
            <v>83.94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 t="str">
            <v>4.1.072</v>
          </cell>
        </row>
        <row r="1547">
          <cell r="A1547" t="str">
            <v>4.1.073</v>
          </cell>
          <cell r="B1547" t="str">
            <v>20/3780</v>
          </cell>
          <cell r="C1547" t="str">
            <v>4.1.73:_2 1/2"_PIR_50mm_UN m</v>
          </cell>
          <cell r="D1547">
            <v>93.62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 t="str">
            <v>4.1.073</v>
          </cell>
        </row>
        <row r="1548">
          <cell r="A1548" t="str">
            <v>4.1.074</v>
          </cell>
          <cell r="B1548" t="str">
            <v>20/3790</v>
          </cell>
          <cell r="C1548" t="str">
            <v>4.1.74:_2 1/2"_PIR_60mm_UN m</v>
          </cell>
          <cell r="D1548">
            <v>111.09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 t="str">
            <v>4.1.074</v>
          </cell>
        </row>
        <row r="1549">
          <cell r="A1549" t="str">
            <v>4.1.075</v>
          </cell>
          <cell r="B1549" t="str">
            <v>20/3800</v>
          </cell>
          <cell r="C1549" t="str">
            <v>4.1.75:_2 1/2"_PIR_70mm_UN m</v>
          </cell>
          <cell r="D1549">
            <v>119.46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 t="str">
            <v>4.1.075</v>
          </cell>
        </row>
        <row r="1550">
          <cell r="A1550" t="str">
            <v>4.1.076</v>
          </cell>
          <cell r="C1550" t="str">
            <v>4.1.76:_2 1/2"_PIR_80mm_UN m</v>
          </cell>
          <cell r="D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 t="str">
            <v>4.1.076</v>
          </cell>
        </row>
        <row r="1551">
          <cell r="A1551" t="str">
            <v>4.1.077</v>
          </cell>
          <cell r="C1551" t="str">
            <v>4.1.77:_2 1/2"_PIR_90mm_UN m</v>
          </cell>
          <cell r="D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 t="str">
            <v>4.1.077</v>
          </cell>
        </row>
        <row r="1552">
          <cell r="A1552" t="str">
            <v>4.1.078</v>
          </cell>
          <cell r="C1552" t="str">
            <v>4.1.78:_2 1/2"_PIR_100mm_UN m</v>
          </cell>
          <cell r="D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 t="str">
            <v>4.1.078</v>
          </cell>
        </row>
        <row r="1553">
          <cell r="A1553" t="str">
            <v>4.1.079</v>
          </cell>
          <cell r="C1553" t="str">
            <v>4.1.79:_2 1/2"_PIR_110mm_UN m</v>
          </cell>
          <cell r="D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 t="str">
            <v>4.1.079</v>
          </cell>
        </row>
        <row r="1554">
          <cell r="A1554" t="str">
            <v>4.1.080</v>
          </cell>
          <cell r="C1554" t="str">
            <v>4.1.80:_2 1/2"_PIR_120mm_UN m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 t="str">
            <v>4.1.080</v>
          </cell>
        </row>
        <row r="1555">
          <cell r="A1555" t="str">
            <v>4.1.081</v>
          </cell>
          <cell r="C1555" t="str">
            <v>4.1.81:_2 1/2"_PIR_130mm_UN m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 t="str">
            <v>4.1.081</v>
          </cell>
        </row>
        <row r="1556">
          <cell r="A1556" t="str">
            <v>4.1.082</v>
          </cell>
          <cell r="C1556" t="str">
            <v>4.1.82:_2 1/2"_PIR_140mm_UN m</v>
          </cell>
          <cell r="D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 t="str">
            <v>4.1.082</v>
          </cell>
        </row>
        <row r="1557">
          <cell r="A1557" t="str">
            <v>4.1.083</v>
          </cell>
          <cell r="C1557" t="str">
            <v>4.1.83:_2 1/2"_PIR_150mm_UN m</v>
          </cell>
          <cell r="D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 t="str">
            <v>4.1.083</v>
          </cell>
        </row>
        <row r="1558">
          <cell r="A1558" t="str">
            <v>4.1.084</v>
          </cell>
          <cell r="C1558" t="str">
            <v>4.1.84:_2 1/2"_PIR_170mm_UN m</v>
          </cell>
          <cell r="D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 t="str">
            <v>4.1.084</v>
          </cell>
        </row>
        <row r="1559">
          <cell r="A1559" t="str">
            <v>4.1.085</v>
          </cell>
          <cell r="C1559" t="str">
            <v>4.1.85:_2 1/2"_PIR_180mm_UN m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 t="str">
            <v>4.1.085</v>
          </cell>
        </row>
        <row r="1560">
          <cell r="A1560" t="str">
            <v>4.1.086</v>
          </cell>
          <cell r="C1560" t="str">
            <v>4.1.86:_2 1/2"_PIR_190mm_UN m</v>
          </cell>
          <cell r="D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 t="str">
            <v>4.1.086</v>
          </cell>
        </row>
        <row r="1561">
          <cell r="A1561" t="str">
            <v>4.1.087</v>
          </cell>
          <cell r="B1561" t="str">
            <v>20/3810</v>
          </cell>
          <cell r="C1561" t="str">
            <v>4.1.87:_3"_PIR_30mm_UN m</v>
          </cell>
          <cell r="D1561">
            <v>75.86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 t="str">
            <v>4.1.087</v>
          </cell>
        </row>
        <row r="1562">
          <cell r="A1562" t="str">
            <v>4.1.088</v>
          </cell>
          <cell r="B1562" t="str">
            <v>20/3820</v>
          </cell>
          <cell r="C1562" t="str">
            <v>4.1.88:_3"_PIR_40mm_UN m</v>
          </cell>
          <cell r="D1562">
            <v>90.4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 t="str">
            <v>4.1.088</v>
          </cell>
        </row>
        <row r="1563">
          <cell r="A1563" t="str">
            <v>4.1.089</v>
          </cell>
          <cell r="B1563" t="str">
            <v>20/3830</v>
          </cell>
          <cell r="C1563" t="str">
            <v>4.1.89:_3"_PIR_50mm_UN m</v>
          </cell>
          <cell r="D1563">
            <v>105.24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 t="str">
            <v>4.1.089</v>
          </cell>
        </row>
        <row r="1564">
          <cell r="A1564" t="str">
            <v>4.1.090</v>
          </cell>
          <cell r="B1564" t="str">
            <v>20/3840</v>
          </cell>
          <cell r="C1564" t="str">
            <v>4.1.90:_3"_PIR_60mm_UN m</v>
          </cell>
          <cell r="D1564">
            <v>124.08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 t="str">
            <v>4.1.090</v>
          </cell>
        </row>
        <row r="1565">
          <cell r="A1565" t="str">
            <v>4.1.091</v>
          </cell>
          <cell r="B1565" t="str">
            <v>20/3850</v>
          </cell>
          <cell r="C1565" t="str">
            <v>4.1.91:_3"_PIR_70mm_UN m</v>
          </cell>
          <cell r="D1565">
            <v>125.91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 t="str">
            <v>4.1.091</v>
          </cell>
        </row>
        <row r="1566">
          <cell r="A1566" t="str">
            <v>4.1.092</v>
          </cell>
          <cell r="C1566" t="str">
            <v>4.1.92:_3"_PIR_80mm_UN m</v>
          </cell>
          <cell r="D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 t="str">
            <v>4.1.092</v>
          </cell>
        </row>
        <row r="1567">
          <cell r="A1567" t="str">
            <v>4.1.093</v>
          </cell>
          <cell r="C1567" t="str">
            <v>4.1.93:_3"_PIR_90mm_UN m</v>
          </cell>
          <cell r="D1567">
            <v>0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 t="str">
            <v>4.1.093</v>
          </cell>
        </row>
        <row r="1568">
          <cell r="A1568" t="str">
            <v>4.1.094</v>
          </cell>
          <cell r="C1568" t="str">
            <v>4.1.94:_3"_PIR_100mm_UN m</v>
          </cell>
          <cell r="D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 t="str">
            <v>4.1.094</v>
          </cell>
        </row>
        <row r="1569">
          <cell r="A1569" t="str">
            <v>4.1.095</v>
          </cell>
          <cell r="C1569" t="str">
            <v>4.1.95:_3"_PIR_110mm_UN m</v>
          </cell>
          <cell r="D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 t="str">
            <v>4.1.095</v>
          </cell>
        </row>
        <row r="1570">
          <cell r="A1570" t="str">
            <v>4.1.096</v>
          </cell>
          <cell r="C1570" t="str">
            <v>4.1.96:_3"_PIR_120mm_UN m</v>
          </cell>
          <cell r="D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 t="str">
            <v>4.1.096</v>
          </cell>
        </row>
        <row r="1571">
          <cell r="A1571" t="str">
            <v>4.1.097</v>
          </cell>
          <cell r="C1571" t="str">
            <v>4.1.97:_3"_PIR_130mm_UN m</v>
          </cell>
          <cell r="D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 t="str">
            <v>4.1.097</v>
          </cell>
        </row>
        <row r="1572">
          <cell r="A1572" t="str">
            <v>4.1.098</v>
          </cell>
          <cell r="C1572" t="str">
            <v>4.1.98:_3"_PIR_150mm_UN m</v>
          </cell>
          <cell r="D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 t="str">
            <v>4.1.098</v>
          </cell>
        </row>
        <row r="1573">
          <cell r="A1573" t="str">
            <v>4.1.099</v>
          </cell>
          <cell r="C1573" t="str">
            <v>4.1.99:_3"_PIR_160mm_UN m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 t="str">
            <v>4.1.099</v>
          </cell>
        </row>
        <row r="1574">
          <cell r="A1574" t="str">
            <v>4.1.100</v>
          </cell>
          <cell r="C1574" t="str">
            <v>4.1.100:_3"_PIR_170mm_UN m</v>
          </cell>
          <cell r="D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 t="str">
            <v>4.1.100</v>
          </cell>
        </row>
        <row r="1575">
          <cell r="A1575" t="str">
            <v>4.1.101</v>
          </cell>
          <cell r="C1575" t="str">
            <v>4.1.101:_3"_PIR_180mm_UN m</v>
          </cell>
          <cell r="D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 t="str">
            <v>4.1.101</v>
          </cell>
        </row>
        <row r="1576">
          <cell r="A1576" t="str">
            <v>4.1.102</v>
          </cell>
          <cell r="C1576" t="str">
            <v>4.1.102:_3"_PIR_200mm_UN m</v>
          </cell>
          <cell r="D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 t="str">
            <v>4.1.102</v>
          </cell>
        </row>
        <row r="1577">
          <cell r="A1577" t="str">
            <v>4.1.103</v>
          </cell>
          <cell r="B1577" t="str">
            <v>20/3860</v>
          </cell>
          <cell r="C1577" t="str">
            <v>4.1.103:_4"_PIR_30mm_UN m</v>
          </cell>
          <cell r="D1577">
            <v>88.67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 t="str">
            <v>4.1.103</v>
          </cell>
        </row>
        <row r="1578">
          <cell r="A1578" t="str">
            <v>4.1.104</v>
          </cell>
          <cell r="B1578" t="str">
            <v>20/3870</v>
          </cell>
          <cell r="C1578" t="str">
            <v>4.1.104:_4"_PIR_40mm_UN m</v>
          </cell>
          <cell r="D1578">
            <v>104.38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 t="str">
            <v>4.1.104</v>
          </cell>
        </row>
        <row r="1579">
          <cell r="A1579" t="str">
            <v>4.1.105</v>
          </cell>
          <cell r="B1579" t="str">
            <v>20/3880</v>
          </cell>
          <cell r="C1579" t="str">
            <v>4.1.105:_4"_PIR_50mm_UN m</v>
          </cell>
          <cell r="D1579">
            <v>123.14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 t="str">
            <v>4.1.105</v>
          </cell>
        </row>
        <row r="1580">
          <cell r="A1580" t="str">
            <v>4.1.106</v>
          </cell>
          <cell r="B1580" t="str">
            <v>20/3890</v>
          </cell>
          <cell r="C1580" t="str">
            <v>4.1.106:_4"_PIR_60mm_UN m</v>
          </cell>
          <cell r="D1580">
            <v>143.38999999999999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 t="str">
            <v>4.1.106</v>
          </cell>
        </row>
        <row r="1581">
          <cell r="A1581" t="str">
            <v>4.1.107</v>
          </cell>
          <cell r="B1581" t="str">
            <v>20/3900</v>
          </cell>
          <cell r="C1581" t="str">
            <v>4.1.107:_4"_PIR_70mm_UN m</v>
          </cell>
          <cell r="D1581">
            <v>143.38999999999999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 t="str">
            <v>4.1.107</v>
          </cell>
        </row>
        <row r="1582">
          <cell r="A1582" t="str">
            <v>4.1.108</v>
          </cell>
          <cell r="C1582" t="str">
            <v>4.1.108:_4"_PIR_80mm_UN m</v>
          </cell>
          <cell r="D1582">
            <v>0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 t="str">
            <v>4.1.108</v>
          </cell>
        </row>
        <row r="1583">
          <cell r="A1583" t="str">
            <v>4.1.109</v>
          </cell>
          <cell r="C1583" t="str">
            <v>4.1.109:_4"_PIR_90mm_UN m</v>
          </cell>
          <cell r="D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 t="str">
            <v>4.1.109</v>
          </cell>
        </row>
        <row r="1584">
          <cell r="A1584" t="str">
            <v>4.1.110</v>
          </cell>
          <cell r="C1584" t="str">
            <v>4.1.110:_4"_PIR_100mm_UN m</v>
          </cell>
          <cell r="D1584">
            <v>0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 t="str">
            <v>4.1.110</v>
          </cell>
        </row>
        <row r="1585">
          <cell r="A1585" t="str">
            <v>4.1.111</v>
          </cell>
          <cell r="C1585" t="str">
            <v>4.1.111:_4"_PIR_110mm_UN m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 t="str">
            <v>4.1.111</v>
          </cell>
        </row>
        <row r="1586">
          <cell r="A1586" t="str">
            <v>4.1.112</v>
          </cell>
          <cell r="C1586" t="str">
            <v>4.1.112:_4"_PIR_120mm_UN m</v>
          </cell>
          <cell r="D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 t="str">
            <v>4.1.112</v>
          </cell>
        </row>
        <row r="1587">
          <cell r="A1587" t="str">
            <v>4.1.113</v>
          </cell>
          <cell r="C1587" t="str">
            <v>4.1.113:_4"_PIR_130mm_UN m</v>
          </cell>
          <cell r="D1587">
            <v>0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 t="str">
            <v>4.1.113</v>
          </cell>
        </row>
        <row r="1588">
          <cell r="A1588" t="str">
            <v>4.1.114</v>
          </cell>
          <cell r="C1588" t="str">
            <v>4.1.114:_4"_PIR_140mm_UN m</v>
          </cell>
          <cell r="D1588">
            <v>0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  <cell r="K1588" t="str">
            <v>4.1.114</v>
          </cell>
        </row>
        <row r="1589">
          <cell r="A1589" t="str">
            <v>4.1.115</v>
          </cell>
          <cell r="C1589" t="str">
            <v>4.1.115:_4"_PIR_150mm_UN m</v>
          </cell>
          <cell r="D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 t="str">
            <v>4.1.115</v>
          </cell>
        </row>
        <row r="1590">
          <cell r="A1590" t="str">
            <v>4.1.116</v>
          </cell>
          <cell r="C1590" t="str">
            <v>4.1.116:_4"_PIR_160mm_UN m</v>
          </cell>
          <cell r="D1590">
            <v>0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 t="str">
            <v>4.1.116</v>
          </cell>
        </row>
        <row r="1591">
          <cell r="A1591" t="str">
            <v>4.1.117</v>
          </cell>
          <cell r="C1591" t="str">
            <v>4.1.117:_4"_PIR_170mm_UN m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 t="str">
            <v>4.1.117</v>
          </cell>
        </row>
        <row r="1592">
          <cell r="A1592" t="str">
            <v>4.1.118</v>
          </cell>
          <cell r="C1592" t="str">
            <v>4.1.118:_4"_PIR_180mm_UN m</v>
          </cell>
          <cell r="D1592">
            <v>0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 t="str">
            <v>4.1.118</v>
          </cell>
        </row>
        <row r="1593">
          <cell r="A1593" t="str">
            <v>4.1.119</v>
          </cell>
          <cell r="C1593" t="str">
            <v>4.1.119:_4"_PIR_190mm_UN m</v>
          </cell>
          <cell r="D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 t="str">
            <v>4.1.119</v>
          </cell>
        </row>
        <row r="1594">
          <cell r="A1594" t="str">
            <v>4.1.120</v>
          </cell>
          <cell r="C1594" t="str">
            <v>4.1.120:_4"_PIR_210mm_UN m</v>
          </cell>
          <cell r="D1594">
            <v>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 t="str">
            <v>4.1.120</v>
          </cell>
        </row>
        <row r="1595">
          <cell r="A1595" t="str">
            <v>4.1.121</v>
          </cell>
          <cell r="C1595" t="str">
            <v>4.1.121:_4"_PIR_230mm_UN m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 t="str">
            <v>4.1.121</v>
          </cell>
        </row>
        <row r="1596">
          <cell r="A1596" t="str">
            <v>4.1.122</v>
          </cell>
          <cell r="B1596" t="str">
            <v>20/3910</v>
          </cell>
          <cell r="C1596" t="str">
            <v>4.1.122:_6"_PIR_40mm_UN m</v>
          </cell>
          <cell r="D1596">
            <v>137.29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 t="str">
            <v>4.1.122</v>
          </cell>
        </row>
        <row r="1597">
          <cell r="A1597" t="str">
            <v>4.1.123</v>
          </cell>
          <cell r="B1597" t="str">
            <v>20/3920</v>
          </cell>
          <cell r="C1597" t="str">
            <v>4.1.123:_6"_PIR_50mm_UN m</v>
          </cell>
          <cell r="D1597">
            <v>159.83000000000001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 t="str">
            <v>4.1.123</v>
          </cell>
        </row>
        <row r="1598">
          <cell r="A1598" t="str">
            <v>4.1.124</v>
          </cell>
          <cell r="B1598" t="str">
            <v>20/3930</v>
          </cell>
          <cell r="C1598" t="str">
            <v>4.1.124:_6"_PIR_60mm_UN m</v>
          </cell>
          <cell r="D1598">
            <v>179.98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 t="str">
            <v>4.1.124</v>
          </cell>
        </row>
        <row r="1599">
          <cell r="A1599" t="str">
            <v>4.1.125</v>
          </cell>
          <cell r="B1599" t="str">
            <v>20/3940</v>
          </cell>
          <cell r="C1599" t="str">
            <v>4.1.125:_6"_PIR_70mm_UN m</v>
          </cell>
          <cell r="D1599">
            <v>179.98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 t="str">
            <v>4.1.125</v>
          </cell>
        </row>
        <row r="1600">
          <cell r="A1600" t="str">
            <v>4.1.126</v>
          </cell>
          <cell r="C1600" t="str">
            <v>4.1.126:_6"_PIR_80mm_UN m</v>
          </cell>
          <cell r="D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 t="str">
            <v>4.1.126</v>
          </cell>
        </row>
        <row r="1601">
          <cell r="A1601" t="str">
            <v>4.1.127</v>
          </cell>
          <cell r="C1601" t="str">
            <v>4.1.127:_6"_PIR_90mm_UN m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 t="str">
            <v>4.1.127</v>
          </cell>
        </row>
        <row r="1602">
          <cell r="A1602" t="str">
            <v>4.1.128</v>
          </cell>
          <cell r="C1602" t="str">
            <v>4.1.128:_6"_PIR_110mm_UN m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 t="str">
            <v>4.1.128</v>
          </cell>
        </row>
        <row r="1603">
          <cell r="A1603" t="str">
            <v>4.1.129</v>
          </cell>
          <cell r="C1603" t="str">
            <v>4.1.129:_6"_PIR_120mm_UN m</v>
          </cell>
          <cell r="D1603">
            <v>0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 t="str">
            <v>4.1.129</v>
          </cell>
        </row>
        <row r="1604">
          <cell r="A1604" t="str">
            <v>4.1.130</v>
          </cell>
          <cell r="C1604" t="str">
            <v>4.1.130:_6"_PIR_130mm_UN m</v>
          </cell>
          <cell r="D1604">
            <v>0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 t="str">
            <v>4.1.130</v>
          </cell>
        </row>
        <row r="1605">
          <cell r="A1605" t="str">
            <v>4.1.131</v>
          </cell>
          <cell r="C1605" t="str">
            <v>4.1.131:_6"_PIR_140mm_UN m</v>
          </cell>
          <cell r="D1605">
            <v>0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 t="str">
            <v>4.1.131</v>
          </cell>
        </row>
        <row r="1606">
          <cell r="A1606" t="str">
            <v>4.1.132</v>
          </cell>
          <cell r="C1606" t="str">
            <v>4.1.132:_6"_PIR_150mm_UN m</v>
          </cell>
          <cell r="D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 t="str">
            <v>4.1.132</v>
          </cell>
        </row>
        <row r="1607">
          <cell r="A1607" t="str">
            <v>4.1.133</v>
          </cell>
          <cell r="C1607" t="str">
            <v>4.1.133:_6"_PIR_170mm_UN m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 t="str">
            <v>4.1.133</v>
          </cell>
        </row>
        <row r="1608">
          <cell r="A1608" t="str">
            <v>4.1.134</v>
          </cell>
          <cell r="C1608" t="str">
            <v>4.1.134:_6"_PIR_180mm_UN m</v>
          </cell>
          <cell r="D1608">
            <v>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 t="str">
            <v>4.1.134</v>
          </cell>
        </row>
        <row r="1609">
          <cell r="A1609" t="str">
            <v>4.1.135</v>
          </cell>
          <cell r="C1609" t="str">
            <v>4.1.135:_6"_PIR_200mm_UN m</v>
          </cell>
          <cell r="D1609">
            <v>0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 t="str">
            <v>4.1.135</v>
          </cell>
        </row>
        <row r="1610">
          <cell r="A1610" t="str">
            <v>4.1.136</v>
          </cell>
          <cell r="C1610" t="str">
            <v>4.1.136:_6"_PIR_210mm_UN m</v>
          </cell>
          <cell r="D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 t="str">
            <v>4.1.136</v>
          </cell>
        </row>
        <row r="1611">
          <cell r="A1611" t="str">
            <v>4.1.137</v>
          </cell>
          <cell r="C1611" t="str">
            <v>4.1.137:_6"_PIR_230mm_UN m</v>
          </cell>
          <cell r="D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 t="str">
            <v>4.1.137</v>
          </cell>
        </row>
        <row r="1612">
          <cell r="A1612" t="str">
            <v>4.1.138</v>
          </cell>
          <cell r="B1612" t="str">
            <v>20/3950</v>
          </cell>
          <cell r="C1612" t="str">
            <v>4.1.138:_8"_PIR_30mm_UN m</v>
          </cell>
          <cell r="D1612">
            <v>154.30000000000001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 t="str">
            <v>4.1.138</v>
          </cell>
        </row>
        <row r="1613">
          <cell r="A1613" t="str">
            <v>4.1.139</v>
          </cell>
          <cell r="B1613" t="str">
            <v>20/3960</v>
          </cell>
          <cell r="C1613" t="str">
            <v>4.1.139:_8"_PIR_40mm_UN m</v>
          </cell>
          <cell r="D1613">
            <v>174.27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 t="str">
            <v>4.1.139</v>
          </cell>
        </row>
        <row r="1614">
          <cell r="A1614" t="str">
            <v>4.1.140</v>
          </cell>
          <cell r="B1614" t="str">
            <v>20/3970</v>
          </cell>
          <cell r="C1614" t="str">
            <v>4.1.140:_8"_PIR_60mm_UN m</v>
          </cell>
          <cell r="D1614">
            <v>221.57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 t="str">
            <v>4.1.140</v>
          </cell>
        </row>
        <row r="1615">
          <cell r="A1615" t="str">
            <v>4.1.141</v>
          </cell>
          <cell r="B1615" t="str">
            <v>20/3980</v>
          </cell>
          <cell r="C1615" t="str">
            <v>4.1.141:_8"_PIR_70mm_UN m</v>
          </cell>
          <cell r="D1615">
            <v>221.57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 t="str">
            <v>4.1.141</v>
          </cell>
        </row>
        <row r="1616">
          <cell r="A1616" t="str">
            <v>4.1.142</v>
          </cell>
          <cell r="C1616" t="str">
            <v>4.1.142:_8"_PIR_80mm_UN m</v>
          </cell>
          <cell r="D1616">
            <v>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 t="str">
            <v>4.1.142</v>
          </cell>
        </row>
        <row r="1617">
          <cell r="A1617" t="str">
            <v>4.1.143</v>
          </cell>
          <cell r="C1617" t="str">
            <v>4.1.143:_8"_PIR_90mm_UN m</v>
          </cell>
          <cell r="D1617">
            <v>0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 t="str">
            <v>4.1.143</v>
          </cell>
        </row>
        <row r="1618">
          <cell r="A1618" t="str">
            <v>4.1.144</v>
          </cell>
          <cell r="C1618" t="str">
            <v>4.1.144:_8"_PIR_100mm_UN m</v>
          </cell>
          <cell r="D1618">
            <v>0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 t="str">
            <v>4.1.144</v>
          </cell>
        </row>
        <row r="1619">
          <cell r="A1619" t="str">
            <v>4.1.145</v>
          </cell>
          <cell r="C1619" t="str">
            <v>4.1.145:_8"_PIR_110mm_UN m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 t="str">
            <v>4.1.145</v>
          </cell>
        </row>
        <row r="1620">
          <cell r="A1620" t="str">
            <v>4.1.146</v>
          </cell>
          <cell r="C1620" t="str">
            <v>4.1.146:_8"_PIR_120mm_UN m</v>
          </cell>
          <cell r="D1620">
            <v>0</v>
          </cell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 t="str">
            <v>4.1.146</v>
          </cell>
        </row>
        <row r="1621">
          <cell r="A1621" t="str">
            <v>4.1.147</v>
          </cell>
          <cell r="C1621" t="str">
            <v>4.1.147:_8"_PIR_130mm_UN m</v>
          </cell>
          <cell r="D1621">
            <v>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 t="str">
            <v>4.1.147</v>
          </cell>
        </row>
        <row r="1622">
          <cell r="A1622" t="str">
            <v>4.1.148</v>
          </cell>
          <cell r="C1622" t="str">
            <v>4.1.148:_8"_PIR_140mm_UN m</v>
          </cell>
          <cell r="D1622">
            <v>0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 t="str">
            <v>4.1.148</v>
          </cell>
        </row>
        <row r="1623">
          <cell r="A1623" t="str">
            <v>4.1.149</v>
          </cell>
          <cell r="C1623" t="str">
            <v>4.1.149:_8"_PIR_150mm_UN m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 t="str">
            <v>4.1.149</v>
          </cell>
        </row>
        <row r="1624">
          <cell r="A1624" t="str">
            <v>4.1.150</v>
          </cell>
          <cell r="C1624" t="str">
            <v>4.1.150:_8"_PIR_180mm_UN m</v>
          </cell>
          <cell r="D1624">
            <v>0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 t="str">
            <v>4.1.150</v>
          </cell>
        </row>
        <row r="1625">
          <cell r="A1625" t="str">
            <v>4.1.151</v>
          </cell>
          <cell r="C1625" t="str">
            <v>4.1.151:_8"_PIR_200mm_UN m</v>
          </cell>
          <cell r="D1625">
            <v>0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 t="str">
            <v>4.1.151</v>
          </cell>
        </row>
        <row r="1626">
          <cell r="A1626" t="str">
            <v>4.1.152</v>
          </cell>
          <cell r="C1626" t="str">
            <v>4.1.152:_8"_PIR_220mm_UN m</v>
          </cell>
          <cell r="D1626">
            <v>0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 t="str">
            <v>4.1.152</v>
          </cell>
        </row>
        <row r="1627">
          <cell r="A1627" t="str">
            <v>4.1.153</v>
          </cell>
          <cell r="C1627" t="str">
            <v>4.1.153:_8"_PIR_250mm_UN m</v>
          </cell>
          <cell r="D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 t="str">
            <v>4.1.153</v>
          </cell>
        </row>
        <row r="1628">
          <cell r="A1628" t="str">
            <v>4.1.154</v>
          </cell>
          <cell r="B1628" t="str">
            <v>20/3990</v>
          </cell>
          <cell r="C1628" t="str">
            <v>4.1.154:_10"_PIR_30mm_UN m</v>
          </cell>
          <cell r="D1628">
            <v>188.17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  <cell r="K1628" t="str">
            <v>4.1.154</v>
          </cell>
        </row>
        <row r="1629">
          <cell r="A1629" t="str">
            <v>4.1.155</v>
          </cell>
          <cell r="B1629" t="str">
            <v>20/4000</v>
          </cell>
          <cell r="C1629" t="str">
            <v>4.1.155:_10"_PIR_40mm_UN m</v>
          </cell>
          <cell r="D1629">
            <v>221.56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 t="str">
            <v>4.1.155</v>
          </cell>
        </row>
        <row r="1630">
          <cell r="A1630" t="str">
            <v>4.1.156</v>
          </cell>
          <cell r="B1630" t="str">
            <v>20/4010</v>
          </cell>
          <cell r="C1630" t="str">
            <v>4.1.156:_10"_PIR_50mm_UN m</v>
          </cell>
          <cell r="D1630">
            <v>236.56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 t="str">
            <v>4.1.156</v>
          </cell>
        </row>
        <row r="1631">
          <cell r="A1631" t="str">
            <v>4.1.157</v>
          </cell>
          <cell r="B1631" t="str">
            <v>20/4020</v>
          </cell>
          <cell r="C1631" t="str">
            <v>4.1.157:_10"_PIR_70mm_UN m</v>
          </cell>
          <cell r="D1631">
            <v>236.56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 t="str">
            <v>4.1.157</v>
          </cell>
        </row>
        <row r="1632">
          <cell r="A1632" t="str">
            <v>4.1.158</v>
          </cell>
          <cell r="C1632" t="str">
            <v>4.1.158:_10"_PIR_80mm_UN m</v>
          </cell>
          <cell r="D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 t="str">
            <v>4.1.158</v>
          </cell>
        </row>
        <row r="1633">
          <cell r="A1633" t="str">
            <v>4.1.159</v>
          </cell>
          <cell r="C1633" t="str">
            <v>4.1.159:_10"_PIR_90mm_UN m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 t="str">
            <v>4.1.159</v>
          </cell>
        </row>
        <row r="1634">
          <cell r="A1634" t="str">
            <v>4.1.160</v>
          </cell>
          <cell r="C1634" t="str">
            <v>4.1.160:_10"_PIR_100mm_UN m</v>
          </cell>
          <cell r="D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 t="str">
            <v>4.1.160</v>
          </cell>
        </row>
        <row r="1635">
          <cell r="A1635" t="str">
            <v>4.1.161</v>
          </cell>
          <cell r="C1635" t="str">
            <v>4.1.161:_10"_PIR_110mm_UN m</v>
          </cell>
          <cell r="D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  <cell r="K1635" t="str">
            <v>4.1.161</v>
          </cell>
        </row>
        <row r="1636">
          <cell r="A1636" t="str">
            <v>4.1.162</v>
          </cell>
          <cell r="C1636" t="str">
            <v>4.1.162:_10"_PIR_120mm_UN m</v>
          </cell>
          <cell r="D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 t="str">
            <v>4.1.162</v>
          </cell>
        </row>
        <row r="1637">
          <cell r="A1637" t="str">
            <v>4.1.163</v>
          </cell>
          <cell r="C1637" t="str">
            <v>4.1.163:_10"_PIR_140mm_UN m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 t="str">
            <v>4.1.163</v>
          </cell>
        </row>
        <row r="1638">
          <cell r="A1638" t="str">
            <v>4.1.164</v>
          </cell>
          <cell r="C1638" t="str">
            <v>4.1.164:_10"_PIR_150mm_UN m</v>
          </cell>
          <cell r="D1638">
            <v>0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 t="str">
            <v>4.1.164</v>
          </cell>
        </row>
        <row r="1639">
          <cell r="A1639" t="str">
            <v>4.1.165</v>
          </cell>
          <cell r="C1639" t="str">
            <v>4.1.165:_10"_PIR_170mm_UN m</v>
          </cell>
          <cell r="D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 t="str">
            <v>4.1.165</v>
          </cell>
        </row>
        <row r="1640">
          <cell r="A1640" t="str">
            <v>4.1.166</v>
          </cell>
          <cell r="C1640" t="str">
            <v>4.1.166:_10"_PIR_180mm_UN m</v>
          </cell>
          <cell r="D1640">
            <v>0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 t="str">
            <v>4.1.166</v>
          </cell>
        </row>
        <row r="1641">
          <cell r="A1641" t="str">
            <v>4.1.167</v>
          </cell>
          <cell r="C1641" t="str">
            <v>4.1.167:_10"_PIR_190mm_UN m</v>
          </cell>
          <cell r="D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 t="str">
            <v>4.1.167</v>
          </cell>
        </row>
        <row r="1642">
          <cell r="A1642" t="str">
            <v>4.1.168</v>
          </cell>
          <cell r="C1642" t="str">
            <v>4.1.168:_10"_PIR_200mm_UN m</v>
          </cell>
          <cell r="D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 t="str">
            <v>4.1.168</v>
          </cell>
        </row>
        <row r="1643">
          <cell r="A1643" t="str">
            <v>4.1.169</v>
          </cell>
          <cell r="C1643" t="str">
            <v>4.1.169:_10"_PIR_220mm_UN m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 t="str">
            <v>4.1.169</v>
          </cell>
        </row>
        <row r="1644">
          <cell r="A1644" t="str">
            <v>4.1.170</v>
          </cell>
          <cell r="C1644" t="str">
            <v>4.1.170:_10"_PIR_230mm_UN m</v>
          </cell>
          <cell r="D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 t="str">
            <v>4.1.170</v>
          </cell>
        </row>
        <row r="1645">
          <cell r="A1645" t="str">
            <v>4.1.171</v>
          </cell>
          <cell r="C1645" t="str">
            <v>4.1.171:_10"_PIR_250mm_UN m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 t="str">
            <v>4.1.171</v>
          </cell>
        </row>
        <row r="1646">
          <cell r="A1646" t="str">
            <v>4.1.172</v>
          </cell>
          <cell r="B1646" t="str">
            <v>20/4030</v>
          </cell>
          <cell r="C1646" t="str">
            <v>4.1.172:_12"_PIR_30mm_UN m</v>
          </cell>
          <cell r="D1646">
            <v>231.44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 t="str">
            <v>4.1.172</v>
          </cell>
        </row>
        <row r="1647">
          <cell r="A1647" t="str">
            <v>4.1.173</v>
          </cell>
          <cell r="B1647" t="str">
            <v>20/4040</v>
          </cell>
          <cell r="C1647" t="str">
            <v>4.1.173:_12"_PIR_40mm_UN m</v>
          </cell>
          <cell r="D1647">
            <v>263.33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 t="str">
            <v>4.1.173</v>
          </cell>
        </row>
        <row r="1648">
          <cell r="A1648" t="str">
            <v>4.1.174</v>
          </cell>
          <cell r="B1648" t="str">
            <v>20/4050</v>
          </cell>
          <cell r="C1648" t="str">
            <v>4.1.174:_12"_PIR_60mm_UN m</v>
          </cell>
          <cell r="D1648">
            <v>311.07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 t="str">
            <v>4.1.174</v>
          </cell>
        </row>
        <row r="1649">
          <cell r="A1649" t="str">
            <v>4.1.175</v>
          </cell>
          <cell r="B1649" t="str">
            <v>20/4060</v>
          </cell>
          <cell r="C1649" t="str">
            <v>4.1.175:_12"_PIR_70mm_UN m</v>
          </cell>
          <cell r="D1649">
            <v>311.07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 t="str">
            <v>4.1.175</v>
          </cell>
        </row>
        <row r="1650">
          <cell r="A1650" t="str">
            <v>4.1.176</v>
          </cell>
          <cell r="C1650" t="str">
            <v>4.1.176:_12"_PIR_80mm_UN m</v>
          </cell>
          <cell r="D1650">
            <v>0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 t="str">
            <v>4.1.176</v>
          </cell>
        </row>
        <row r="1651">
          <cell r="A1651" t="str">
            <v>4.1.177</v>
          </cell>
          <cell r="C1651" t="str">
            <v>4.1.177:_12"_PIR_100mm_UN m</v>
          </cell>
          <cell r="D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 t="str">
            <v>4.1.177</v>
          </cell>
        </row>
        <row r="1652">
          <cell r="A1652" t="str">
            <v>4.1.178</v>
          </cell>
          <cell r="C1652" t="str">
            <v>4.1.178:_12"_PIR_110mm_UN m</v>
          </cell>
          <cell r="D1652">
            <v>0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 t="str">
            <v>4.1.178</v>
          </cell>
        </row>
        <row r="1653">
          <cell r="A1653" t="str">
            <v>4.1.179</v>
          </cell>
          <cell r="C1653" t="str">
            <v>4.1.179:_12"_PIR_120mm_UN m</v>
          </cell>
          <cell r="D1653">
            <v>0</v>
          </cell>
          <cell r="F1653">
            <v>0</v>
          </cell>
          <cell r="G1653">
            <v>0</v>
          </cell>
          <cell r="H1653">
            <v>0</v>
          </cell>
          <cell r="I1653">
            <v>0</v>
          </cell>
          <cell r="J1653">
            <v>0</v>
          </cell>
          <cell r="K1653" t="str">
            <v>4.1.179</v>
          </cell>
        </row>
        <row r="1654">
          <cell r="A1654" t="str">
            <v>4.1.180</v>
          </cell>
          <cell r="C1654" t="str">
            <v>4.1.180:_12"_PIR_130mm_UN m</v>
          </cell>
          <cell r="D1654">
            <v>0</v>
          </cell>
          <cell r="F1654">
            <v>0</v>
          </cell>
          <cell r="G1654">
            <v>0</v>
          </cell>
          <cell r="H1654">
            <v>0</v>
          </cell>
          <cell r="I1654">
            <v>0</v>
          </cell>
          <cell r="J1654">
            <v>0</v>
          </cell>
          <cell r="K1654" t="str">
            <v>4.1.180</v>
          </cell>
        </row>
        <row r="1655">
          <cell r="A1655" t="str">
            <v>4.1.181</v>
          </cell>
          <cell r="C1655" t="str">
            <v>4.1.181:_12"_PIR_140mm_UN m</v>
          </cell>
          <cell r="D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 t="str">
            <v>4.1.181</v>
          </cell>
        </row>
        <row r="1656">
          <cell r="A1656" t="str">
            <v>4.1.182</v>
          </cell>
          <cell r="C1656" t="str">
            <v>4.1.182:_12"_PIR_150mm_UN m</v>
          </cell>
          <cell r="D1656">
            <v>0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0</v>
          </cell>
          <cell r="K1656" t="str">
            <v>4.1.182</v>
          </cell>
        </row>
        <row r="1657">
          <cell r="A1657" t="str">
            <v>4.1.183</v>
          </cell>
          <cell r="C1657" t="str">
            <v>4.1.183:_12"_PIR_160mm_UN m</v>
          </cell>
          <cell r="D1657">
            <v>0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0</v>
          </cell>
          <cell r="K1657" t="str">
            <v>4.1.183</v>
          </cell>
        </row>
        <row r="1658">
          <cell r="A1658" t="str">
            <v>4.1.184</v>
          </cell>
          <cell r="C1658" t="str">
            <v>4.1.184:_12"_PIR_170mm_UN m</v>
          </cell>
          <cell r="D1658">
            <v>0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0</v>
          </cell>
          <cell r="K1658" t="str">
            <v>4.1.184</v>
          </cell>
        </row>
        <row r="1659">
          <cell r="A1659" t="str">
            <v>4.1.185</v>
          </cell>
          <cell r="C1659" t="str">
            <v>4.1.185:_12"_PIR_190mm_UN m</v>
          </cell>
          <cell r="D1659">
            <v>0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 t="str">
            <v>4.1.185</v>
          </cell>
        </row>
        <row r="1660">
          <cell r="A1660" t="str">
            <v>4.1.186</v>
          </cell>
          <cell r="C1660" t="str">
            <v>4.1.186:_12"_PIR_200mm_UN m</v>
          </cell>
          <cell r="D1660">
            <v>0</v>
          </cell>
          <cell r="F1660">
            <v>0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 t="str">
            <v>4.1.186</v>
          </cell>
        </row>
        <row r="1661">
          <cell r="A1661" t="str">
            <v>4.1.187</v>
          </cell>
          <cell r="C1661" t="str">
            <v>4.1.187:_12"_PIR_210mm_UN m</v>
          </cell>
          <cell r="D1661">
            <v>0</v>
          </cell>
          <cell r="F1661">
            <v>0</v>
          </cell>
          <cell r="G1661">
            <v>0</v>
          </cell>
          <cell r="H1661">
            <v>0</v>
          </cell>
          <cell r="I1661">
            <v>0</v>
          </cell>
          <cell r="J1661">
            <v>0</v>
          </cell>
          <cell r="K1661" t="str">
            <v>4.1.187</v>
          </cell>
        </row>
        <row r="1662">
          <cell r="A1662" t="str">
            <v>4.1.188</v>
          </cell>
          <cell r="C1662" t="str">
            <v>4.1.188:_12"_PIR_230mm_UN m</v>
          </cell>
          <cell r="D1662">
            <v>0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  <cell r="K1662" t="str">
            <v>4.1.188</v>
          </cell>
        </row>
        <row r="1663">
          <cell r="A1663" t="str">
            <v>4.1.189</v>
          </cell>
          <cell r="C1663" t="str">
            <v>4.1.189:_12"_PIR_240mm_UN m</v>
          </cell>
          <cell r="D1663">
            <v>0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  <cell r="K1663" t="str">
            <v>4.1.189</v>
          </cell>
        </row>
        <row r="1664">
          <cell r="A1664" t="str">
            <v>4.1.190</v>
          </cell>
          <cell r="C1664" t="str">
            <v>4.1.190:_12"_PIR_260mm_UN m</v>
          </cell>
          <cell r="D1664">
            <v>0</v>
          </cell>
          <cell r="F1664">
            <v>0</v>
          </cell>
          <cell r="G1664">
            <v>0</v>
          </cell>
          <cell r="H1664">
            <v>0</v>
          </cell>
          <cell r="I1664">
            <v>0</v>
          </cell>
          <cell r="J1664">
            <v>0</v>
          </cell>
          <cell r="K1664" t="str">
            <v>4.1.190</v>
          </cell>
        </row>
        <row r="1665">
          <cell r="A1665" t="str">
            <v>4.1.191</v>
          </cell>
          <cell r="B1665" t="str">
            <v>20/4070</v>
          </cell>
          <cell r="C1665" t="str">
            <v>4.1.191:_14"_PIR_30mm_UN m</v>
          </cell>
          <cell r="D1665">
            <v>291.39999999999998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 t="str">
            <v>4.1.191</v>
          </cell>
        </row>
        <row r="1666">
          <cell r="A1666" t="str">
            <v>4.1.192</v>
          </cell>
          <cell r="B1666" t="str">
            <v>20/4080</v>
          </cell>
          <cell r="C1666" t="str">
            <v>4.1.192:_14"_PIR_40mm_UN m</v>
          </cell>
          <cell r="D1666">
            <v>318.97000000000003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  <cell r="K1666" t="str">
            <v>4.1.192</v>
          </cell>
        </row>
        <row r="1667">
          <cell r="A1667" t="str">
            <v>4.1.193</v>
          </cell>
          <cell r="B1667" t="str">
            <v>20/4090</v>
          </cell>
          <cell r="C1667" t="str">
            <v>4.1.193:_14"_PIR_60mm_UN m</v>
          </cell>
          <cell r="D1667">
            <v>386.53</v>
          </cell>
          <cell r="F1667">
            <v>0</v>
          </cell>
          <cell r="G1667">
            <v>0</v>
          </cell>
          <cell r="H1667">
            <v>0</v>
          </cell>
          <cell r="I1667">
            <v>0</v>
          </cell>
          <cell r="J1667">
            <v>0</v>
          </cell>
          <cell r="K1667" t="str">
            <v>4.1.193</v>
          </cell>
        </row>
        <row r="1668">
          <cell r="A1668" t="str">
            <v>4.1.194</v>
          </cell>
          <cell r="B1668" t="str">
            <v>20/4100</v>
          </cell>
          <cell r="C1668" t="str">
            <v>4.1.194:_14"_PIR_70mm_UN m</v>
          </cell>
          <cell r="D1668">
            <v>386.53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 t="str">
            <v>4.1.194</v>
          </cell>
        </row>
        <row r="1669">
          <cell r="A1669" t="str">
            <v>4.1.195</v>
          </cell>
          <cell r="C1669" t="str">
            <v>4.1.195:_14"_PIR_80mm_UN m</v>
          </cell>
          <cell r="D1669">
            <v>0</v>
          </cell>
          <cell r="F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 t="str">
            <v>4.1.195</v>
          </cell>
        </row>
        <row r="1670">
          <cell r="A1670" t="str">
            <v>4.1.196</v>
          </cell>
          <cell r="C1670" t="str">
            <v>4.1.196:_14"_PIR_90mm_UN m</v>
          </cell>
          <cell r="D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 t="str">
            <v>4.1.196</v>
          </cell>
        </row>
        <row r="1671">
          <cell r="A1671" t="str">
            <v>4.1.197</v>
          </cell>
          <cell r="C1671" t="str">
            <v>4.1.197:_14"_PIR_110mm_UN m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 t="str">
            <v>4.1.197</v>
          </cell>
        </row>
        <row r="1672">
          <cell r="A1672" t="str">
            <v>4.1.198</v>
          </cell>
          <cell r="C1672" t="str">
            <v>4.1.198:_14"_PIR_120mm_UN m</v>
          </cell>
          <cell r="D1672">
            <v>0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 t="str">
            <v>4.1.198</v>
          </cell>
        </row>
        <row r="1673">
          <cell r="A1673" t="str">
            <v>4.1.199</v>
          </cell>
          <cell r="C1673" t="str">
            <v>4.1.199:_14"_PIR_130mm_UN m</v>
          </cell>
          <cell r="D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 t="str">
            <v>4.1.199</v>
          </cell>
        </row>
        <row r="1674">
          <cell r="A1674" t="str">
            <v>4.1.200</v>
          </cell>
          <cell r="C1674" t="str">
            <v>4.1.200:_14"_PIR_140mm_UN m</v>
          </cell>
          <cell r="D1674">
            <v>0</v>
          </cell>
          <cell r="F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 t="str">
            <v>4.1.200</v>
          </cell>
        </row>
        <row r="1675">
          <cell r="A1675" t="str">
            <v>4.1.201</v>
          </cell>
          <cell r="C1675" t="str">
            <v>4.1.201:_14"_PIR_150mm_UN m</v>
          </cell>
          <cell r="D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 t="str">
            <v>4.1.201</v>
          </cell>
        </row>
        <row r="1676">
          <cell r="A1676" t="str">
            <v>4.1.202</v>
          </cell>
          <cell r="C1676" t="str">
            <v>4.1.202:_14"_PIR_160mm_UN m</v>
          </cell>
          <cell r="D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 t="str">
            <v>4.1.202</v>
          </cell>
        </row>
        <row r="1677">
          <cell r="A1677" t="str">
            <v>4.1.203</v>
          </cell>
          <cell r="C1677" t="str">
            <v>4.1.203:_14"_PIR_180mm_UN m</v>
          </cell>
          <cell r="D1677">
            <v>0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 t="str">
            <v>4.1.203</v>
          </cell>
        </row>
        <row r="1678">
          <cell r="A1678" t="str">
            <v>4.1.204</v>
          </cell>
          <cell r="C1678" t="str">
            <v>4.1.204:_14"_PIR_190mm_UN m</v>
          </cell>
          <cell r="D1678">
            <v>0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 t="str">
            <v>4.1.204</v>
          </cell>
        </row>
        <row r="1679">
          <cell r="A1679" t="str">
            <v>4.1.205</v>
          </cell>
          <cell r="C1679" t="str">
            <v>4.1.205:_14"_PIR_200mm_UN m</v>
          </cell>
          <cell r="D1679">
            <v>0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 t="str">
            <v>4.1.205</v>
          </cell>
        </row>
        <row r="1680">
          <cell r="A1680" t="str">
            <v>4.1.206</v>
          </cell>
          <cell r="C1680" t="str">
            <v>4.1.206:_14"_PIR_210mm_UN m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 t="str">
            <v>4.1.206</v>
          </cell>
        </row>
        <row r="1681">
          <cell r="A1681" t="str">
            <v>4.1.207</v>
          </cell>
          <cell r="C1681" t="str">
            <v>4.1.207:_14"_PIR_230mm_UN m</v>
          </cell>
          <cell r="D1681">
            <v>0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 t="str">
            <v>4.1.207</v>
          </cell>
        </row>
        <row r="1682">
          <cell r="A1682" t="str">
            <v>4.1.208</v>
          </cell>
          <cell r="C1682" t="str">
            <v>4.1.208:_14"_PIR_250mm_UN m</v>
          </cell>
          <cell r="D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 t="str">
            <v>4.1.208</v>
          </cell>
        </row>
        <row r="1683">
          <cell r="A1683" t="str">
            <v>4.1.209</v>
          </cell>
          <cell r="C1683" t="str">
            <v>4.1.209:_14"_PIR_270mm_UN m</v>
          </cell>
          <cell r="D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 t="str">
            <v>4.1.209</v>
          </cell>
        </row>
        <row r="1684">
          <cell r="A1684" t="str">
            <v>4.1.210</v>
          </cell>
          <cell r="B1684" t="str">
            <v>20/4110</v>
          </cell>
          <cell r="C1684" t="str">
            <v>4.1.210:_16"_PIR_30mm_UN m</v>
          </cell>
          <cell r="D1684">
            <v>355.44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 t="str">
            <v>4.1.210</v>
          </cell>
        </row>
        <row r="1685">
          <cell r="A1685" t="str">
            <v>4.1.211</v>
          </cell>
          <cell r="B1685" t="str">
            <v>20/4120</v>
          </cell>
          <cell r="C1685" t="str">
            <v>4.1.211:_16"_PIR_40mm_UN m</v>
          </cell>
          <cell r="D1685">
            <v>373.55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 t="str">
            <v>4.1.211</v>
          </cell>
        </row>
        <row r="1686">
          <cell r="A1686" t="str">
            <v>4.1.212</v>
          </cell>
          <cell r="B1686" t="str">
            <v>20/4130</v>
          </cell>
          <cell r="C1686" t="str">
            <v>4.1.212:_16"_PIR_60mm_UN m</v>
          </cell>
          <cell r="D1686">
            <v>467.96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 t="str">
            <v>4.1.212</v>
          </cell>
        </row>
        <row r="1687">
          <cell r="A1687" t="str">
            <v>4.1.213</v>
          </cell>
          <cell r="B1687" t="str">
            <v>20/4140</v>
          </cell>
          <cell r="C1687" t="str">
            <v>4.1.213:_16"_PIR_70mm_UN m</v>
          </cell>
          <cell r="D1687">
            <v>467.96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 t="str">
            <v>4.1.213</v>
          </cell>
        </row>
        <row r="1688">
          <cell r="A1688" t="str">
            <v>4.1.214</v>
          </cell>
          <cell r="C1688" t="str">
            <v>4.1.214:_16"_PIR_90mm_UN m</v>
          </cell>
          <cell r="D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 t="str">
            <v>4.1.214</v>
          </cell>
        </row>
        <row r="1689">
          <cell r="A1689" t="str">
            <v>4.1.215</v>
          </cell>
          <cell r="C1689" t="str">
            <v>4.1.215:_16"_PIR_100mm_UN m</v>
          </cell>
          <cell r="D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 t="str">
            <v>4.1.215</v>
          </cell>
        </row>
        <row r="1690">
          <cell r="A1690" t="str">
            <v>4.1.216</v>
          </cell>
          <cell r="C1690" t="str">
            <v>4.1.216:_16"_PIR_110mm_UN m</v>
          </cell>
          <cell r="D1690">
            <v>0</v>
          </cell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 t="str">
            <v>4.1.216</v>
          </cell>
        </row>
        <row r="1691">
          <cell r="A1691" t="str">
            <v>4.1.217</v>
          </cell>
          <cell r="C1691" t="str">
            <v>4.1.217:_16"_PIR_120mm_UN m</v>
          </cell>
          <cell r="D1691">
            <v>0</v>
          </cell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 t="str">
            <v>4.1.217</v>
          </cell>
        </row>
        <row r="1692">
          <cell r="A1692" t="str">
            <v>4.1.218</v>
          </cell>
          <cell r="C1692" t="str">
            <v>4.1.218:_16"_PIR_130mm_UN m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 t="str">
            <v>4.1.218</v>
          </cell>
        </row>
        <row r="1693">
          <cell r="A1693" t="str">
            <v>4.1.219</v>
          </cell>
          <cell r="C1693" t="str">
            <v>4.1.219:_16"_PIR_140mm_UN m</v>
          </cell>
          <cell r="D1693">
            <v>0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 t="str">
            <v>4.1.219</v>
          </cell>
        </row>
        <row r="1694">
          <cell r="A1694" t="str">
            <v>4.1.220</v>
          </cell>
          <cell r="C1694" t="str">
            <v>4.1.220:_16"_PIR_160mm_UN m</v>
          </cell>
          <cell r="D1694">
            <v>0</v>
          </cell>
          <cell r="F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 t="str">
            <v>4.1.220</v>
          </cell>
        </row>
        <row r="1695">
          <cell r="A1695" t="str">
            <v>4.1.221</v>
          </cell>
          <cell r="C1695" t="str">
            <v>4.1.221:_16"_PIR_170mm_UN m</v>
          </cell>
          <cell r="D1695">
            <v>0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 t="str">
            <v>4.1.221</v>
          </cell>
        </row>
        <row r="1696">
          <cell r="A1696" t="str">
            <v>4.1.222</v>
          </cell>
          <cell r="C1696" t="str">
            <v>4.1.222:_16"_PIR_180mm_UN m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 t="str">
            <v>4.1.222</v>
          </cell>
        </row>
        <row r="1697">
          <cell r="A1697" t="str">
            <v>4.1.223</v>
          </cell>
          <cell r="C1697" t="str">
            <v>4.1.223:_16"_PIR_200mm_UN m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 t="str">
            <v>4.1.223</v>
          </cell>
        </row>
        <row r="1698">
          <cell r="A1698" t="str">
            <v>4.1.224</v>
          </cell>
          <cell r="C1698" t="str">
            <v>4.1.224:_16"_PIR_210mm_UN m</v>
          </cell>
          <cell r="D1698">
            <v>0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 t="str">
            <v>4.1.224</v>
          </cell>
        </row>
        <row r="1699">
          <cell r="A1699" t="str">
            <v>4.1.225</v>
          </cell>
          <cell r="C1699" t="str">
            <v>4.1.225:_16"_PIR_220mm_UN m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 t="str">
            <v>4.1.225</v>
          </cell>
        </row>
        <row r="1700">
          <cell r="A1700" t="str">
            <v>4.1.226</v>
          </cell>
          <cell r="C1700" t="str">
            <v>4.1.226:_16"_PIR_240mm_UN m</v>
          </cell>
          <cell r="D1700">
            <v>0</v>
          </cell>
          <cell r="F1700">
            <v>0</v>
          </cell>
          <cell r="G1700">
            <v>0</v>
          </cell>
          <cell r="H1700">
            <v>0</v>
          </cell>
          <cell r="I1700">
            <v>0</v>
          </cell>
          <cell r="J1700">
            <v>0</v>
          </cell>
          <cell r="K1700" t="str">
            <v>4.1.226</v>
          </cell>
        </row>
        <row r="1701">
          <cell r="A1701" t="str">
            <v>4.1.227</v>
          </cell>
          <cell r="C1701" t="str">
            <v>4.1.227:_16"_PIR_250mm_UN m</v>
          </cell>
          <cell r="D1701">
            <v>0</v>
          </cell>
          <cell r="F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 t="str">
            <v>4.1.227</v>
          </cell>
        </row>
        <row r="1702">
          <cell r="A1702" t="str">
            <v>4.1.228</v>
          </cell>
          <cell r="C1702" t="str">
            <v>4.1.228:_16"_PIR_270mm_UN m</v>
          </cell>
          <cell r="D1702">
            <v>0</v>
          </cell>
          <cell r="F1702">
            <v>0</v>
          </cell>
          <cell r="G1702">
            <v>0</v>
          </cell>
          <cell r="H1702">
            <v>0</v>
          </cell>
          <cell r="I1702">
            <v>0</v>
          </cell>
          <cell r="J1702">
            <v>0</v>
          </cell>
          <cell r="K1702" t="str">
            <v>4.1.228</v>
          </cell>
        </row>
        <row r="1703">
          <cell r="A1703" t="str">
            <v>4.1.229</v>
          </cell>
          <cell r="B1703" t="str">
            <v>20/4150</v>
          </cell>
          <cell r="C1703" t="str">
            <v>4.1.229:_20"_PIR_30mm_UN m</v>
          </cell>
          <cell r="D1703">
            <v>443.63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 t="str">
            <v>4.1.229</v>
          </cell>
        </row>
        <row r="1704">
          <cell r="A1704" t="str">
            <v>4.1.230</v>
          </cell>
          <cell r="B1704" t="str">
            <v>20/4160</v>
          </cell>
          <cell r="C1704" t="str">
            <v>4.1.230:_20"_PIR_50mm_UN m</v>
          </cell>
          <cell r="D1704">
            <v>558.23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 t="str">
            <v>4.1.230</v>
          </cell>
        </row>
        <row r="1705">
          <cell r="A1705" t="str">
            <v>4.1.231</v>
          </cell>
          <cell r="B1705" t="str">
            <v>20/4170</v>
          </cell>
          <cell r="C1705" t="str">
            <v>4.1.231:_20"_PIR_60mm_UN m</v>
          </cell>
          <cell r="D1705">
            <v>596.75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 t="str">
            <v>4.1.231</v>
          </cell>
        </row>
        <row r="1706">
          <cell r="A1706" t="str">
            <v>4.1.232</v>
          </cell>
          <cell r="B1706" t="str">
            <v>20/4180</v>
          </cell>
          <cell r="C1706" t="str">
            <v>4.1.232:_20"_PIR_70mm_UN m</v>
          </cell>
          <cell r="D1706">
            <v>596.75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  <cell r="K1706" t="str">
            <v>4.1.232</v>
          </cell>
        </row>
        <row r="1707">
          <cell r="A1707" t="str">
            <v>4.1.233</v>
          </cell>
          <cell r="C1707" t="str">
            <v>4.1.233:_20"_PIR_90mm_UN m</v>
          </cell>
          <cell r="D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  <cell r="K1707" t="str">
            <v>4.1.233</v>
          </cell>
        </row>
        <row r="1708">
          <cell r="A1708" t="str">
            <v>4.1.234</v>
          </cell>
          <cell r="C1708" t="str">
            <v>4.1.234:_20"_PIR_100mm_UN m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 t="str">
            <v>4.1.234</v>
          </cell>
        </row>
        <row r="1709">
          <cell r="A1709" t="str">
            <v>4.1.235</v>
          </cell>
          <cell r="C1709" t="str">
            <v>4.1.235:_20"_PIR_110mm_UN m</v>
          </cell>
          <cell r="D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 t="str">
            <v>4.1.235</v>
          </cell>
        </row>
        <row r="1710">
          <cell r="A1710" t="str">
            <v>4.1.236</v>
          </cell>
          <cell r="C1710" t="str">
            <v>4.1.236:_20"_PIR_120mm_UN m</v>
          </cell>
          <cell r="D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  <cell r="K1710" t="str">
            <v>4.1.236</v>
          </cell>
        </row>
        <row r="1711">
          <cell r="A1711" t="str">
            <v>4.1.237</v>
          </cell>
          <cell r="C1711" t="str">
            <v>4.1.237:_20"_PIR_140mm_UN m</v>
          </cell>
          <cell r="D1711">
            <v>0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0</v>
          </cell>
          <cell r="K1711" t="str">
            <v>4.1.237</v>
          </cell>
        </row>
        <row r="1712">
          <cell r="A1712" t="str">
            <v>4.1.238</v>
          </cell>
          <cell r="C1712" t="str">
            <v>4.1.238:_20"_PIR_150mm_UN m</v>
          </cell>
          <cell r="D1712">
            <v>0</v>
          </cell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 t="str">
            <v>4.1.238</v>
          </cell>
        </row>
        <row r="1713">
          <cell r="A1713" t="str">
            <v>4.1.239</v>
          </cell>
          <cell r="C1713" t="str">
            <v>4.1.239:_20"_PIR_160mm_UN m</v>
          </cell>
          <cell r="D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 t="str">
            <v>4.1.239</v>
          </cell>
        </row>
        <row r="1714">
          <cell r="A1714" t="str">
            <v>4.1.240</v>
          </cell>
          <cell r="C1714" t="str">
            <v>4.1.240:_20"_PIR_170mm_UN m</v>
          </cell>
          <cell r="D1714">
            <v>0</v>
          </cell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 t="str">
            <v>4.1.240</v>
          </cell>
        </row>
        <row r="1715">
          <cell r="A1715" t="str">
            <v>4.1.241</v>
          </cell>
          <cell r="C1715" t="str">
            <v>4.1.241:_20"_PIR_190mm_UN m</v>
          </cell>
          <cell r="D1715">
            <v>0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 t="str">
            <v>4.1.241</v>
          </cell>
        </row>
        <row r="1716">
          <cell r="A1716" t="str">
            <v>4.1.242</v>
          </cell>
          <cell r="C1716" t="str">
            <v>4.1.242:_20"_PIR_200mm_UN m</v>
          </cell>
          <cell r="D1716">
            <v>0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  <cell r="K1716" t="str">
            <v>4.1.242</v>
          </cell>
        </row>
        <row r="1717">
          <cell r="A1717" t="str">
            <v>4.1.243</v>
          </cell>
          <cell r="C1717" t="str">
            <v>4.1.243:_20"_PIR_220mm_UN m</v>
          </cell>
          <cell r="D1717">
            <v>0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 t="str">
            <v>4.1.243</v>
          </cell>
        </row>
        <row r="1718">
          <cell r="A1718" t="str">
            <v>4.1.244</v>
          </cell>
          <cell r="C1718" t="str">
            <v>4.1.244:_20"_PIR_230mm_UN m</v>
          </cell>
          <cell r="D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 t="str">
            <v>4.1.244</v>
          </cell>
        </row>
        <row r="1719">
          <cell r="A1719" t="str">
            <v>4.1.245</v>
          </cell>
          <cell r="C1719" t="str">
            <v>4.1.245:_20"_PIR_250mm_UN m</v>
          </cell>
          <cell r="D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 t="str">
            <v>4.1.245</v>
          </cell>
        </row>
        <row r="1720">
          <cell r="A1720" t="str">
            <v>4.1.246</v>
          </cell>
          <cell r="C1720" t="str">
            <v>4.1.246:_20"_PIR_260mm_UN m</v>
          </cell>
          <cell r="D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 t="str">
            <v>4.1.246</v>
          </cell>
        </row>
        <row r="1721">
          <cell r="A1721" t="str">
            <v>4.1.247</v>
          </cell>
          <cell r="C1721" t="str">
            <v>4.1.247:_20"_PIR_280mm_UN m</v>
          </cell>
          <cell r="D1721">
            <v>0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 t="str">
            <v>4.1.247</v>
          </cell>
        </row>
        <row r="1722">
          <cell r="A1722" t="str">
            <v>4.1.248</v>
          </cell>
          <cell r="B1722" t="str">
            <v>20/4190</v>
          </cell>
          <cell r="C1722" t="str">
            <v>4.1.248:_24"_PIR_30mm_UN m</v>
          </cell>
          <cell r="D1722">
            <v>558.82000000000005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 t="str">
            <v>4.1.248</v>
          </cell>
        </row>
        <row r="1723">
          <cell r="A1723" t="str">
            <v>4.1.249</v>
          </cell>
          <cell r="B1723" t="str">
            <v>20/4200</v>
          </cell>
          <cell r="C1723" t="str">
            <v>4.1.249:_24"_PIR_50mm_UN m</v>
          </cell>
          <cell r="D1723">
            <v>661.08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 t="str">
            <v>4.1.249</v>
          </cell>
        </row>
        <row r="1724">
          <cell r="A1724" t="str">
            <v>4.1.250</v>
          </cell>
          <cell r="B1724" t="str">
            <v>20/4210</v>
          </cell>
          <cell r="C1724" t="str">
            <v>4.1.250:_24"_PIR_60mm_UN m</v>
          </cell>
          <cell r="D1724">
            <v>709.12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 t="str">
            <v>4.1.250</v>
          </cell>
        </row>
        <row r="1725">
          <cell r="A1725" t="str">
            <v>4.1.251</v>
          </cell>
          <cell r="B1725" t="str">
            <v>20/4220</v>
          </cell>
          <cell r="C1725" t="str">
            <v>4.1.251:_24"_PIR_70mm_UN m</v>
          </cell>
          <cell r="D1725">
            <v>709.12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 t="str">
            <v>4.1.251</v>
          </cell>
        </row>
        <row r="1726">
          <cell r="A1726" t="str">
            <v>4.1.252</v>
          </cell>
          <cell r="C1726" t="str">
            <v>4.1.252:_24"_PIR_90mm_UN m</v>
          </cell>
          <cell r="D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 t="str">
            <v>4.1.252</v>
          </cell>
        </row>
        <row r="1727">
          <cell r="A1727" t="str">
            <v>4.1.253</v>
          </cell>
          <cell r="C1727" t="str">
            <v>4.1.253:_24"_PIR_100mm_UN m</v>
          </cell>
          <cell r="D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 t="str">
            <v>4.1.253</v>
          </cell>
        </row>
        <row r="1728">
          <cell r="A1728" t="str">
            <v>4.1.254</v>
          </cell>
          <cell r="C1728" t="str">
            <v>4.1.254:_24"_PIR_110mm_UN m</v>
          </cell>
          <cell r="D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 t="str">
            <v>4.1.254</v>
          </cell>
        </row>
        <row r="1729">
          <cell r="A1729" t="str">
            <v>4.1.255</v>
          </cell>
          <cell r="C1729" t="str">
            <v>4.1.255:_24"_PIR_120mm_UN m</v>
          </cell>
          <cell r="D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 t="str">
            <v>4.1.255</v>
          </cell>
        </row>
        <row r="1730">
          <cell r="A1730" t="str">
            <v>4.1.256</v>
          </cell>
          <cell r="C1730" t="str">
            <v>4.1.256:_24"_PIR_140mm_UN m</v>
          </cell>
          <cell r="D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 t="str">
            <v>4.1.256</v>
          </cell>
        </row>
        <row r="1731">
          <cell r="A1731" t="str">
            <v>4.1.257</v>
          </cell>
          <cell r="C1731" t="str">
            <v>4.1.257:_24"_PIR_150mm_UN m</v>
          </cell>
          <cell r="D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  <cell r="J1731">
            <v>0</v>
          </cell>
          <cell r="K1731" t="str">
            <v>4.1.257</v>
          </cell>
        </row>
        <row r="1732">
          <cell r="A1732" t="str">
            <v>4.1.258</v>
          </cell>
          <cell r="C1732" t="str">
            <v>4.1.258:_24"_PIR_160mm_UN m</v>
          </cell>
          <cell r="D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 t="str">
            <v>4.1.258</v>
          </cell>
        </row>
        <row r="1733">
          <cell r="A1733" t="str">
            <v>4.1.259</v>
          </cell>
          <cell r="C1733" t="str">
            <v>4.1.259:_24"_PIR_180mm_UN m</v>
          </cell>
          <cell r="D1733">
            <v>0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  <cell r="K1733" t="str">
            <v>4.1.259</v>
          </cell>
        </row>
        <row r="1734">
          <cell r="A1734" t="str">
            <v>4.1.260</v>
          </cell>
          <cell r="C1734" t="str">
            <v>4.1.260:_24"_PIR_190mm_UN m</v>
          </cell>
          <cell r="D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  <cell r="K1734" t="str">
            <v>4.1.260</v>
          </cell>
        </row>
        <row r="1735">
          <cell r="A1735" t="str">
            <v>4.1.261</v>
          </cell>
          <cell r="C1735" t="str">
            <v>4.1.261:_24"_PIR_210mm_UN m</v>
          </cell>
          <cell r="D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 t="str">
            <v>4.1.261</v>
          </cell>
        </row>
        <row r="1736">
          <cell r="A1736" t="str">
            <v>4.1.262</v>
          </cell>
          <cell r="C1736" t="str">
            <v>4.1.262:_24"_PIR_220mm_UN m</v>
          </cell>
          <cell r="D1736">
            <v>0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  <cell r="K1736" t="str">
            <v>4.1.262</v>
          </cell>
        </row>
        <row r="1737">
          <cell r="A1737" t="str">
            <v>4.1.263</v>
          </cell>
          <cell r="C1737" t="str">
            <v>4.1.263:_24"_PIR_230mm_UN m</v>
          </cell>
          <cell r="D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K1737" t="str">
            <v>4.1.263</v>
          </cell>
        </row>
        <row r="1738">
          <cell r="A1738" t="str">
            <v>4.1.264</v>
          </cell>
          <cell r="C1738" t="str">
            <v>4.1.264:_24"_PIR_250mm_UN m</v>
          </cell>
          <cell r="D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 t="str">
            <v>4.1.264</v>
          </cell>
        </row>
        <row r="1739">
          <cell r="A1739" t="str">
            <v>4.1.265</v>
          </cell>
          <cell r="C1739" t="str">
            <v>4.1.265:_24"_PIR_270mm_UN m</v>
          </cell>
          <cell r="D1739">
            <v>0</v>
          </cell>
          <cell r="F1739">
            <v>0</v>
          </cell>
          <cell r="G1739">
            <v>0</v>
          </cell>
          <cell r="H1739">
            <v>0</v>
          </cell>
          <cell r="I1739">
            <v>0</v>
          </cell>
          <cell r="J1739">
            <v>0</v>
          </cell>
          <cell r="K1739" t="str">
            <v>4.1.265</v>
          </cell>
        </row>
        <row r="1740">
          <cell r="A1740" t="str">
            <v>4.1.266</v>
          </cell>
          <cell r="C1740" t="str">
            <v>4.1.266:_24"_PIR_290mm_UN m</v>
          </cell>
          <cell r="D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  <cell r="J1740">
            <v>0</v>
          </cell>
          <cell r="K1740" t="str">
            <v>4.1.266</v>
          </cell>
        </row>
        <row r="1741">
          <cell r="A1741" t="str">
            <v>4.1.267</v>
          </cell>
          <cell r="B1741" t="str">
            <v>20/4230</v>
          </cell>
          <cell r="C1741" t="str">
            <v>4.1.267:_28"_PIR_30mm_UN m</v>
          </cell>
          <cell r="D1741">
            <v>440.14</v>
          </cell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 t="str">
            <v>4.1.267</v>
          </cell>
        </row>
        <row r="1742">
          <cell r="A1742" t="str">
            <v>4.1.268</v>
          </cell>
          <cell r="B1742" t="str">
            <v>20/4240</v>
          </cell>
          <cell r="C1742" t="str">
            <v>4.1.268:_28"_PIR_50mm_UN m</v>
          </cell>
          <cell r="D1742">
            <v>488.31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 t="str">
            <v>4.1.268</v>
          </cell>
        </row>
        <row r="1743">
          <cell r="A1743" t="str">
            <v>4.1.269</v>
          </cell>
          <cell r="B1743" t="str">
            <v>20/4250</v>
          </cell>
          <cell r="C1743" t="str">
            <v>4.1.269:_28"_PIR_60mm_UN m</v>
          </cell>
          <cell r="D1743">
            <v>538.76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 t="str">
            <v>4.1.269</v>
          </cell>
        </row>
        <row r="1744">
          <cell r="A1744" t="str">
            <v>4.1.270</v>
          </cell>
          <cell r="B1744" t="str">
            <v>20/4260</v>
          </cell>
          <cell r="C1744" t="str">
            <v>4.1.270:_28"_PIR_70mm_UN m</v>
          </cell>
          <cell r="D1744">
            <v>538.76</v>
          </cell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0</v>
          </cell>
          <cell r="K1744" t="str">
            <v>4.1.270</v>
          </cell>
        </row>
        <row r="1745">
          <cell r="A1745" t="str">
            <v>4.1.271</v>
          </cell>
          <cell r="C1745" t="str">
            <v>4.1.271:_28"_PIR_90mm_UN m</v>
          </cell>
          <cell r="D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 t="str">
            <v>4.1.271</v>
          </cell>
        </row>
        <row r="1746">
          <cell r="A1746" t="str">
            <v>4.1.272</v>
          </cell>
          <cell r="C1746" t="str">
            <v>4.1.272:_28"_PIR_100mm_UN m</v>
          </cell>
          <cell r="D1746">
            <v>0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 t="str">
            <v>4.1.272</v>
          </cell>
        </row>
        <row r="1747">
          <cell r="A1747" t="str">
            <v>4.1.273</v>
          </cell>
          <cell r="C1747" t="str">
            <v>4.1.273:_28"_PIR_110mm_UN m</v>
          </cell>
          <cell r="D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 t="str">
            <v>4.1.273</v>
          </cell>
        </row>
        <row r="1748">
          <cell r="A1748" t="str">
            <v>4.1.274</v>
          </cell>
          <cell r="C1748" t="str">
            <v>4.1.274:_28"_PIR_120mm_UN m</v>
          </cell>
          <cell r="D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  <cell r="K1748" t="str">
            <v>4.1.274</v>
          </cell>
        </row>
        <row r="1749">
          <cell r="A1749" t="str">
            <v>4.1.275</v>
          </cell>
          <cell r="C1749" t="str">
            <v>4.1.275:_28"_PIR_140mm_UN m</v>
          </cell>
          <cell r="D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  <cell r="K1749" t="str">
            <v>4.1.275</v>
          </cell>
        </row>
        <row r="1750">
          <cell r="A1750" t="str">
            <v>4.1.276</v>
          </cell>
          <cell r="C1750" t="str">
            <v>4.1.276:_28"_PIR_160mm_UN m</v>
          </cell>
          <cell r="D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 t="str">
            <v>4.1.276</v>
          </cell>
        </row>
        <row r="1751">
          <cell r="A1751" t="str">
            <v>4.1.277</v>
          </cell>
          <cell r="C1751" t="str">
            <v>4.1.277:_28"_PIR_170mm_UN m</v>
          </cell>
          <cell r="D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 t="str">
            <v>4.1.277</v>
          </cell>
        </row>
        <row r="1752">
          <cell r="A1752" t="str">
            <v>4.1.278</v>
          </cell>
          <cell r="C1752" t="str">
            <v>4.1.278:_28"_PIR_180mm_UN m</v>
          </cell>
          <cell r="D1752">
            <v>0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 t="str">
            <v>4.1.278</v>
          </cell>
        </row>
        <row r="1753">
          <cell r="A1753" t="str">
            <v>4.1.279</v>
          </cell>
          <cell r="C1753" t="str">
            <v>4.1.279:_28"_PIR_200mm_UN m</v>
          </cell>
          <cell r="D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 t="str">
            <v>4.1.279</v>
          </cell>
        </row>
        <row r="1754">
          <cell r="A1754" t="str">
            <v>4.1.280</v>
          </cell>
          <cell r="C1754" t="str">
            <v>4.1.280:_28"_PIR_220mm_UN m</v>
          </cell>
          <cell r="D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K1754" t="str">
            <v>4.1.280</v>
          </cell>
        </row>
        <row r="1755">
          <cell r="A1755" t="str">
            <v>4.1.281</v>
          </cell>
          <cell r="C1755" t="str">
            <v>4.1.281:_28"_PIR_230mm_UN m</v>
          </cell>
          <cell r="D1755">
            <v>0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 t="str">
            <v>4.1.281</v>
          </cell>
        </row>
        <row r="1756">
          <cell r="A1756" t="str">
            <v>4.1.282</v>
          </cell>
          <cell r="C1756" t="str">
            <v>4.1.282:_28"_PIR_240mm_UN m</v>
          </cell>
          <cell r="D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 t="str">
            <v>4.1.282</v>
          </cell>
        </row>
        <row r="1757">
          <cell r="A1757" t="str">
            <v>4.1.283</v>
          </cell>
          <cell r="C1757" t="str">
            <v>4.1.283:_28"_PIR_260mm_UN m</v>
          </cell>
          <cell r="D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  <cell r="J1757">
            <v>0</v>
          </cell>
          <cell r="K1757" t="str">
            <v>4.1.283</v>
          </cell>
        </row>
        <row r="1758">
          <cell r="A1758" t="str">
            <v>4.1.284</v>
          </cell>
          <cell r="C1758" t="str">
            <v>4.1.284:_28"_PIR_280mm_UN m</v>
          </cell>
          <cell r="D1758">
            <v>0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 t="str">
            <v>4.1.284</v>
          </cell>
        </row>
        <row r="1759">
          <cell r="A1759" t="str">
            <v>4.1.285</v>
          </cell>
          <cell r="C1759" t="str">
            <v>4.1.285:_28"_PIR_300mm_UN m</v>
          </cell>
          <cell r="D1759">
            <v>0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  <cell r="K1759" t="str">
            <v>4.1.285</v>
          </cell>
        </row>
        <row r="1760">
          <cell r="A1760" t="str">
            <v>4.1.286</v>
          </cell>
          <cell r="B1760" t="str">
            <v>20/4270</v>
          </cell>
          <cell r="C1760" t="str">
            <v>4.1.286:_32"_PIR_30mm_UN m</v>
          </cell>
          <cell r="D1760">
            <v>465.93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 t="str">
            <v>4.1.286</v>
          </cell>
        </row>
        <row r="1761">
          <cell r="A1761" t="str">
            <v>4.1.287</v>
          </cell>
          <cell r="B1761" t="str">
            <v>20/4280</v>
          </cell>
          <cell r="C1761" t="str">
            <v>4.1.287:_32"_PIR_50mm_UN m</v>
          </cell>
          <cell r="D1761">
            <v>491.78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 t="str">
            <v>4.1.287</v>
          </cell>
        </row>
        <row r="1762">
          <cell r="A1762" t="str">
            <v>4.1.288</v>
          </cell>
          <cell r="B1762" t="str">
            <v>20/4290</v>
          </cell>
          <cell r="C1762" t="str">
            <v>4.1.288:_32"_PIR_60mm_UN m</v>
          </cell>
          <cell r="D1762">
            <v>501.65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 t="str">
            <v>4.1.288</v>
          </cell>
        </row>
        <row r="1763">
          <cell r="A1763" t="str">
            <v>4.1.289</v>
          </cell>
          <cell r="B1763" t="str">
            <v>20/4300</v>
          </cell>
          <cell r="C1763" t="str">
            <v>4.1.289:_32"_PIR_70mm_UN m</v>
          </cell>
          <cell r="D1763">
            <v>518.1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 t="str">
            <v>4.1.289</v>
          </cell>
        </row>
        <row r="1764">
          <cell r="A1764" t="str">
            <v>4.1.290</v>
          </cell>
          <cell r="C1764" t="str">
            <v>4.1.290:_32"_PIR_90mm_UN m</v>
          </cell>
          <cell r="D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 t="str">
            <v>4.1.290</v>
          </cell>
        </row>
        <row r="1765">
          <cell r="A1765" t="str">
            <v>4.1.291</v>
          </cell>
          <cell r="C1765" t="str">
            <v>4.1.291:_32"_PIR_100mm_UN m</v>
          </cell>
          <cell r="D1765">
            <v>0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0</v>
          </cell>
          <cell r="K1765" t="str">
            <v>4.1.291</v>
          </cell>
        </row>
        <row r="1766">
          <cell r="A1766" t="str">
            <v>4.1.292</v>
          </cell>
          <cell r="C1766" t="str">
            <v>4.1.292:_32"_PIR_120mm_UN m</v>
          </cell>
          <cell r="D1766">
            <v>0</v>
          </cell>
          <cell r="F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0</v>
          </cell>
          <cell r="K1766" t="str">
            <v>4.1.292</v>
          </cell>
        </row>
        <row r="1767">
          <cell r="A1767" t="str">
            <v>4.1.293</v>
          </cell>
          <cell r="C1767" t="str">
            <v>4.1.293:_32"_PIR_140mm_UN m</v>
          </cell>
          <cell r="D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 t="str">
            <v>4.1.293</v>
          </cell>
        </row>
        <row r="1768">
          <cell r="A1768" t="str">
            <v>4.1.294</v>
          </cell>
          <cell r="C1768" t="str">
            <v>4.1.294:_32"_PIR_160mm_UN m</v>
          </cell>
          <cell r="D1768">
            <v>0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  <cell r="K1768" t="str">
            <v>4.1.294</v>
          </cell>
        </row>
        <row r="1769">
          <cell r="A1769" t="str">
            <v>4.1.295</v>
          </cell>
          <cell r="C1769" t="str">
            <v>4.1.295:_32"_PIR_170mm_UN m</v>
          </cell>
          <cell r="D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 t="str">
            <v>4.1.295</v>
          </cell>
        </row>
        <row r="1770">
          <cell r="A1770" t="str">
            <v>4.1.296</v>
          </cell>
          <cell r="C1770" t="str">
            <v>4.1.296:_32"_PIR_180mm_UN m</v>
          </cell>
          <cell r="D1770">
            <v>0</v>
          </cell>
          <cell r="F1770">
            <v>0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 t="str">
            <v>4.1.296</v>
          </cell>
        </row>
        <row r="1771">
          <cell r="A1771" t="str">
            <v>4.1.297</v>
          </cell>
          <cell r="C1771" t="str">
            <v>4.1.297:_32"_PIR_200mm_UN m</v>
          </cell>
          <cell r="D1771">
            <v>0</v>
          </cell>
          <cell r="F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0</v>
          </cell>
          <cell r="K1771" t="str">
            <v>4.1.297</v>
          </cell>
        </row>
        <row r="1772">
          <cell r="A1772" t="str">
            <v>4.1.298</v>
          </cell>
          <cell r="C1772" t="str">
            <v>4.1.298:_32"_PIR_220mm_UN m</v>
          </cell>
          <cell r="D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0</v>
          </cell>
          <cell r="K1772" t="str">
            <v>4.1.298</v>
          </cell>
        </row>
        <row r="1773">
          <cell r="A1773" t="str">
            <v>4.1.299</v>
          </cell>
          <cell r="C1773" t="str">
            <v>4.1.299:_32"_PIR_230mm_UN m</v>
          </cell>
          <cell r="D1773">
            <v>0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 t="str">
            <v>4.1.299</v>
          </cell>
        </row>
        <row r="1774">
          <cell r="A1774" t="str">
            <v>4.1.300</v>
          </cell>
          <cell r="C1774" t="str">
            <v>4.1.300:_32"_PIR_240mm_UN m</v>
          </cell>
          <cell r="D1774">
            <v>0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 t="str">
            <v>4.1.300</v>
          </cell>
        </row>
        <row r="1775">
          <cell r="A1775" t="str">
            <v>4.1.301</v>
          </cell>
          <cell r="C1775" t="str">
            <v>4.1.301:_32"_PIR_270mm_UN m</v>
          </cell>
          <cell r="D1775">
            <v>0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 t="str">
            <v>4.1.301</v>
          </cell>
        </row>
        <row r="1776">
          <cell r="A1776" t="str">
            <v>4.1.302</v>
          </cell>
          <cell r="C1776" t="str">
            <v>4.1.302:_32"_PIR_290mm_UN m</v>
          </cell>
          <cell r="D1776">
            <v>0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 t="str">
            <v>4.1.302</v>
          </cell>
        </row>
        <row r="1777">
          <cell r="A1777" t="str">
            <v>4.1.303</v>
          </cell>
          <cell r="C1777" t="str">
            <v>4.1.303:_32"_PIR_310mm_UN m</v>
          </cell>
          <cell r="D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 t="str">
            <v>4.1.303</v>
          </cell>
        </row>
        <row r="1778">
          <cell r="A1778" t="str">
            <v>4.1.304</v>
          </cell>
          <cell r="B1778" t="str">
            <v>20/4310</v>
          </cell>
          <cell r="C1778" t="str">
            <v>4.1.304:_36"_PIR_30mm_UN m</v>
          </cell>
          <cell r="D1778">
            <v>517.5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  <cell r="K1778" t="str">
            <v>4.1.304</v>
          </cell>
        </row>
        <row r="1779">
          <cell r="A1779" t="str">
            <v>4.1.305</v>
          </cell>
          <cell r="B1779" t="str">
            <v>20/4220</v>
          </cell>
          <cell r="C1779" t="str">
            <v>4.1.305:_36"_PIR_50mm_UN m</v>
          </cell>
          <cell r="D1779">
            <v>544.41999999999996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 t="str">
            <v>4.1.305</v>
          </cell>
        </row>
        <row r="1780">
          <cell r="A1780" t="str">
            <v>4.1.306</v>
          </cell>
          <cell r="B1780" t="str">
            <v>20/4230</v>
          </cell>
          <cell r="C1780" t="str">
            <v>4.1.306:_36"_PIR_60mm_UN m</v>
          </cell>
          <cell r="D1780">
            <v>554.28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 t="str">
            <v>4.1.306</v>
          </cell>
        </row>
        <row r="1781">
          <cell r="A1781" t="str">
            <v>4.1.307</v>
          </cell>
          <cell r="B1781" t="str">
            <v>20/4340</v>
          </cell>
          <cell r="C1781" t="str">
            <v>4.1.307:_36"_PIR_80mm_UN m</v>
          </cell>
          <cell r="D1781">
            <v>569.08000000000004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 t="str">
            <v>4.1.307</v>
          </cell>
        </row>
        <row r="1782">
          <cell r="A1782" t="str">
            <v>4.1.308</v>
          </cell>
          <cell r="C1782" t="str">
            <v>4.1.308:_36"_PIR_90mm_UN m</v>
          </cell>
          <cell r="D1782">
            <v>0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 t="str">
            <v>4.1.308</v>
          </cell>
        </row>
        <row r="1783">
          <cell r="A1783" t="str">
            <v>4.1.309</v>
          </cell>
          <cell r="C1783" t="str">
            <v>4.1.309:_36"_PIR_100mm_UN m</v>
          </cell>
          <cell r="D1783">
            <v>0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 t="str">
            <v>4.1.309</v>
          </cell>
        </row>
        <row r="1784">
          <cell r="A1784" t="str">
            <v>4.1.310</v>
          </cell>
          <cell r="C1784" t="str">
            <v>4.1.310:_36"_PIR_120mm_UN m</v>
          </cell>
          <cell r="D1784">
            <v>0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 t="str">
            <v>4.1.310</v>
          </cell>
        </row>
        <row r="1785">
          <cell r="A1785" t="str">
            <v>4.1.311</v>
          </cell>
          <cell r="C1785" t="str">
            <v>4.1.311:_36"_PIR_130mm_UN m</v>
          </cell>
          <cell r="D1785">
            <v>0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 t="str">
            <v>4.1.311</v>
          </cell>
        </row>
        <row r="1786">
          <cell r="A1786" t="str">
            <v>4.1.312</v>
          </cell>
          <cell r="C1786" t="str">
            <v>4.1.312:_36"_PIR_150mm_UN m</v>
          </cell>
          <cell r="D1786">
            <v>0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 t="str">
            <v>4.1.312</v>
          </cell>
        </row>
        <row r="1787">
          <cell r="A1787" t="str">
            <v>4.1.313</v>
          </cell>
          <cell r="C1787" t="str">
            <v>4.1.313:_36"_PIR_160mm_UN m</v>
          </cell>
          <cell r="D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 t="str">
            <v>4.1.313</v>
          </cell>
        </row>
        <row r="1788">
          <cell r="A1788" t="str">
            <v>4.1.314</v>
          </cell>
          <cell r="C1788" t="str">
            <v>4.1.314:_36"_PIR_170mm_UN m</v>
          </cell>
          <cell r="D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 t="str">
            <v>4.1.314</v>
          </cell>
        </row>
        <row r="1789">
          <cell r="A1789" t="str">
            <v>4.1.315</v>
          </cell>
          <cell r="C1789" t="str">
            <v>4.1.315:_36"_PIR_190mm_UN m</v>
          </cell>
          <cell r="D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 t="str">
            <v>4.1.315</v>
          </cell>
        </row>
        <row r="1790">
          <cell r="A1790" t="str">
            <v>4.1.316</v>
          </cell>
          <cell r="C1790" t="str">
            <v>4.1.316:_36"_PIR_200mm_UN m</v>
          </cell>
          <cell r="D1790">
            <v>0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 t="str">
            <v>4.1.316</v>
          </cell>
        </row>
        <row r="1791">
          <cell r="A1791" t="str">
            <v>4.1.317</v>
          </cell>
          <cell r="C1791" t="str">
            <v>4.1.317:_36"_PIR_220mm_UN m</v>
          </cell>
          <cell r="D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 t="str">
            <v>4.1.317</v>
          </cell>
        </row>
        <row r="1792">
          <cell r="A1792" t="str">
            <v>4.1.318</v>
          </cell>
          <cell r="C1792" t="str">
            <v>4.1.318:_36"_PIR_240mm_UN m</v>
          </cell>
          <cell r="D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 t="str">
            <v>4.1.318</v>
          </cell>
        </row>
        <row r="1793">
          <cell r="A1793" t="str">
            <v>4.1.319</v>
          </cell>
          <cell r="C1793" t="str">
            <v>4.1.319:_36"_PIR_250mm_UN m</v>
          </cell>
          <cell r="D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 t="str">
            <v>4.1.319</v>
          </cell>
        </row>
        <row r="1794">
          <cell r="A1794" t="str">
            <v>4.1.320</v>
          </cell>
          <cell r="C1794" t="str">
            <v>4.1.320:_36"_PIR_270mm_UN m</v>
          </cell>
          <cell r="D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 t="str">
            <v>4.1.320</v>
          </cell>
        </row>
        <row r="1795">
          <cell r="A1795" t="str">
            <v>4.1.321</v>
          </cell>
          <cell r="C1795" t="str">
            <v>4.1.321:_36"_PIR_290mm_UN m</v>
          </cell>
          <cell r="D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 t="str">
            <v>4.1.321</v>
          </cell>
        </row>
        <row r="1796">
          <cell r="A1796" t="str">
            <v>5.1.001</v>
          </cell>
          <cell r="C1796" t="str">
            <v>5.1.1:_0,5_FOAM GLASS_30mm_UN m</v>
          </cell>
          <cell r="D1796">
            <v>0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 t="str">
            <v>5.1.001</v>
          </cell>
        </row>
        <row r="1797">
          <cell r="A1797" t="str">
            <v>5.1.002</v>
          </cell>
          <cell r="C1797" t="str">
            <v>5.1.2:_0,5_FOAM GLASS_40mm_UN m</v>
          </cell>
          <cell r="D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 t="str">
            <v>5.1.002</v>
          </cell>
        </row>
        <row r="1798">
          <cell r="A1798" t="str">
            <v>5.1.003</v>
          </cell>
          <cell r="C1798" t="str">
            <v>5.1.3:_0,5_FOAM GLASS_50mm_UN m</v>
          </cell>
          <cell r="D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 t="str">
            <v>5.1.003</v>
          </cell>
        </row>
        <row r="1799">
          <cell r="A1799" t="str">
            <v>5.1.004</v>
          </cell>
          <cell r="C1799" t="str">
            <v>5.1.4:_0,5_FOAM GLASS_60mm_UN m</v>
          </cell>
          <cell r="D1799">
            <v>0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 t="str">
            <v>5.1.004</v>
          </cell>
        </row>
        <row r="1800">
          <cell r="A1800" t="str">
            <v>5.1.005</v>
          </cell>
          <cell r="C1800" t="str">
            <v>5.1.5:_0,5_FOAM GLASS_70mm_UN m</v>
          </cell>
          <cell r="D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 t="str">
            <v>5.1.005</v>
          </cell>
        </row>
        <row r="1801">
          <cell r="A1801" t="str">
            <v>5.1.006</v>
          </cell>
          <cell r="C1801" t="str">
            <v>5.1.6:_0,5_FOAM GLASS_80mm_UN m</v>
          </cell>
          <cell r="D1801">
            <v>0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 t="str">
            <v>5.1.006</v>
          </cell>
        </row>
        <row r="1802">
          <cell r="A1802" t="str">
            <v>5.1.007</v>
          </cell>
          <cell r="C1802" t="str">
            <v>5.1.7:_0,5_FOAM GLASS_90mm_UN m</v>
          </cell>
          <cell r="D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 t="str">
            <v>5.1.007</v>
          </cell>
        </row>
        <row r="1803">
          <cell r="A1803" t="str">
            <v>5.1.008</v>
          </cell>
          <cell r="C1803" t="str">
            <v>5.1.8:_0,5_FOAM GLASS_100mm_UN m</v>
          </cell>
          <cell r="D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 t="str">
            <v>5.1.008</v>
          </cell>
        </row>
        <row r="1804">
          <cell r="A1804" t="str">
            <v>5.1.009</v>
          </cell>
          <cell r="C1804" t="str">
            <v>5.1.9:_0,5_FOAM GLASS_110mm_UN m</v>
          </cell>
          <cell r="D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 t="str">
            <v>5.1.009</v>
          </cell>
        </row>
        <row r="1805">
          <cell r="A1805" t="str">
            <v>5.1.010</v>
          </cell>
          <cell r="C1805" t="str">
            <v>5.1.10:_0,5_FOAM GLASS_120mm_UN m</v>
          </cell>
          <cell r="D1805">
            <v>0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 t="str">
            <v>5.1.010</v>
          </cell>
        </row>
        <row r="1806">
          <cell r="A1806" t="str">
            <v>5.1.011</v>
          </cell>
          <cell r="C1806" t="str">
            <v>5.1.11:_0,5_FOAM GLASS_130mm_UN m</v>
          </cell>
          <cell r="D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 t="str">
            <v>5.1.011</v>
          </cell>
        </row>
        <row r="1807">
          <cell r="A1807" t="str">
            <v>5.1.012</v>
          </cell>
          <cell r="C1807" t="str">
            <v>5.1.12:_0,5_FOAM GLASS_140mm_UN m</v>
          </cell>
          <cell r="D1807">
            <v>0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 t="str">
            <v>5.1.012</v>
          </cell>
        </row>
        <row r="1808">
          <cell r="A1808" t="str">
            <v>5.1.013</v>
          </cell>
          <cell r="C1808" t="str">
            <v>5.1.13:_0,75_FOAM GLASS_30mm_UN m</v>
          </cell>
          <cell r="D1808">
            <v>0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 t="str">
            <v>5.1.013</v>
          </cell>
        </row>
        <row r="1809">
          <cell r="A1809" t="str">
            <v>5.1.014</v>
          </cell>
          <cell r="C1809" t="str">
            <v>5.1.14:_0,75_FOAM GLASS_40mm_UN m</v>
          </cell>
          <cell r="D1809">
            <v>0</v>
          </cell>
          <cell r="F1809">
            <v>0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 t="str">
            <v>5.1.014</v>
          </cell>
        </row>
        <row r="1810">
          <cell r="A1810" t="str">
            <v>5.1.015</v>
          </cell>
          <cell r="C1810" t="str">
            <v>5.1.15:_0,75_FOAM GLASS_50mm_UN m</v>
          </cell>
          <cell r="D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 t="str">
            <v>5.1.015</v>
          </cell>
        </row>
        <row r="1811">
          <cell r="A1811" t="str">
            <v>5.1.016</v>
          </cell>
          <cell r="C1811" t="str">
            <v>5.1.16:_0,75_FOAM GLASS_60mm_UN m</v>
          </cell>
          <cell r="D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 t="str">
            <v>5.1.016</v>
          </cell>
        </row>
        <row r="1812">
          <cell r="A1812" t="str">
            <v>5.1.017</v>
          </cell>
          <cell r="C1812" t="str">
            <v>5.1.17:_0,75_FOAM GLASS_70mm_UN m</v>
          </cell>
          <cell r="D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 t="str">
            <v>5.1.017</v>
          </cell>
        </row>
        <row r="1813">
          <cell r="A1813" t="str">
            <v>5.1.018</v>
          </cell>
          <cell r="C1813" t="str">
            <v>5.1.18:_0,75_FOAM GLASS_80mm_UN m</v>
          </cell>
          <cell r="D1813">
            <v>0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 t="str">
            <v>5.1.018</v>
          </cell>
        </row>
        <row r="1814">
          <cell r="A1814" t="str">
            <v>5.1.019</v>
          </cell>
          <cell r="C1814" t="str">
            <v>5.1.19:_0,75_FOAM GLASS_90mm_UN m</v>
          </cell>
          <cell r="D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 t="str">
            <v>5.1.019</v>
          </cell>
        </row>
        <row r="1815">
          <cell r="A1815" t="str">
            <v>5.1.020</v>
          </cell>
          <cell r="C1815" t="str">
            <v>5.1.20:_0,75_FOAM GLASS_100mm_UN m</v>
          </cell>
          <cell r="D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 t="str">
            <v>5.1.020</v>
          </cell>
        </row>
        <row r="1816">
          <cell r="A1816" t="str">
            <v>5.1.021</v>
          </cell>
          <cell r="C1816" t="str">
            <v>5.1.21:_0,75_FOAM GLASS_110mm_UN m</v>
          </cell>
          <cell r="D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 t="str">
            <v>5.1.021</v>
          </cell>
        </row>
        <row r="1817">
          <cell r="A1817" t="str">
            <v>5.1.022</v>
          </cell>
          <cell r="C1817" t="str">
            <v>5.1.22:_0,75_FOAM GLASS_120mm_UN m</v>
          </cell>
          <cell r="D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 t="str">
            <v>5.1.022</v>
          </cell>
        </row>
        <row r="1818">
          <cell r="A1818" t="str">
            <v>5.1.023</v>
          </cell>
          <cell r="C1818" t="str">
            <v>5.1.23:_0,75_FOAM GLASS_130mm_UN m</v>
          </cell>
          <cell r="D1818">
            <v>0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 t="str">
            <v>5.1.023</v>
          </cell>
        </row>
        <row r="1819">
          <cell r="A1819" t="str">
            <v>5.1.024</v>
          </cell>
          <cell r="C1819" t="str">
            <v>5.1.24:_0,75_FOAM GLASS_140mm_UN m</v>
          </cell>
          <cell r="D1819">
            <v>0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 t="str">
            <v>5.1.024</v>
          </cell>
        </row>
        <row r="1820">
          <cell r="A1820" t="str">
            <v>5.1.025</v>
          </cell>
          <cell r="C1820" t="str">
            <v>5.1.25:_0,75_FOAM GLASS_150mm_UN m</v>
          </cell>
          <cell r="D1820">
            <v>0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 t="str">
            <v>5.1.025</v>
          </cell>
        </row>
        <row r="1821">
          <cell r="A1821" t="str">
            <v>5.1.026</v>
          </cell>
          <cell r="C1821" t="str">
            <v>5.1.26:_1_FOAM GLASS_30mm_UN m</v>
          </cell>
          <cell r="D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 t="str">
            <v>5.1.026</v>
          </cell>
        </row>
        <row r="1822">
          <cell r="A1822" t="str">
            <v>5.1.027</v>
          </cell>
          <cell r="C1822" t="str">
            <v>5.1.27:_1_FOAM GLASS_40mm_UN m</v>
          </cell>
          <cell r="D1822">
            <v>0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 t="str">
            <v>5.1.027</v>
          </cell>
        </row>
        <row r="1823">
          <cell r="A1823" t="str">
            <v>5.1.028</v>
          </cell>
          <cell r="C1823" t="str">
            <v>5.1.28:_1_FOAM GLASS_50mm_UN m</v>
          </cell>
          <cell r="D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 t="str">
            <v>5.1.028</v>
          </cell>
        </row>
        <row r="1824">
          <cell r="A1824" t="str">
            <v>5.1.029</v>
          </cell>
          <cell r="C1824" t="str">
            <v>5.1.29:_1_FOAM GLASS_60mm_UN m</v>
          </cell>
          <cell r="D1824">
            <v>0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 t="str">
            <v>5.1.029</v>
          </cell>
        </row>
        <row r="1825">
          <cell r="A1825" t="str">
            <v>5.1.030</v>
          </cell>
          <cell r="C1825" t="str">
            <v>5.1.30:_1_FOAM GLASS_70mm_UN m</v>
          </cell>
          <cell r="D1825">
            <v>0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 t="str">
            <v>5.1.030</v>
          </cell>
        </row>
        <row r="1826">
          <cell r="A1826" t="str">
            <v>5.1.031</v>
          </cell>
          <cell r="C1826" t="str">
            <v>5.1.31:_1_FOAM GLASS_80mm_UN m</v>
          </cell>
          <cell r="D1826">
            <v>0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 t="str">
            <v>5.1.031</v>
          </cell>
        </row>
        <row r="1827">
          <cell r="A1827" t="str">
            <v>5.1.032</v>
          </cell>
          <cell r="C1827" t="str">
            <v>5.1.32:_1_FOAM GLASS_90mm_UN m</v>
          </cell>
          <cell r="D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 t="str">
            <v>5.1.032</v>
          </cell>
        </row>
        <row r="1828">
          <cell r="A1828" t="str">
            <v>5.1.033</v>
          </cell>
          <cell r="C1828" t="str">
            <v>5.1.33:_1_FOAM GLASS_100mm_UN m</v>
          </cell>
          <cell r="D1828">
            <v>0</v>
          </cell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 t="str">
            <v>5.1.033</v>
          </cell>
        </row>
        <row r="1829">
          <cell r="A1829" t="str">
            <v>5.1.034</v>
          </cell>
          <cell r="C1829" t="str">
            <v>5.1.34:_1_FOAM GLASS_110mm_UN m</v>
          </cell>
          <cell r="D1829">
            <v>0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 t="str">
            <v>5.1.034</v>
          </cell>
        </row>
        <row r="1830">
          <cell r="A1830" t="str">
            <v>5.1.035</v>
          </cell>
          <cell r="C1830" t="str">
            <v>5.1.35:_1_FOAM GLASS_120mm_UN m</v>
          </cell>
          <cell r="D1830">
            <v>0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 t="str">
            <v>5.1.035</v>
          </cell>
        </row>
        <row r="1831">
          <cell r="A1831" t="str">
            <v>5.1.036</v>
          </cell>
          <cell r="C1831" t="str">
            <v>5.1.36:_1_FOAM GLASS_130mm_UN m</v>
          </cell>
          <cell r="D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 t="str">
            <v>5.1.036</v>
          </cell>
        </row>
        <row r="1832">
          <cell r="A1832" t="str">
            <v>5.1.037</v>
          </cell>
          <cell r="C1832" t="str">
            <v>5.1.37:_1_FOAM GLASS_140mm_UN m</v>
          </cell>
          <cell r="D1832">
            <v>0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 t="str">
            <v>5.1.037</v>
          </cell>
        </row>
        <row r="1833">
          <cell r="A1833" t="str">
            <v>5.1.038</v>
          </cell>
          <cell r="C1833" t="str">
            <v>5.1.38:_1_FOAM GLASS_150mm_UN m</v>
          </cell>
          <cell r="D1833">
            <v>0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 t="str">
            <v>5.1.038</v>
          </cell>
        </row>
        <row r="1834">
          <cell r="A1834" t="str">
            <v>5.1.039</v>
          </cell>
          <cell r="C1834" t="str">
            <v>5.1.39:_1_FOAM GLASS_160mm_UN m</v>
          </cell>
          <cell r="D1834">
            <v>0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 t="str">
            <v>5.1.039</v>
          </cell>
        </row>
        <row r="1835">
          <cell r="A1835" t="str">
            <v>5.1.040</v>
          </cell>
          <cell r="C1835" t="str">
            <v>5.1.40:_1,5_FOAM GLASS_30mm_UN m</v>
          </cell>
          <cell r="D1835">
            <v>0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 t="str">
            <v>5.1.040</v>
          </cell>
        </row>
        <row r="1836">
          <cell r="A1836" t="str">
            <v>5.1.041</v>
          </cell>
          <cell r="C1836" t="str">
            <v>5.1.41:_1,5_FOAM GLASS_40mm_UN m</v>
          </cell>
          <cell r="D1836">
            <v>0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 t="str">
            <v>5.1.041</v>
          </cell>
        </row>
        <row r="1837">
          <cell r="A1837" t="str">
            <v>5.1.042</v>
          </cell>
          <cell r="C1837" t="str">
            <v>5.1.42:_1,5_FOAM GLASS_50mm_UN m</v>
          </cell>
          <cell r="D1837">
            <v>0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 t="str">
            <v>5.1.042</v>
          </cell>
        </row>
        <row r="1838">
          <cell r="A1838" t="str">
            <v>5.1.043</v>
          </cell>
          <cell r="C1838" t="str">
            <v>5.1.43:_1,5_FOAM GLASS_60mm_UN m</v>
          </cell>
          <cell r="D1838">
            <v>0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 t="str">
            <v>5.1.043</v>
          </cell>
        </row>
        <row r="1839">
          <cell r="A1839" t="str">
            <v>5.1.044</v>
          </cell>
          <cell r="C1839" t="str">
            <v>5.1.44:_1,5_FOAM GLASS_70mm_UN m</v>
          </cell>
          <cell r="D1839">
            <v>0</v>
          </cell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 t="str">
            <v>5.1.044</v>
          </cell>
        </row>
        <row r="1840">
          <cell r="A1840" t="str">
            <v>5.1.045</v>
          </cell>
          <cell r="C1840" t="str">
            <v>5.1.45:_1,5_FOAM GLASS_80mm_UN m</v>
          </cell>
          <cell r="D1840">
            <v>0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 t="str">
            <v>5.1.045</v>
          </cell>
        </row>
        <row r="1841">
          <cell r="A1841" t="str">
            <v>5.1.046</v>
          </cell>
          <cell r="C1841" t="str">
            <v>5.1.46:_1,5_FOAM GLASS_90mm_UN m</v>
          </cell>
          <cell r="D1841">
            <v>0</v>
          </cell>
          <cell r="F1841">
            <v>0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 t="str">
            <v>5.1.046</v>
          </cell>
        </row>
        <row r="1842">
          <cell r="A1842" t="str">
            <v>5.1.047</v>
          </cell>
          <cell r="C1842" t="str">
            <v>5.1.47:_1,5_FOAM GLASS_100mm_UN m</v>
          </cell>
          <cell r="D1842">
            <v>0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 t="str">
            <v>5.1.047</v>
          </cell>
        </row>
        <row r="1843">
          <cell r="A1843" t="str">
            <v>5.1.048</v>
          </cell>
          <cell r="C1843" t="str">
            <v>5.1.48:_1,5_FOAM GLASS_110mm_UN m</v>
          </cell>
          <cell r="D1843">
            <v>0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 t="str">
            <v>5.1.048</v>
          </cell>
        </row>
        <row r="1844">
          <cell r="A1844" t="str">
            <v>5.1.049</v>
          </cell>
          <cell r="C1844" t="str">
            <v>5.1.49:_1,5_FOAM GLASS_120mm_UN m</v>
          </cell>
          <cell r="D1844">
            <v>0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 t="str">
            <v>5.1.049</v>
          </cell>
        </row>
        <row r="1845">
          <cell r="A1845" t="str">
            <v>5.1.050</v>
          </cell>
          <cell r="C1845" t="str">
            <v>5.1.50:_1,5_FOAM GLASS_130mm_UN m</v>
          </cell>
          <cell r="D1845">
            <v>0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 t="str">
            <v>5.1.050</v>
          </cell>
        </row>
        <row r="1846">
          <cell r="A1846" t="str">
            <v>5.1.051</v>
          </cell>
          <cell r="C1846" t="str">
            <v>5.1.51:_1,5_FOAM GLASS_140mm_UN m</v>
          </cell>
          <cell r="D1846">
            <v>0</v>
          </cell>
          <cell r="F1846">
            <v>0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 t="str">
            <v>5.1.051</v>
          </cell>
        </row>
        <row r="1847">
          <cell r="A1847" t="str">
            <v>5.1.052</v>
          </cell>
          <cell r="C1847" t="str">
            <v>5.1.52:_1,5_FOAM GLASS_150mm_UN m</v>
          </cell>
          <cell r="D1847">
            <v>0</v>
          </cell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 t="str">
            <v>5.1.052</v>
          </cell>
        </row>
        <row r="1848">
          <cell r="A1848" t="str">
            <v>5.1.053</v>
          </cell>
          <cell r="C1848" t="str">
            <v>5.1.53:_1,5_FOAM GLASS_160mm_UN m</v>
          </cell>
          <cell r="D1848">
            <v>0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 t="str">
            <v>5.1.053</v>
          </cell>
        </row>
        <row r="1849">
          <cell r="A1849" t="str">
            <v>5.1.054</v>
          </cell>
          <cell r="C1849" t="str">
            <v>5.1.54:_1,5_FOAM GLASS_170mm_UN m</v>
          </cell>
          <cell r="D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 t="str">
            <v>5.1.054</v>
          </cell>
        </row>
        <row r="1850">
          <cell r="A1850" t="str">
            <v>5.1.055</v>
          </cell>
          <cell r="C1850" t="str">
            <v>5.1.55:_2_FOAM GLASS_30mm_UN m</v>
          </cell>
          <cell r="D1850">
            <v>0</v>
          </cell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 t="str">
            <v>5.1.055</v>
          </cell>
        </row>
        <row r="1851">
          <cell r="A1851" t="str">
            <v>5.1.056</v>
          </cell>
          <cell r="C1851" t="str">
            <v>5.1.56:_2_FOAM GLASS_40mm_UN m</v>
          </cell>
          <cell r="D1851">
            <v>0</v>
          </cell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 t="str">
            <v>5.1.056</v>
          </cell>
        </row>
        <row r="1852">
          <cell r="A1852" t="str">
            <v>5.1.057</v>
          </cell>
          <cell r="C1852" t="str">
            <v>5.1.57:_2_FOAM GLASS_50mm_UN m</v>
          </cell>
          <cell r="D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 t="str">
            <v>5.1.057</v>
          </cell>
        </row>
        <row r="1853">
          <cell r="A1853" t="str">
            <v>5.1.058</v>
          </cell>
          <cell r="C1853" t="str">
            <v>5.1.58:_2_FOAM GLASS_60mm_UN m</v>
          </cell>
          <cell r="D1853">
            <v>0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 t="str">
            <v>5.1.058</v>
          </cell>
        </row>
        <row r="1854">
          <cell r="A1854" t="str">
            <v>5.1.059</v>
          </cell>
          <cell r="C1854" t="str">
            <v>5.1.59:_2_FOAM GLASS_70mm_UN m</v>
          </cell>
          <cell r="D1854">
            <v>0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 t="str">
            <v>5.1.059</v>
          </cell>
        </row>
        <row r="1855">
          <cell r="A1855" t="str">
            <v>5.1.060</v>
          </cell>
          <cell r="C1855" t="str">
            <v>5.1.60:_2_FOAM GLASS_80mm_UN m</v>
          </cell>
          <cell r="D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 t="str">
            <v>5.1.060</v>
          </cell>
        </row>
        <row r="1856">
          <cell r="A1856" t="str">
            <v>5.1.061</v>
          </cell>
          <cell r="C1856" t="str">
            <v>5.1.61:_2_FOAM GLASS_90mm_UN m</v>
          </cell>
          <cell r="D1856">
            <v>0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 t="str">
            <v>5.1.061</v>
          </cell>
        </row>
        <row r="1857">
          <cell r="A1857" t="str">
            <v>5.1.062</v>
          </cell>
          <cell r="C1857" t="str">
            <v>5.1.62:_2_FOAM GLASS_100mm_UN m</v>
          </cell>
          <cell r="D1857">
            <v>0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 t="str">
            <v>5.1.062</v>
          </cell>
        </row>
        <row r="1858">
          <cell r="A1858" t="str">
            <v>5.1.063</v>
          </cell>
          <cell r="C1858" t="str">
            <v>5.1.63:_2_FOAM GLASS_110mm_UN m</v>
          </cell>
          <cell r="D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 t="str">
            <v>5.1.063</v>
          </cell>
        </row>
        <row r="1859">
          <cell r="A1859" t="str">
            <v>5.1.064</v>
          </cell>
          <cell r="C1859" t="str">
            <v>5.1.64:_2_FOAM GLASS_120mm_UN m</v>
          </cell>
          <cell r="D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 t="str">
            <v>5.1.064</v>
          </cell>
        </row>
        <row r="1860">
          <cell r="A1860" t="str">
            <v>5.1.065</v>
          </cell>
          <cell r="C1860" t="str">
            <v>5.1.65:_2_FOAM GLASS_130mm_UN m</v>
          </cell>
          <cell r="D1860">
            <v>0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  <cell r="K1860" t="str">
            <v>5.1.065</v>
          </cell>
        </row>
        <row r="1861">
          <cell r="A1861" t="str">
            <v>5.1.066</v>
          </cell>
          <cell r="C1861" t="str">
            <v>5.1.66:_2_FOAM GLASS_140mm_UN m</v>
          </cell>
          <cell r="D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 t="str">
            <v>5.1.066</v>
          </cell>
        </row>
        <row r="1862">
          <cell r="A1862" t="str">
            <v>5.1.067</v>
          </cell>
          <cell r="C1862" t="str">
            <v>5.1.67:_2_FOAM GLASS_150mm_UN m</v>
          </cell>
          <cell r="D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 t="str">
            <v>5.1.067</v>
          </cell>
        </row>
        <row r="1863">
          <cell r="A1863" t="str">
            <v>5.1.068</v>
          </cell>
          <cell r="C1863" t="str">
            <v>5.1.68:_2_FOAM GLASS_160mm_UN m</v>
          </cell>
          <cell r="D1863">
            <v>0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 t="str">
            <v>5.1.068</v>
          </cell>
        </row>
        <row r="1864">
          <cell r="A1864" t="str">
            <v>5.1.069</v>
          </cell>
          <cell r="C1864" t="str">
            <v>5.1.69:_2_FOAM GLASS_170mm_UN m</v>
          </cell>
          <cell r="D1864">
            <v>0</v>
          </cell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 t="str">
            <v>5.1.069</v>
          </cell>
        </row>
        <row r="1865">
          <cell r="A1865" t="str">
            <v>5.1.070</v>
          </cell>
          <cell r="C1865" t="str">
            <v>5.1.70:_2_FOAM GLASS_203mm_UN m</v>
          </cell>
          <cell r="D1865">
            <v>0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 t="str">
            <v>5.1.070</v>
          </cell>
        </row>
        <row r="1866">
          <cell r="A1866" t="str">
            <v>5.1.071</v>
          </cell>
          <cell r="C1866" t="str">
            <v>5.1.71:_2,5_FOAM GLASS_30mm_UN m</v>
          </cell>
          <cell r="D1866">
            <v>0</v>
          </cell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 t="str">
            <v>5.1.071</v>
          </cell>
        </row>
        <row r="1867">
          <cell r="A1867" t="str">
            <v>5.1.072</v>
          </cell>
          <cell r="C1867" t="str">
            <v>5.1.72:_2,5_FOAM GLASS_40mm_UN m</v>
          </cell>
          <cell r="D1867">
            <v>0</v>
          </cell>
          <cell r="F1867">
            <v>0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 t="str">
            <v>5.1.072</v>
          </cell>
        </row>
        <row r="1868">
          <cell r="A1868" t="str">
            <v>5.1.073</v>
          </cell>
          <cell r="C1868" t="str">
            <v>5.1.73:_2,5_FOAM GLASS_50mm_UN m</v>
          </cell>
          <cell r="D1868">
            <v>0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 t="str">
            <v>5.1.073</v>
          </cell>
        </row>
        <row r="1869">
          <cell r="A1869" t="str">
            <v>5.1.074</v>
          </cell>
          <cell r="C1869" t="str">
            <v>5.1.74:_2,5_FOAM GLASS_60mm_UN m</v>
          </cell>
          <cell r="D1869">
            <v>0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 t="str">
            <v>5.1.074</v>
          </cell>
        </row>
        <row r="1870">
          <cell r="A1870" t="str">
            <v>5.1.075</v>
          </cell>
          <cell r="C1870" t="str">
            <v>5.1.75:_2,5_FOAM GLASS_70mm_UN m</v>
          </cell>
          <cell r="D1870">
            <v>0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 t="str">
            <v>5.1.075</v>
          </cell>
        </row>
        <row r="1871">
          <cell r="A1871" t="str">
            <v>5.1.076</v>
          </cell>
          <cell r="C1871" t="str">
            <v>5.1.76:_2,5_FOAM GLASS_80mm_UN m</v>
          </cell>
          <cell r="D1871">
            <v>0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 t="str">
            <v>5.1.076</v>
          </cell>
        </row>
        <row r="1872">
          <cell r="A1872" t="str">
            <v>5.1.077</v>
          </cell>
          <cell r="C1872" t="str">
            <v>5.1.77:_2,5_FOAM GLASS_90mm_UN m</v>
          </cell>
          <cell r="D1872">
            <v>0</v>
          </cell>
          <cell r="F1872">
            <v>0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 t="str">
            <v>5.1.077</v>
          </cell>
        </row>
        <row r="1873">
          <cell r="A1873" t="str">
            <v>5.1.078</v>
          </cell>
          <cell r="C1873" t="str">
            <v>5.1.78:_2,5_FOAM GLASS_100mm_UN m</v>
          </cell>
          <cell r="D1873">
            <v>0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 t="str">
            <v>5.1.078</v>
          </cell>
        </row>
        <row r="1874">
          <cell r="A1874" t="str">
            <v>5.1.079</v>
          </cell>
          <cell r="C1874" t="str">
            <v>5.1.79:_2,5_FOAM GLASS_110mm_UN m</v>
          </cell>
          <cell r="D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 t="str">
            <v>5.1.079</v>
          </cell>
        </row>
        <row r="1875">
          <cell r="A1875" t="str">
            <v>5.1.080</v>
          </cell>
          <cell r="C1875" t="str">
            <v>5.1.80:_2,5_FOAM GLASS_120mm_UN m</v>
          </cell>
          <cell r="D1875">
            <v>0</v>
          </cell>
          <cell r="F1875">
            <v>0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 t="str">
            <v>5.1.080</v>
          </cell>
        </row>
        <row r="1876">
          <cell r="A1876" t="str">
            <v>5.1.081</v>
          </cell>
          <cell r="C1876" t="str">
            <v>5.1.81:_2,5_FOAM GLASS_130mm_UN m</v>
          </cell>
          <cell r="D1876">
            <v>0</v>
          </cell>
          <cell r="F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 t="str">
            <v>5.1.081</v>
          </cell>
        </row>
        <row r="1877">
          <cell r="A1877" t="str">
            <v>5.1.082</v>
          </cell>
          <cell r="C1877" t="str">
            <v>5.1.82:_2,5_FOAM GLASS_140mm_UN m</v>
          </cell>
          <cell r="D1877">
            <v>0</v>
          </cell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 t="str">
            <v>5.1.082</v>
          </cell>
        </row>
        <row r="1878">
          <cell r="A1878" t="str">
            <v>5.1.083</v>
          </cell>
          <cell r="C1878" t="str">
            <v>5.1.83:_2,5_FOAM GLASS_150mm_UN m</v>
          </cell>
          <cell r="D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 t="str">
            <v>5.1.083</v>
          </cell>
        </row>
        <row r="1879">
          <cell r="A1879" t="str">
            <v>5.1.084</v>
          </cell>
          <cell r="C1879" t="str">
            <v>5.1.84:_2,5_FOAM GLASS_170mm_UN m</v>
          </cell>
          <cell r="D1879">
            <v>0</v>
          </cell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 t="str">
            <v>5.1.084</v>
          </cell>
        </row>
        <row r="1880">
          <cell r="A1880" t="str">
            <v>5.1.085</v>
          </cell>
          <cell r="C1880" t="str">
            <v>5.1.85:_2,5_FOAM GLASS_180mm_UN m</v>
          </cell>
          <cell r="D1880">
            <v>0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 t="str">
            <v>5.1.085</v>
          </cell>
        </row>
        <row r="1881">
          <cell r="A1881" t="str">
            <v>5.1.086</v>
          </cell>
          <cell r="C1881" t="str">
            <v>5.1.86:_2,5_FOAM GLASS_190mm_UN m</v>
          </cell>
          <cell r="D1881">
            <v>0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 t="str">
            <v>5.1.086</v>
          </cell>
        </row>
        <row r="1882">
          <cell r="A1882" t="str">
            <v>5.1.087</v>
          </cell>
          <cell r="C1882" t="str">
            <v>5.1.87:_3_FOAM GLASS_30mm_UN m</v>
          </cell>
          <cell r="D1882">
            <v>0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 t="str">
            <v>5.1.087</v>
          </cell>
        </row>
        <row r="1883">
          <cell r="A1883" t="str">
            <v>5.1.088</v>
          </cell>
          <cell r="C1883" t="str">
            <v>5.1.88:_3_FOAM GLASS_40mm_UN m</v>
          </cell>
          <cell r="D1883">
            <v>0</v>
          </cell>
          <cell r="F1883">
            <v>0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 t="str">
            <v>5.1.088</v>
          </cell>
        </row>
        <row r="1884">
          <cell r="A1884" t="str">
            <v>5.1.089</v>
          </cell>
          <cell r="C1884" t="str">
            <v>5.1.89:_3_FOAM GLASS_50mm_UN m</v>
          </cell>
          <cell r="D1884">
            <v>0</v>
          </cell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 t="str">
            <v>5.1.089</v>
          </cell>
        </row>
        <row r="1885">
          <cell r="A1885" t="str">
            <v>5.1.090</v>
          </cell>
          <cell r="C1885" t="str">
            <v>5.1.90:_3_FOAM GLASS_60mm_UN m</v>
          </cell>
          <cell r="D1885">
            <v>0</v>
          </cell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 t="str">
            <v>5.1.090</v>
          </cell>
        </row>
        <row r="1886">
          <cell r="A1886" t="str">
            <v>5.1.091</v>
          </cell>
          <cell r="C1886" t="str">
            <v>5.1.91:_3_FOAM GLASS_70mm_UN m</v>
          </cell>
          <cell r="D1886">
            <v>0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 t="str">
            <v>5.1.091</v>
          </cell>
        </row>
        <row r="1887">
          <cell r="A1887" t="str">
            <v>5.1.092</v>
          </cell>
          <cell r="C1887" t="str">
            <v>5.1.92:_3_FOAM GLASS_80mm_UN m</v>
          </cell>
          <cell r="D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 t="str">
            <v>5.1.092</v>
          </cell>
        </row>
        <row r="1888">
          <cell r="A1888" t="str">
            <v>5.1.093</v>
          </cell>
          <cell r="C1888" t="str">
            <v>5.1.93:_3_FOAM GLASS_90mm_UN m</v>
          </cell>
          <cell r="D1888">
            <v>0</v>
          </cell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 t="str">
            <v>5.1.093</v>
          </cell>
        </row>
        <row r="1889">
          <cell r="A1889" t="str">
            <v>5.1.094</v>
          </cell>
          <cell r="C1889" t="str">
            <v>5.1.94:_3_FOAM GLASS_100mm_UN m</v>
          </cell>
          <cell r="D1889">
            <v>0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 t="str">
            <v>5.1.094</v>
          </cell>
        </row>
        <row r="1890">
          <cell r="A1890" t="str">
            <v>5.1.095</v>
          </cell>
          <cell r="C1890" t="str">
            <v>5.1.95:_3_FOAM GLASS_110mm_UN m</v>
          </cell>
          <cell r="D1890">
            <v>0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 t="str">
            <v>5.1.095</v>
          </cell>
        </row>
        <row r="1891">
          <cell r="A1891" t="str">
            <v>5.1.096</v>
          </cell>
          <cell r="C1891" t="str">
            <v>5.1.96:_3_FOAM GLASS_120mm_UN m</v>
          </cell>
          <cell r="D1891">
            <v>0</v>
          </cell>
          <cell r="F1891">
            <v>0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 t="str">
            <v>5.1.096</v>
          </cell>
        </row>
        <row r="1892">
          <cell r="A1892" t="str">
            <v>5.1.097</v>
          </cell>
          <cell r="C1892" t="str">
            <v>5.1.97:_3_FOAM GLASS_130mm_UN m</v>
          </cell>
          <cell r="D1892">
            <v>0</v>
          </cell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 t="str">
            <v>5.1.097</v>
          </cell>
        </row>
        <row r="1893">
          <cell r="A1893" t="str">
            <v>5.1.098</v>
          </cell>
          <cell r="C1893" t="str">
            <v>5.1.98:_3_FOAM GLASS_150mm_UN m</v>
          </cell>
          <cell r="D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 t="str">
            <v>5.1.098</v>
          </cell>
        </row>
        <row r="1894">
          <cell r="A1894" t="str">
            <v>5.1.099</v>
          </cell>
          <cell r="C1894" t="str">
            <v>5.1.99:_3_FOAM GLASS_160mm_UN m</v>
          </cell>
          <cell r="D1894">
            <v>0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 t="str">
            <v>5.1.099</v>
          </cell>
        </row>
        <row r="1895">
          <cell r="A1895" t="str">
            <v>5.1.100</v>
          </cell>
          <cell r="C1895" t="str">
            <v>5.1.100:_3_FOAM GLASS_170mm_UN m</v>
          </cell>
          <cell r="D1895">
            <v>0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 t="str">
            <v>5.1.100</v>
          </cell>
        </row>
        <row r="1896">
          <cell r="A1896" t="str">
            <v>5.1.101</v>
          </cell>
          <cell r="C1896" t="str">
            <v>5.1.101:_3_FOAM GLASS_180mm_UN m</v>
          </cell>
          <cell r="D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 t="str">
            <v>5.1.101</v>
          </cell>
        </row>
        <row r="1897">
          <cell r="A1897" t="str">
            <v>5.1.102</v>
          </cell>
          <cell r="C1897" t="str">
            <v>5.1.102:_3_FOAM GLASS_200mm_UN m</v>
          </cell>
          <cell r="D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 t="str">
            <v>5.1.102</v>
          </cell>
        </row>
        <row r="1898">
          <cell r="A1898" t="str">
            <v>5.1.103</v>
          </cell>
          <cell r="C1898" t="str">
            <v>5.1.103:_4_FOAM GLASS_30mm_UN m</v>
          </cell>
          <cell r="D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 t="str">
            <v>5.1.103</v>
          </cell>
        </row>
        <row r="1899">
          <cell r="A1899" t="str">
            <v>5.1.104</v>
          </cell>
          <cell r="C1899" t="str">
            <v>5.1.104:_4_FOAM GLASS_40mm_UN m</v>
          </cell>
          <cell r="D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 t="str">
            <v>5.1.104</v>
          </cell>
        </row>
        <row r="1900">
          <cell r="A1900" t="str">
            <v>5.1.105</v>
          </cell>
          <cell r="C1900" t="str">
            <v>5.1.105:_4_FOAM GLASS_50mm_UN m</v>
          </cell>
          <cell r="D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 t="str">
            <v>5.1.105</v>
          </cell>
        </row>
        <row r="1901">
          <cell r="A1901" t="str">
            <v>5.1.106</v>
          </cell>
          <cell r="C1901" t="str">
            <v>5.1.106:_4_FOAM GLASS_60mm_UN m</v>
          </cell>
          <cell r="D1901">
            <v>0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 t="str">
            <v>5.1.106</v>
          </cell>
        </row>
        <row r="1902">
          <cell r="A1902" t="str">
            <v>5.1.107</v>
          </cell>
          <cell r="C1902" t="str">
            <v>5.1.107:_4_FOAM GLASS_70mm_UN m</v>
          </cell>
          <cell r="D1902">
            <v>0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 t="str">
            <v>5.1.107</v>
          </cell>
        </row>
        <row r="1903">
          <cell r="A1903" t="str">
            <v>5.1.108</v>
          </cell>
          <cell r="C1903" t="str">
            <v>5.1.108:_4_FOAM GLASS_80mm_UN m</v>
          </cell>
          <cell r="D1903">
            <v>0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 t="str">
            <v>5.1.108</v>
          </cell>
        </row>
        <row r="1904">
          <cell r="A1904" t="str">
            <v>5.1.109</v>
          </cell>
          <cell r="C1904" t="str">
            <v>5.1.109:_4_FOAM GLASS_90mm_UN m</v>
          </cell>
          <cell r="D1904">
            <v>0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 t="str">
            <v>5.1.109</v>
          </cell>
        </row>
        <row r="1905">
          <cell r="A1905" t="str">
            <v>5.1.110</v>
          </cell>
          <cell r="C1905" t="str">
            <v>5.1.110:_4_FOAM GLASS_100mm_UN m</v>
          </cell>
          <cell r="D1905">
            <v>0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 t="str">
            <v>5.1.110</v>
          </cell>
        </row>
        <row r="1906">
          <cell r="A1906" t="str">
            <v>5.1.111</v>
          </cell>
          <cell r="C1906" t="str">
            <v>5.1.111:_4_FOAM GLASS_110mm_UN m</v>
          </cell>
          <cell r="D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 t="str">
            <v>5.1.111</v>
          </cell>
        </row>
        <row r="1907">
          <cell r="A1907" t="str">
            <v>5.1.112</v>
          </cell>
          <cell r="C1907" t="str">
            <v>5.1.112:_4_FOAM GLASS_120mm_UN m</v>
          </cell>
          <cell r="D1907">
            <v>0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 t="str">
            <v>5.1.112</v>
          </cell>
        </row>
        <row r="1908">
          <cell r="A1908" t="str">
            <v>5.1.113</v>
          </cell>
          <cell r="C1908" t="str">
            <v>5.1.113:_4_FOAM GLASS_130mm_UN m</v>
          </cell>
          <cell r="D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 t="str">
            <v>5.1.113</v>
          </cell>
        </row>
        <row r="1909">
          <cell r="A1909" t="str">
            <v>5.1.114</v>
          </cell>
          <cell r="C1909" t="str">
            <v>5.1.114:_4_FOAM GLASS_140mm_UN m</v>
          </cell>
          <cell r="D1909">
            <v>0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 t="str">
            <v>5.1.114</v>
          </cell>
        </row>
        <row r="1910">
          <cell r="A1910" t="str">
            <v>5.1.115</v>
          </cell>
          <cell r="C1910" t="str">
            <v>5.1.115:_4_FOAM GLASS_150mm_UN m</v>
          </cell>
          <cell r="D1910">
            <v>0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 t="str">
            <v>5.1.115</v>
          </cell>
        </row>
        <row r="1911">
          <cell r="A1911" t="str">
            <v>5.1.116</v>
          </cell>
          <cell r="C1911" t="str">
            <v>5.1.116:_4_FOAM GLASS_160mm_UN m</v>
          </cell>
          <cell r="D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 t="str">
            <v>5.1.116</v>
          </cell>
        </row>
        <row r="1912">
          <cell r="A1912" t="str">
            <v>5.1.117</v>
          </cell>
          <cell r="C1912" t="str">
            <v>5.1.117:_4_FOAM GLASS_170mm_UN m</v>
          </cell>
          <cell r="D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 t="str">
            <v>5.1.117</v>
          </cell>
        </row>
        <row r="1913">
          <cell r="A1913" t="str">
            <v>5.1.118</v>
          </cell>
          <cell r="C1913" t="str">
            <v>5.1.118:_4_FOAM GLASS_180mm_UN m</v>
          </cell>
          <cell r="D1913">
            <v>0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 t="str">
            <v>5.1.118</v>
          </cell>
        </row>
        <row r="1914">
          <cell r="A1914" t="str">
            <v>5.1.119</v>
          </cell>
          <cell r="C1914" t="str">
            <v>5.1.119:_4_FOAM GLASS_190mm_UN m</v>
          </cell>
          <cell r="D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 t="str">
            <v>5.1.119</v>
          </cell>
        </row>
        <row r="1915">
          <cell r="A1915" t="str">
            <v>5.1.120</v>
          </cell>
          <cell r="C1915" t="str">
            <v>5.1.120:_4_FOAM GLASS_210mm_UN m</v>
          </cell>
          <cell r="D1915">
            <v>0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 t="str">
            <v>5.1.120</v>
          </cell>
        </row>
        <row r="1916">
          <cell r="A1916" t="str">
            <v>5.1.121</v>
          </cell>
          <cell r="C1916" t="str">
            <v>5.1.121:_4_FOAM GLASS_230mm_UN m</v>
          </cell>
          <cell r="D1916">
            <v>0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 t="str">
            <v>5.1.121</v>
          </cell>
        </row>
        <row r="1917">
          <cell r="A1917" t="str">
            <v>5.1.122</v>
          </cell>
          <cell r="C1917" t="str">
            <v>5.1.122:_6_FOAM GLASS_40mm_UN m</v>
          </cell>
          <cell r="D1917">
            <v>0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 t="str">
            <v>5.1.122</v>
          </cell>
        </row>
        <row r="1918">
          <cell r="A1918" t="str">
            <v>5.1.123</v>
          </cell>
          <cell r="C1918" t="str">
            <v>5.1.123:_6_FOAM GLASS_50mm_UN m</v>
          </cell>
          <cell r="D1918">
            <v>0</v>
          </cell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 t="str">
            <v>5.1.123</v>
          </cell>
        </row>
        <row r="1919">
          <cell r="A1919" t="str">
            <v>5.1.124</v>
          </cell>
          <cell r="C1919" t="str">
            <v>5.1.124:_6_FOAM GLASS_60mm_UN m</v>
          </cell>
          <cell r="D1919">
            <v>0</v>
          </cell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 t="str">
            <v>5.1.124</v>
          </cell>
        </row>
        <row r="1920">
          <cell r="A1920" t="str">
            <v>5.1.125</v>
          </cell>
          <cell r="C1920" t="str">
            <v>5.1.125:_6_FOAM GLASS_70mm_UN m</v>
          </cell>
          <cell r="D1920">
            <v>0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 t="str">
            <v>5.1.125</v>
          </cell>
        </row>
        <row r="1921">
          <cell r="A1921" t="str">
            <v>5.1.126</v>
          </cell>
          <cell r="C1921" t="str">
            <v>5.1.126:_6_FOAM GLASS_80mm_UN m</v>
          </cell>
          <cell r="D1921">
            <v>0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 t="str">
            <v>5.1.126</v>
          </cell>
        </row>
        <row r="1922">
          <cell r="A1922" t="str">
            <v>5.1.127</v>
          </cell>
          <cell r="C1922" t="str">
            <v>5.1.127:_6_FOAM GLASS_90mm_UN m</v>
          </cell>
          <cell r="D1922">
            <v>0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 t="str">
            <v>5.1.127</v>
          </cell>
        </row>
        <row r="1923">
          <cell r="A1923" t="str">
            <v>5.1.128</v>
          </cell>
          <cell r="C1923" t="str">
            <v>5.1.128:_6_FOAM GLASS_110mm_UN m</v>
          </cell>
          <cell r="D1923">
            <v>0</v>
          </cell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 t="str">
            <v>5.1.128</v>
          </cell>
        </row>
        <row r="1924">
          <cell r="A1924" t="str">
            <v>5.1.129</v>
          </cell>
          <cell r="C1924" t="str">
            <v>5.1.129:_6_FOAM GLASS_120mm_UN m</v>
          </cell>
          <cell r="D1924">
            <v>0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 t="str">
            <v>5.1.129</v>
          </cell>
        </row>
        <row r="1925">
          <cell r="A1925" t="str">
            <v>5.1.130</v>
          </cell>
          <cell r="C1925" t="str">
            <v>5.1.130:_6_FOAM GLASS_130mm_UN m</v>
          </cell>
          <cell r="D1925">
            <v>0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K1925" t="str">
            <v>5.1.130</v>
          </cell>
        </row>
        <row r="1926">
          <cell r="A1926" t="str">
            <v>5.1.131</v>
          </cell>
          <cell r="C1926" t="str">
            <v>5.1.131:_6_FOAM GLASS_140mm_UN m</v>
          </cell>
          <cell r="D1926">
            <v>0</v>
          </cell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 t="str">
            <v>5.1.131</v>
          </cell>
        </row>
        <row r="1927">
          <cell r="A1927" t="str">
            <v>5.1.132</v>
          </cell>
          <cell r="C1927" t="str">
            <v>5.1.132:_6_FOAM GLASS_150mm_UN m</v>
          </cell>
          <cell r="D1927">
            <v>0</v>
          </cell>
          <cell r="F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 t="str">
            <v>5.1.132</v>
          </cell>
        </row>
        <row r="1928">
          <cell r="A1928" t="str">
            <v>5.1.133</v>
          </cell>
          <cell r="C1928" t="str">
            <v>5.1.133:_6_FOAM GLASS_170mm_UN m</v>
          </cell>
          <cell r="D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 t="str">
            <v>5.1.133</v>
          </cell>
        </row>
        <row r="1929">
          <cell r="A1929" t="str">
            <v>5.1.134</v>
          </cell>
          <cell r="C1929" t="str">
            <v>5.1.134:_6_FOAM GLASS_180mm_UN m</v>
          </cell>
          <cell r="D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 t="str">
            <v>5.1.134</v>
          </cell>
        </row>
        <row r="1930">
          <cell r="A1930" t="str">
            <v>5.1.135</v>
          </cell>
          <cell r="C1930" t="str">
            <v>5.1.135:_6_FOAM GLASS_200mm_UN m</v>
          </cell>
          <cell r="D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 t="str">
            <v>5.1.135</v>
          </cell>
        </row>
        <row r="1931">
          <cell r="A1931" t="str">
            <v>5.1.136</v>
          </cell>
          <cell r="C1931" t="str">
            <v>5.1.136:_6_FOAM GLASS_210mm_UN m</v>
          </cell>
          <cell r="D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 t="str">
            <v>5.1.136</v>
          </cell>
        </row>
        <row r="1932">
          <cell r="A1932" t="str">
            <v>5.1.137</v>
          </cell>
          <cell r="C1932" t="str">
            <v>5.1.137:_6_FOAM GLASS_230mm_UN m</v>
          </cell>
          <cell r="D1932">
            <v>0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 t="str">
            <v>5.1.137</v>
          </cell>
        </row>
        <row r="1933">
          <cell r="A1933" t="str">
            <v>5.1.138</v>
          </cell>
          <cell r="C1933" t="str">
            <v>5.1.138:_8_FOAM GLASS_30mm_UN m</v>
          </cell>
          <cell r="D1933">
            <v>0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 t="str">
            <v>5.1.138</v>
          </cell>
        </row>
        <row r="1934">
          <cell r="A1934" t="str">
            <v>5.1.139</v>
          </cell>
          <cell r="C1934" t="str">
            <v>5.1.139:_8_FOAM GLASS_40mm_UN m</v>
          </cell>
          <cell r="D1934">
            <v>0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 t="str">
            <v>5.1.139</v>
          </cell>
        </row>
        <row r="1935">
          <cell r="A1935" t="str">
            <v>5.1.140</v>
          </cell>
          <cell r="C1935" t="str">
            <v>5.1.140:_8_FOAM GLASS_60mm_UN m</v>
          </cell>
          <cell r="D1935">
            <v>0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 t="str">
            <v>5.1.140</v>
          </cell>
        </row>
        <row r="1936">
          <cell r="A1936" t="str">
            <v>5.1.141</v>
          </cell>
          <cell r="C1936" t="str">
            <v>5.1.141:_8_FOAM GLASS_70mm_UN m</v>
          </cell>
          <cell r="D1936">
            <v>0</v>
          </cell>
          <cell r="F1936">
            <v>0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 t="str">
            <v>5.1.141</v>
          </cell>
        </row>
        <row r="1937">
          <cell r="A1937" t="str">
            <v>5.1.142</v>
          </cell>
          <cell r="C1937" t="str">
            <v>5.1.142:_8_FOAM GLASS_80mm_UN m</v>
          </cell>
          <cell r="D1937">
            <v>0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 t="str">
            <v>5.1.142</v>
          </cell>
        </row>
        <row r="1938">
          <cell r="A1938" t="str">
            <v>5.1.143</v>
          </cell>
          <cell r="C1938" t="str">
            <v>5.1.143:_8_FOAM GLASS_90mm_UN m</v>
          </cell>
          <cell r="D1938">
            <v>0</v>
          </cell>
          <cell r="F1938">
            <v>0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 t="str">
            <v>5.1.143</v>
          </cell>
        </row>
        <row r="1939">
          <cell r="A1939" t="str">
            <v>5.1.144</v>
          </cell>
          <cell r="C1939" t="str">
            <v>5.1.144:_8_FOAM GLASS_100mm_UN m</v>
          </cell>
          <cell r="D1939">
            <v>0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 t="str">
            <v>5.1.144</v>
          </cell>
        </row>
        <row r="1940">
          <cell r="A1940" t="str">
            <v>5.1.145</v>
          </cell>
          <cell r="C1940" t="str">
            <v>5.1.145:_8_FOAM GLASS_110mm_UN m</v>
          </cell>
          <cell r="D1940">
            <v>0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 t="str">
            <v>5.1.145</v>
          </cell>
        </row>
        <row r="1941">
          <cell r="A1941" t="str">
            <v>5.1.146</v>
          </cell>
          <cell r="C1941" t="str">
            <v>5.1.146:_8_FOAM GLASS_120mm_UN m</v>
          </cell>
          <cell r="D1941">
            <v>0</v>
          </cell>
          <cell r="F1941">
            <v>0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 t="str">
            <v>5.1.146</v>
          </cell>
        </row>
        <row r="1942">
          <cell r="A1942" t="str">
            <v>5.1.147</v>
          </cell>
          <cell r="C1942" t="str">
            <v>5.1.147:_8_FOAM GLASS_130mm_UN m</v>
          </cell>
          <cell r="D1942">
            <v>0</v>
          </cell>
          <cell r="F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 t="str">
            <v>5.1.147</v>
          </cell>
        </row>
        <row r="1943">
          <cell r="A1943" t="str">
            <v>5.1.148</v>
          </cell>
          <cell r="C1943" t="str">
            <v>5.1.148:_8_FOAM GLASS_140mm_UN m</v>
          </cell>
          <cell r="D1943">
            <v>0</v>
          </cell>
          <cell r="F1943">
            <v>0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 t="str">
            <v>5.1.148</v>
          </cell>
        </row>
        <row r="1944">
          <cell r="A1944" t="str">
            <v>5.1.149</v>
          </cell>
          <cell r="C1944" t="str">
            <v>5.1.149:_8_FOAM GLASS_150mm_UN m</v>
          </cell>
          <cell r="D1944">
            <v>0</v>
          </cell>
          <cell r="F1944">
            <v>0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 t="str">
            <v>5.1.149</v>
          </cell>
        </row>
        <row r="1945">
          <cell r="A1945" t="str">
            <v>5.1.150</v>
          </cell>
          <cell r="C1945" t="str">
            <v>5.1.150:_8_FOAM GLASS_180mm_UN m</v>
          </cell>
          <cell r="D1945">
            <v>0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 t="str">
            <v>5.1.150</v>
          </cell>
        </row>
        <row r="1946">
          <cell r="A1946" t="str">
            <v>5.1.151</v>
          </cell>
          <cell r="C1946" t="str">
            <v>5.1.151:_8_FOAM GLASS_200mm_UN m</v>
          </cell>
          <cell r="D1946">
            <v>0</v>
          </cell>
          <cell r="F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  <cell r="K1946" t="str">
            <v>5.1.151</v>
          </cell>
        </row>
        <row r="1947">
          <cell r="A1947" t="str">
            <v>5.1.152</v>
          </cell>
          <cell r="C1947" t="str">
            <v>5.1.152:_8_FOAM GLASS_220mm_UN m</v>
          </cell>
          <cell r="D1947">
            <v>0</v>
          </cell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 t="str">
            <v>5.1.152</v>
          </cell>
        </row>
        <row r="1948">
          <cell r="A1948" t="str">
            <v>5.1.153</v>
          </cell>
          <cell r="C1948" t="str">
            <v>5.1.153:_8_FOAM GLASS_250mm_UN m</v>
          </cell>
          <cell r="D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 t="str">
            <v>5.1.153</v>
          </cell>
        </row>
        <row r="1949">
          <cell r="A1949" t="str">
            <v>5.1.154</v>
          </cell>
          <cell r="C1949" t="str">
            <v>5.1.154:_10_FOAM GLASS_30mm_UN m</v>
          </cell>
          <cell r="D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  <cell r="K1949" t="str">
            <v>5.1.154</v>
          </cell>
        </row>
        <row r="1950">
          <cell r="A1950" t="str">
            <v>5.1.155</v>
          </cell>
          <cell r="C1950" t="str">
            <v>5.1.155:_10_FOAM GLASS_40mm_UN m</v>
          </cell>
          <cell r="D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  <cell r="K1950" t="str">
            <v>5.1.155</v>
          </cell>
        </row>
        <row r="1951">
          <cell r="A1951" t="str">
            <v>5.1.156</v>
          </cell>
          <cell r="C1951" t="str">
            <v>5.1.156:_10_FOAM GLASS_50mm_UN m</v>
          </cell>
          <cell r="D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  <cell r="K1951" t="str">
            <v>5.1.156</v>
          </cell>
        </row>
        <row r="1952">
          <cell r="A1952" t="str">
            <v>5.1.157</v>
          </cell>
          <cell r="C1952" t="str">
            <v>5.1.157:_10_FOAM GLASS_70mm_UN m</v>
          </cell>
          <cell r="D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0</v>
          </cell>
          <cell r="K1952" t="str">
            <v>5.1.157</v>
          </cell>
        </row>
        <row r="1953">
          <cell r="A1953" t="str">
            <v>5.1.158</v>
          </cell>
          <cell r="C1953" t="str">
            <v>5.1.158:_10_FOAM GLASS_80mm_UN m</v>
          </cell>
          <cell r="D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 t="str">
            <v>5.1.158</v>
          </cell>
        </row>
        <row r="1954">
          <cell r="A1954" t="str">
            <v>5.1.159</v>
          </cell>
          <cell r="C1954" t="str">
            <v>5.1.159:_10_FOAM GLASS_90mm_UN m</v>
          </cell>
          <cell r="D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  <cell r="K1954" t="str">
            <v>5.1.159</v>
          </cell>
        </row>
        <row r="1955">
          <cell r="A1955" t="str">
            <v>5.1.160</v>
          </cell>
          <cell r="C1955" t="str">
            <v>5.1.160:_10_FOAM GLASS_100mm_UN m</v>
          </cell>
          <cell r="D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  <cell r="K1955" t="str">
            <v>5.1.160</v>
          </cell>
        </row>
        <row r="1956">
          <cell r="A1956" t="str">
            <v>5.1.161</v>
          </cell>
          <cell r="C1956" t="str">
            <v>5.1.161:_10_FOAM GLASS_110mm_UN m</v>
          </cell>
          <cell r="D1956">
            <v>0</v>
          </cell>
          <cell r="F1956">
            <v>0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  <cell r="K1956" t="str">
            <v>5.1.161</v>
          </cell>
        </row>
        <row r="1957">
          <cell r="A1957" t="str">
            <v>5.1.162</v>
          </cell>
          <cell r="C1957" t="str">
            <v>5.1.162:_10_FOAM GLASS_120mm_UN m</v>
          </cell>
          <cell r="D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 t="str">
            <v>5.1.162</v>
          </cell>
        </row>
        <row r="1958">
          <cell r="A1958" t="str">
            <v>5.1.163</v>
          </cell>
          <cell r="C1958" t="str">
            <v>5.1.163:_10_FOAM GLASS_140mm_UN m</v>
          </cell>
          <cell r="D1958">
            <v>0</v>
          </cell>
          <cell r="F1958">
            <v>0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 t="str">
            <v>5.1.163</v>
          </cell>
        </row>
        <row r="1959">
          <cell r="A1959" t="str">
            <v>5.1.164</v>
          </cell>
          <cell r="C1959" t="str">
            <v>5.1.164:_10_FOAM GLASS_150mm_UN m</v>
          </cell>
          <cell r="D1959">
            <v>0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 t="str">
            <v>5.1.164</v>
          </cell>
        </row>
        <row r="1960">
          <cell r="A1960" t="str">
            <v>5.1.165</v>
          </cell>
          <cell r="C1960" t="str">
            <v>5.1.165:_10_FOAM GLASS_170mm_UN m</v>
          </cell>
          <cell r="D1960">
            <v>0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 t="str">
            <v>5.1.165</v>
          </cell>
        </row>
        <row r="1961">
          <cell r="A1961" t="str">
            <v>5.1.166</v>
          </cell>
          <cell r="C1961" t="str">
            <v>5.1.166:_10_FOAM GLASS_180mm_UN m</v>
          </cell>
          <cell r="D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 t="str">
            <v>5.1.166</v>
          </cell>
        </row>
        <row r="1962">
          <cell r="A1962" t="str">
            <v>5.1.167</v>
          </cell>
          <cell r="C1962" t="str">
            <v>5.1.167:_10_FOAM GLASS_190mm_UN m</v>
          </cell>
          <cell r="D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 t="str">
            <v>5.1.167</v>
          </cell>
        </row>
        <row r="1963">
          <cell r="A1963" t="str">
            <v>5.1.168</v>
          </cell>
          <cell r="C1963" t="str">
            <v>5.1.168:_10_FOAM GLASS_200mm_UN m</v>
          </cell>
          <cell r="D1963">
            <v>0</v>
          </cell>
          <cell r="F1963">
            <v>0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  <cell r="K1963" t="str">
            <v>5.1.168</v>
          </cell>
        </row>
        <row r="1964">
          <cell r="A1964" t="str">
            <v>5.1.169</v>
          </cell>
          <cell r="C1964" t="str">
            <v>5.1.169:_10_FOAM GLASS_220mm_UN m</v>
          </cell>
          <cell r="D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  <cell r="K1964" t="str">
            <v>5.1.169</v>
          </cell>
        </row>
        <row r="1965">
          <cell r="A1965" t="str">
            <v>5.1.170</v>
          </cell>
          <cell r="C1965" t="str">
            <v>5.1.170:_10_FOAM GLASS_230mm_UN m</v>
          </cell>
          <cell r="D1965">
            <v>0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 t="str">
            <v>5.1.170</v>
          </cell>
        </row>
        <row r="1966">
          <cell r="A1966" t="str">
            <v>5.1.171</v>
          </cell>
          <cell r="C1966" t="str">
            <v>5.1.171:_10_FOAM GLASS_250mm_UN m</v>
          </cell>
          <cell r="D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 t="str">
            <v>5.1.171</v>
          </cell>
        </row>
        <row r="1967">
          <cell r="A1967" t="str">
            <v>5.1.172</v>
          </cell>
          <cell r="C1967" t="str">
            <v>5.1.172:_12_FOAM GLASS_30mm_UN m</v>
          </cell>
          <cell r="D1967">
            <v>0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 t="str">
            <v>5.1.172</v>
          </cell>
        </row>
        <row r="1968">
          <cell r="A1968" t="str">
            <v>5.1.173</v>
          </cell>
          <cell r="C1968" t="str">
            <v>5.1.173:_12_FOAM GLASS_40mm_UN m</v>
          </cell>
          <cell r="D1968">
            <v>0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 t="str">
            <v>5.1.173</v>
          </cell>
        </row>
        <row r="1969">
          <cell r="A1969" t="str">
            <v>5.1.174</v>
          </cell>
          <cell r="C1969" t="str">
            <v>5.1.174:_12_FOAM GLASS_60mm_UN m</v>
          </cell>
          <cell r="D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 t="str">
            <v>5.1.174</v>
          </cell>
        </row>
        <row r="1970">
          <cell r="A1970" t="str">
            <v>5.1.175</v>
          </cell>
          <cell r="C1970" t="str">
            <v>5.1.175:_12_FOAM GLASS_70mm_UN m</v>
          </cell>
          <cell r="D1970">
            <v>0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 t="str">
            <v>5.1.175</v>
          </cell>
        </row>
        <row r="1971">
          <cell r="A1971" t="str">
            <v>5.1.176</v>
          </cell>
          <cell r="C1971" t="str">
            <v>5.1.176:_12_FOAM GLASS_80mm_UN m</v>
          </cell>
          <cell r="D1971">
            <v>0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 t="str">
            <v>5.1.176</v>
          </cell>
        </row>
        <row r="1972">
          <cell r="A1972" t="str">
            <v>5.1.177</v>
          </cell>
          <cell r="C1972" t="str">
            <v>5.1.177:_12_FOAM GLASS_100mm_UN m</v>
          </cell>
          <cell r="D1972">
            <v>0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 t="str">
            <v>5.1.177</v>
          </cell>
        </row>
        <row r="1973">
          <cell r="A1973" t="str">
            <v>5.1.178</v>
          </cell>
          <cell r="C1973" t="str">
            <v>5.1.178:_12_FOAM GLASS_110mm_UN m</v>
          </cell>
          <cell r="D1973">
            <v>0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 t="str">
            <v>5.1.178</v>
          </cell>
        </row>
        <row r="1974">
          <cell r="A1974" t="str">
            <v>5.1.179</v>
          </cell>
          <cell r="C1974" t="str">
            <v>5.1.179:_12_FOAM GLASS_120mm_UN m</v>
          </cell>
          <cell r="D1974">
            <v>0</v>
          </cell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K1974" t="str">
            <v>5.1.179</v>
          </cell>
        </row>
        <row r="1975">
          <cell r="A1975" t="str">
            <v>5.1.180</v>
          </cell>
          <cell r="C1975" t="str">
            <v>5.1.180:_12_FOAM GLASS_130mm_UN m</v>
          </cell>
          <cell r="D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 t="str">
            <v>5.1.180</v>
          </cell>
        </row>
        <row r="1976">
          <cell r="A1976" t="str">
            <v>5.1.181</v>
          </cell>
          <cell r="C1976" t="str">
            <v>5.1.181:_12_FOAM GLASS_140mm_UN m</v>
          </cell>
          <cell r="D1976">
            <v>0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 t="str">
            <v>5.1.181</v>
          </cell>
        </row>
        <row r="1977">
          <cell r="A1977" t="str">
            <v>5.1.182</v>
          </cell>
          <cell r="C1977" t="str">
            <v>5.1.182:_12_FOAM GLASS_150mm_UN m</v>
          </cell>
          <cell r="D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 t="str">
            <v>5.1.182</v>
          </cell>
        </row>
        <row r="1978">
          <cell r="A1978" t="str">
            <v>5.1.183</v>
          </cell>
          <cell r="C1978" t="str">
            <v>5.1.183:_12_FOAM GLASS_160mm_UN m</v>
          </cell>
          <cell r="D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 t="str">
            <v>5.1.183</v>
          </cell>
        </row>
        <row r="1979">
          <cell r="A1979" t="str">
            <v>5.1.184</v>
          </cell>
          <cell r="C1979" t="str">
            <v>5.1.184:_12_FOAM GLASS_170mm_UN m</v>
          </cell>
          <cell r="D1979">
            <v>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0</v>
          </cell>
          <cell r="K1979" t="str">
            <v>5.1.184</v>
          </cell>
        </row>
        <row r="1980">
          <cell r="A1980" t="str">
            <v>5.1.185</v>
          </cell>
          <cell r="C1980" t="str">
            <v>5.1.185:_12_FOAM GLASS_190mm_UN m</v>
          </cell>
          <cell r="D1980">
            <v>0</v>
          </cell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  <cell r="K1980" t="str">
            <v>5.1.185</v>
          </cell>
        </row>
        <row r="1981">
          <cell r="A1981" t="str">
            <v>5.1.186</v>
          </cell>
          <cell r="C1981" t="str">
            <v>5.1.186:_12_FOAM GLASS_200mm_UN m</v>
          </cell>
          <cell r="D1981">
            <v>0</v>
          </cell>
          <cell r="F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0</v>
          </cell>
          <cell r="K1981" t="str">
            <v>5.1.186</v>
          </cell>
        </row>
        <row r="1982">
          <cell r="A1982" t="str">
            <v>5.1.187</v>
          </cell>
          <cell r="C1982" t="str">
            <v>5.1.187:_12_FOAM GLASS_210mm_UN m</v>
          </cell>
          <cell r="D1982">
            <v>0</v>
          </cell>
          <cell r="F1982">
            <v>0</v>
          </cell>
          <cell r="G1982">
            <v>0</v>
          </cell>
          <cell r="H1982">
            <v>0</v>
          </cell>
          <cell r="I1982">
            <v>0</v>
          </cell>
          <cell r="J1982">
            <v>0</v>
          </cell>
          <cell r="K1982" t="str">
            <v>5.1.187</v>
          </cell>
        </row>
        <row r="1983">
          <cell r="A1983" t="str">
            <v>5.1.188</v>
          </cell>
          <cell r="C1983" t="str">
            <v>5.1.188:_12_FOAM GLASS_230mm_UN m</v>
          </cell>
          <cell r="D1983">
            <v>0</v>
          </cell>
          <cell r="F1983">
            <v>0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 t="str">
            <v>5.1.188</v>
          </cell>
        </row>
        <row r="1984">
          <cell r="A1984" t="str">
            <v>5.1.189</v>
          </cell>
          <cell r="C1984" t="str">
            <v>5.1.189:_12_FOAM GLASS_240mm_UN m</v>
          </cell>
          <cell r="D1984">
            <v>0</v>
          </cell>
          <cell r="F1984">
            <v>0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 t="str">
            <v>5.1.189</v>
          </cell>
        </row>
        <row r="1985">
          <cell r="A1985" t="str">
            <v>5.1.190</v>
          </cell>
          <cell r="C1985" t="str">
            <v>5.1.190:_12_FOAM GLASS_260mm_UN m</v>
          </cell>
          <cell r="D1985">
            <v>0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 t="str">
            <v>5.1.190</v>
          </cell>
        </row>
        <row r="1986">
          <cell r="A1986" t="str">
            <v>5.1.191</v>
          </cell>
          <cell r="C1986" t="str">
            <v>5.1.191:_14_FOAM GLASS_30mm_UN m</v>
          </cell>
          <cell r="D1986">
            <v>0</v>
          </cell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0</v>
          </cell>
          <cell r="K1986" t="str">
            <v>5.1.191</v>
          </cell>
        </row>
        <row r="1987">
          <cell r="A1987" t="str">
            <v>5.1.192</v>
          </cell>
          <cell r="C1987" t="str">
            <v>5.1.192:_14_FOAM GLASS_40mm_UN m</v>
          </cell>
          <cell r="D1987">
            <v>0</v>
          </cell>
          <cell r="F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 t="str">
            <v>5.1.192</v>
          </cell>
        </row>
        <row r="1988">
          <cell r="A1988" t="str">
            <v>5.1.193</v>
          </cell>
          <cell r="C1988" t="str">
            <v>5.1.193:_14_FOAM GLASS_60mm_UN m</v>
          </cell>
          <cell r="D1988">
            <v>0</v>
          </cell>
          <cell r="F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  <cell r="K1988" t="str">
            <v>5.1.193</v>
          </cell>
        </row>
        <row r="1989">
          <cell r="A1989" t="str">
            <v>5.1.194</v>
          </cell>
          <cell r="C1989" t="str">
            <v>5.1.194:_14_FOAM GLASS_70mm_UN m</v>
          </cell>
          <cell r="D1989">
            <v>0</v>
          </cell>
          <cell r="F1989">
            <v>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 t="str">
            <v>5.1.194</v>
          </cell>
        </row>
        <row r="1990">
          <cell r="A1990" t="str">
            <v>5.1.195</v>
          </cell>
          <cell r="C1990" t="str">
            <v>5.1.195:_14_FOAM GLASS_80mm_UN m</v>
          </cell>
          <cell r="D1990">
            <v>0</v>
          </cell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0</v>
          </cell>
          <cell r="K1990" t="str">
            <v>5.1.195</v>
          </cell>
        </row>
        <row r="1991">
          <cell r="A1991" t="str">
            <v>5.1.196</v>
          </cell>
          <cell r="C1991" t="str">
            <v>5.1.196:_14_FOAM GLASS_90mm_UN m</v>
          </cell>
          <cell r="D1991">
            <v>0</v>
          </cell>
          <cell r="F1991">
            <v>0</v>
          </cell>
          <cell r="G1991">
            <v>0</v>
          </cell>
          <cell r="H1991">
            <v>0</v>
          </cell>
          <cell r="I1991">
            <v>0</v>
          </cell>
          <cell r="J1991">
            <v>0</v>
          </cell>
          <cell r="K1991" t="str">
            <v>5.1.196</v>
          </cell>
        </row>
        <row r="1992">
          <cell r="A1992" t="str">
            <v>5.1.197</v>
          </cell>
          <cell r="C1992" t="str">
            <v>5.1.197:_14_FOAM GLASS_110mm_UN m</v>
          </cell>
          <cell r="D1992">
            <v>0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 t="str">
            <v>5.1.197</v>
          </cell>
        </row>
        <row r="1993">
          <cell r="A1993" t="str">
            <v>5.1.198</v>
          </cell>
          <cell r="C1993" t="str">
            <v>5.1.198:_14_FOAM GLASS_120mm_UN m</v>
          </cell>
          <cell r="D1993">
            <v>0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 t="str">
            <v>5.1.198</v>
          </cell>
        </row>
        <row r="1994">
          <cell r="A1994" t="str">
            <v>5.1.199</v>
          </cell>
          <cell r="C1994" t="str">
            <v>5.1.199:_14_FOAM GLASS_130mm_UN m</v>
          </cell>
          <cell r="D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  <cell r="K1994" t="str">
            <v>5.1.199</v>
          </cell>
        </row>
        <row r="1995">
          <cell r="A1995" t="str">
            <v>5.1.200</v>
          </cell>
          <cell r="C1995" t="str">
            <v>5.1.200:_14_FOAM GLASS_140mm_UN m</v>
          </cell>
          <cell r="D1995">
            <v>0</v>
          </cell>
          <cell r="F1995">
            <v>0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 t="str">
            <v>5.1.200</v>
          </cell>
        </row>
        <row r="1996">
          <cell r="A1996" t="str">
            <v>5.1.201</v>
          </cell>
          <cell r="C1996" t="str">
            <v>5.1.201:_14_FOAM GLASS_150mm_UN m</v>
          </cell>
          <cell r="D1996">
            <v>0</v>
          </cell>
          <cell r="F1996">
            <v>0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 t="str">
            <v>5.1.201</v>
          </cell>
        </row>
        <row r="1997">
          <cell r="A1997" t="str">
            <v>5.1.202</v>
          </cell>
          <cell r="C1997" t="str">
            <v>5.1.202:_14_FOAM GLASS_160mm_UN m</v>
          </cell>
          <cell r="D1997">
            <v>0</v>
          </cell>
          <cell r="F1997">
            <v>0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 t="str">
            <v>5.1.202</v>
          </cell>
        </row>
        <row r="1998">
          <cell r="A1998" t="str">
            <v>5.1.203</v>
          </cell>
          <cell r="C1998" t="str">
            <v>5.1.203:_14_FOAM GLASS_180mm_UN m</v>
          </cell>
          <cell r="D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  <cell r="K1998" t="str">
            <v>5.1.203</v>
          </cell>
        </row>
        <row r="1999">
          <cell r="A1999" t="str">
            <v>5.1.204</v>
          </cell>
          <cell r="C1999" t="str">
            <v>5.1.204:_14_FOAM GLASS_190mm_UN m</v>
          </cell>
          <cell r="D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 t="str">
            <v>5.1.204</v>
          </cell>
        </row>
        <row r="2000">
          <cell r="A2000" t="str">
            <v>5.1.205</v>
          </cell>
          <cell r="C2000" t="str">
            <v>5.1.205:_14_FOAM GLASS_200mm_UN m</v>
          </cell>
          <cell r="D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 t="str">
            <v>5.1.205</v>
          </cell>
        </row>
        <row r="2001">
          <cell r="A2001" t="str">
            <v>5.1.206</v>
          </cell>
          <cell r="C2001" t="str">
            <v>5.1.206:_14_FOAM GLASS_210mm_UN m</v>
          </cell>
          <cell r="D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 t="str">
            <v>5.1.206</v>
          </cell>
        </row>
        <row r="2002">
          <cell r="A2002" t="str">
            <v>5.1.207</v>
          </cell>
          <cell r="C2002" t="str">
            <v>5.1.207:_14_FOAM GLASS_230mm_UN m</v>
          </cell>
          <cell r="D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 t="str">
            <v>5.1.207</v>
          </cell>
        </row>
        <row r="2003">
          <cell r="A2003" t="str">
            <v>5.1.208</v>
          </cell>
          <cell r="C2003" t="str">
            <v>5.1.208:_14_FOAM GLASS_250mm_UN m</v>
          </cell>
          <cell r="D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 t="str">
            <v>5.1.208</v>
          </cell>
        </row>
        <row r="2004">
          <cell r="A2004" t="str">
            <v>5.1.209</v>
          </cell>
          <cell r="C2004" t="str">
            <v>5.1.209:_14_FOAM GLASS_270mm_UN m</v>
          </cell>
          <cell r="D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 t="str">
            <v>5.1.209</v>
          </cell>
        </row>
        <row r="2005">
          <cell r="A2005" t="str">
            <v>5.1.210</v>
          </cell>
          <cell r="C2005" t="str">
            <v>5.1.210:_16_FOAM GLASS_30mm_UN m</v>
          </cell>
          <cell r="D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 t="str">
            <v>5.1.210</v>
          </cell>
        </row>
        <row r="2006">
          <cell r="A2006" t="str">
            <v>5.1.211</v>
          </cell>
          <cell r="C2006" t="str">
            <v>5.1.211:_16_FOAM GLASS_40mm_UN m</v>
          </cell>
          <cell r="D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 t="str">
            <v>5.1.211</v>
          </cell>
        </row>
        <row r="2007">
          <cell r="A2007" t="str">
            <v>5.1.212</v>
          </cell>
          <cell r="C2007" t="str">
            <v>5.1.212:_16_FOAM GLASS_60mm_UN m</v>
          </cell>
          <cell r="D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 t="str">
            <v>5.1.212</v>
          </cell>
        </row>
        <row r="2008">
          <cell r="A2008" t="str">
            <v>5.1.213</v>
          </cell>
          <cell r="C2008" t="str">
            <v>5.1.213:_16_FOAM GLASS_70mm_UN m</v>
          </cell>
          <cell r="D2008">
            <v>0</v>
          </cell>
          <cell r="F2008">
            <v>0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 t="str">
            <v>5.1.213</v>
          </cell>
        </row>
        <row r="2009">
          <cell r="A2009" t="str">
            <v>5.1.214</v>
          </cell>
          <cell r="C2009" t="str">
            <v>5.1.214:_16_FOAM GLASS_90mm_UN m</v>
          </cell>
          <cell r="D2009">
            <v>0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 t="str">
            <v>5.1.214</v>
          </cell>
        </row>
        <row r="2010">
          <cell r="A2010" t="str">
            <v>5.1.215</v>
          </cell>
          <cell r="C2010" t="str">
            <v>5.1.215:_16_FOAM GLASS_100mm_UN m</v>
          </cell>
          <cell r="D2010">
            <v>0</v>
          </cell>
          <cell r="F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  <cell r="K2010" t="str">
            <v>5.1.215</v>
          </cell>
        </row>
        <row r="2011">
          <cell r="A2011" t="str">
            <v>5.1.216</v>
          </cell>
          <cell r="C2011" t="str">
            <v>5.1.216:_16_FOAM GLASS_110mm_UN m</v>
          </cell>
          <cell r="D2011">
            <v>0</v>
          </cell>
          <cell r="F2011">
            <v>0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 t="str">
            <v>5.1.216</v>
          </cell>
        </row>
        <row r="2012">
          <cell r="A2012" t="str">
            <v>5.1.217</v>
          </cell>
          <cell r="C2012" t="str">
            <v>5.1.217:_16_FOAM GLASS_120mm_UN m</v>
          </cell>
          <cell r="D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 t="str">
            <v>5.1.217</v>
          </cell>
        </row>
        <row r="2013">
          <cell r="A2013" t="str">
            <v>5.1.218</v>
          </cell>
          <cell r="C2013" t="str">
            <v>5.1.218:_16_FOAM GLASS_130mm_UN m</v>
          </cell>
          <cell r="D2013">
            <v>0</v>
          </cell>
          <cell r="F2013">
            <v>0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K2013" t="str">
            <v>5.1.218</v>
          </cell>
        </row>
        <row r="2014">
          <cell r="A2014" t="str">
            <v>5.1.219</v>
          </cell>
          <cell r="C2014" t="str">
            <v>5.1.219:_16_FOAM GLASS_140mm_UN m</v>
          </cell>
          <cell r="D2014">
            <v>0</v>
          </cell>
          <cell r="F2014">
            <v>0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K2014" t="str">
            <v>5.1.219</v>
          </cell>
        </row>
        <row r="2015">
          <cell r="A2015" t="str">
            <v>5.1.220</v>
          </cell>
          <cell r="C2015" t="str">
            <v>5.1.220:_16_FOAM GLASS_160mm_UN m</v>
          </cell>
          <cell r="D2015">
            <v>0</v>
          </cell>
          <cell r="F2015">
            <v>0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 t="str">
            <v>5.1.220</v>
          </cell>
        </row>
        <row r="2016">
          <cell r="A2016" t="str">
            <v>5.1.221</v>
          </cell>
          <cell r="C2016" t="str">
            <v>5.1.221:_16_FOAM GLASS_170mm_UN m</v>
          </cell>
          <cell r="D2016">
            <v>0</v>
          </cell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 t="str">
            <v>5.1.221</v>
          </cell>
        </row>
        <row r="2017">
          <cell r="A2017" t="str">
            <v>5.1.222</v>
          </cell>
          <cell r="C2017" t="str">
            <v>5.1.222:_16_FOAM GLASS_180mm_UN m</v>
          </cell>
          <cell r="D2017">
            <v>0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K2017" t="str">
            <v>5.1.222</v>
          </cell>
        </row>
        <row r="2018">
          <cell r="A2018" t="str">
            <v>5.1.223</v>
          </cell>
          <cell r="C2018" t="str">
            <v>5.1.223:_16_FOAM GLASS_200mm_UN m</v>
          </cell>
          <cell r="D2018">
            <v>0</v>
          </cell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 t="str">
            <v>5.1.223</v>
          </cell>
        </row>
        <row r="2019">
          <cell r="A2019" t="str">
            <v>5.1.224</v>
          </cell>
          <cell r="C2019" t="str">
            <v>5.1.224:_16_FOAM GLASS_210mm_UN m</v>
          </cell>
          <cell r="D2019">
            <v>0</v>
          </cell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 t="str">
            <v>5.1.224</v>
          </cell>
        </row>
        <row r="2020">
          <cell r="A2020" t="str">
            <v>5.1.225</v>
          </cell>
          <cell r="C2020" t="str">
            <v>5.1.225:_16_FOAM GLASS_220mm_UN m</v>
          </cell>
          <cell r="D2020">
            <v>0</v>
          </cell>
          <cell r="F2020">
            <v>0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K2020" t="str">
            <v>5.1.225</v>
          </cell>
        </row>
        <row r="2021">
          <cell r="A2021" t="str">
            <v>5.1.226</v>
          </cell>
          <cell r="C2021" t="str">
            <v>5.1.226:_16_FOAM GLASS_240mm_UN m</v>
          </cell>
          <cell r="D2021">
            <v>0</v>
          </cell>
          <cell r="F2021">
            <v>0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K2021" t="str">
            <v>5.1.226</v>
          </cell>
        </row>
        <row r="2022">
          <cell r="A2022" t="str">
            <v>5.1.227</v>
          </cell>
          <cell r="C2022" t="str">
            <v>5.1.227:_16_FOAM GLASS_250mm_UN m</v>
          </cell>
          <cell r="D2022">
            <v>0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K2022" t="str">
            <v>5.1.227</v>
          </cell>
        </row>
        <row r="2023">
          <cell r="A2023" t="str">
            <v>5.1.228</v>
          </cell>
          <cell r="C2023" t="str">
            <v>5.1.228:_16_FOAM GLASS_270mm_UN m</v>
          </cell>
          <cell r="D2023">
            <v>0</v>
          </cell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 t="str">
            <v>5.1.228</v>
          </cell>
        </row>
        <row r="2024">
          <cell r="A2024" t="str">
            <v>5.1.229</v>
          </cell>
          <cell r="C2024" t="str">
            <v>5.1.229:_20_FOAM GLASS_30mm_UN m</v>
          </cell>
          <cell r="D2024">
            <v>0</v>
          </cell>
          <cell r="F2024">
            <v>0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 t="str">
            <v>5.1.229</v>
          </cell>
        </row>
        <row r="2025">
          <cell r="A2025" t="str">
            <v>5.1.230</v>
          </cell>
          <cell r="C2025" t="str">
            <v>5.1.230:_20_FOAM GLASS_50mm_UN m</v>
          </cell>
          <cell r="D2025">
            <v>0</v>
          </cell>
          <cell r="F2025">
            <v>0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K2025" t="str">
            <v>5.1.230</v>
          </cell>
        </row>
        <row r="2026">
          <cell r="A2026" t="str">
            <v>5.1.231</v>
          </cell>
          <cell r="C2026" t="str">
            <v>5.1.231:_20_FOAM GLASS_60mm_UN m</v>
          </cell>
          <cell r="D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 t="str">
            <v>5.1.231</v>
          </cell>
        </row>
        <row r="2027">
          <cell r="A2027" t="str">
            <v>5.1.232</v>
          </cell>
          <cell r="C2027" t="str">
            <v>5.1.232:_20_FOAM GLASS_70mm_UN m</v>
          </cell>
          <cell r="D2027">
            <v>0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 t="str">
            <v>5.1.232</v>
          </cell>
        </row>
        <row r="2028">
          <cell r="A2028" t="str">
            <v>5.1.233</v>
          </cell>
          <cell r="C2028" t="str">
            <v>5.1.233:_20_FOAM GLASS_90mm_UN m</v>
          </cell>
          <cell r="D2028">
            <v>0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0</v>
          </cell>
          <cell r="K2028" t="str">
            <v>5.1.233</v>
          </cell>
        </row>
        <row r="2029">
          <cell r="A2029" t="str">
            <v>5.1.234</v>
          </cell>
          <cell r="C2029" t="str">
            <v>5.1.234:_20_FOAM GLASS_100mm_UN m</v>
          </cell>
          <cell r="D2029">
            <v>0</v>
          </cell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  <cell r="K2029" t="str">
            <v>5.1.234</v>
          </cell>
        </row>
        <row r="2030">
          <cell r="A2030" t="str">
            <v>5.1.235</v>
          </cell>
          <cell r="C2030" t="str">
            <v>5.1.235:_20_FOAM GLASS_110mm_UN m</v>
          </cell>
          <cell r="D2030">
            <v>0</v>
          </cell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0</v>
          </cell>
          <cell r="K2030" t="str">
            <v>5.1.235</v>
          </cell>
        </row>
        <row r="2031">
          <cell r="A2031" t="str">
            <v>5.1.236</v>
          </cell>
          <cell r="C2031" t="str">
            <v>5.1.236:_20_FOAM GLASS_120mm_UN m</v>
          </cell>
          <cell r="D2031">
            <v>0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  <cell r="K2031" t="str">
            <v>5.1.236</v>
          </cell>
        </row>
        <row r="2032">
          <cell r="A2032" t="str">
            <v>5.1.237</v>
          </cell>
          <cell r="C2032" t="str">
            <v>5.1.237:_20_FOAM GLASS_140mm_UN m</v>
          </cell>
          <cell r="D2032">
            <v>0</v>
          </cell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0</v>
          </cell>
          <cell r="K2032" t="str">
            <v>5.1.237</v>
          </cell>
        </row>
        <row r="2033">
          <cell r="A2033" t="str">
            <v>5.1.238</v>
          </cell>
          <cell r="C2033" t="str">
            <v>5.1.238:_20_FOAM GLASS_150mm_UN m</v>
          </cell>
          <cell r="D2033">
            <v>0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  <cell r="K2033" t="str">
            <v>5.1.238</v>
          </cell>
        </row>
        <row r="2034">
          <cell r="A2034" t="str">
            <v>5.1.239</v>
          </cell>
          <cell r="C2034" t="str">
            <v>5.1.239:_20_FOAM GLASS_160mm_UN m</v>
          </cell>
          <cell r="D2034">
            <v>0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 t="str">
            <v>5.1.239</v>
          </cell>
        </row>
        <row r="2035">
          <cell r="A2035" t="str">
            <v>5.1.240</v>
          </cell>
          <cell r="C2035" t="str">
            <v>5.1.240:_20_FOAM GLASS_170mm_UN m</v>
          </cell>
          <cell r="D2035">
            <v>0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 t="str">
            <v>5.1.240</v>
          </cell>
        </row>
        <row r="2036">
          <cell r="A2036" t="str">
            <v>5.1.241</v>
          </cell>
          <cell r="C2036" t="str">
            <v>5.1.241:_20_FOAM GLASS_190mm_UN m</v>
          </cell>
          <cell r="D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 t="str">
            <v>5.1.241</v>
          </cell>
        </row>
        <row r="2037">
          <cell r="A2037" t="str">
            <v>5.1.242</v>
          </cell>
          <cell r="C2037" t="str">
            <v>5.1.242:_20_FOAM GLASS_200mm_UN m</v>
          </cell>
          <cell r="D2037">
            <v>0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 t="str">
            <v>5.1.242</v>
          </cell>
        </row>
        <row r="2038">
          <cell r="A2038" t="str">
            <v>5.1.243</v>
          </cell>
          <cell r="C2038" t="str">
            <v>5.1.243:_20_FOAM GLASS_220mm_UN m</v>
          </cell>
          <cell r="D2038">
            <v>0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0</v>
          </cell>
          <cell r="K2038" t="str">
            <v>5.1.243</v>
          </cell>
        </row>
        <row r="2039">
          <cell r="A2039" t="str">
            <v>5.1.244</v>
          </cell>
          <cell r="C2039" t="str">
            <v>5.1.244:_20_FOAM GLASS_230mm_UN m</v>
          </cell>
          <cell r="D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  <cell r="K2039" t="str">
            <v>5.1.244</v>
          </cell>
        </row>
        <row r="2040">
          <cell r="A2040" t="str">
            <v>5.1.245</v>
          </cell>
          <cell r="C2040" t="str">
            <v>5.1.245:_20_FOAM GLASS_250mm_UN m</v>
          </cell>
          <cell r="D2040">
            <v>0</v>
          </cell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0</v>
          </cell>
          <cell r="K2040" t="str">
            <v>5.1.245</v>
          </cell>
        </row>
        <row r="2041">
          <cell r="A2041" t="str">
            <v>5.1.246</v>
          </cell>
          <cell r="C2041" t="str">
            <v>5.1.246:_20_FOAM GLASS_260mm_UN m</v>
          </cell>
          <cell r="D2041">
            <v>0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  <cell r="K2041" t="str">
            <v>5.1.246</v>
          </cell>
        </row>
        <row r="2042">
          <cell r="A2042" t="str">
            <v>5.1.247</v>
          </cell>
          <cell r="C2042" t="str">
            <v>5.1.247:_20_FOAM GLASS_280mm_UN m</v>
          </cell>
          <cell r="D2042">
            <v>0</v>
          </cell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0</v>
          </cell>
          <cell r="K2042" t="str">
            <v>5.1.247</v>
          </cell>
        </row>
        <row r="2043">
          <cell r="A2043" t="str">
            <v>5.1.248</v>
          </cell>
          <cell r="C2043" t="str">
            <v>5.1.248:_24_FOAM GLASS_30mm_UN m</v>
          </cell>
          <cell r="D2043">
            <v>0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 t="str">
            <v>5.1.248</v>
          </cell>
        </row>
        <row r="2044">
          <cell r="A2044" t="str">
            <v>5.1.249</v>
          </cell>
          <cell r="C2044" t="str">
            <v>5.1.249:_24_FOAM GLASS_50mm_UN m</v>
          </cell>
          <cell r="D2044">
            <v>0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 t="str">
            <v>5.1.249</v>
          </cell>
        </row>
        <row r="2045">
          <cell r="A2045" t="str">
            <v>5.1.250</v>
          </cell>
          <cell r="C2045" t="str">
            <v>5.1.250:_24_FOAM GLASS_60mm_UN m</v>
          </cell>
          <cell r="D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  <cell r="K2045" t="str">
            <v>5.1.250</v>
          </cell>
        </row>
        <row r="2046">
          <cell r="A2046" t="str">
            <v>5.1.251</v>
          </cell>
          <cell r="C2046" t="str">
            <v>5.1.251:_24_FOAM GLASS_70mm_UN m</v>
          </cell>
          <cell r="D2046">
            <v>0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0</v>
          </cell>
          <cell r="K2046" t="str">
            <v>5.1.251</v>
          </cell>
        </row>
        <row r="2047">
          <cell r="A2047" t="str">
            <v>5.1.252</v>
          </cell>
          <cell r="C2047" t="str">
            <v>5.1.252:_24_FOAM GLASS_90mm_UN m</v>
          </cell>
          <cell r="D2047">
            <v>0</v>
          </cell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  <cell r="K2047" t="str">
            <v>5.1.252</v>
          </cell>
        </row>
        <row r="2048">
          <cell r="A2048" t="str">
            <v>5.1.253</v>
          </cell>
          <cell r="C2048" t="str">
            <v>5.1.253:_24_FOAM GLASS_100mm_UN m</v>
          </cell>
          <cell r="D2048">
            <v>0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  <cell r="K2048" t="str">
            <v>5.1.253</v>
          </cell>
        </row>
        <row r="2049">
          <cell r="A2049" t="str">
            <v>5.1.254</v>
          </cell>
          <cell r="C2049" t="str">
            <v>5.1.254:_24_FOAM GLASS_110mm_UN m</v>
          </cell>
          <cell r="D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 t="str">
            <v>5.1.254</v>
          </cell>
        </row>
        <row r="2050">
          <cell r="A2050" t="str">
            <v>5.1.255</v>
          </cell>
          <cell r="C2050" t="str">
            <v>5.1.255:_24_FOAM GLASS_120mm_UN m</v>
          </cell>
          <cell r="D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0</v>
          </cell>
          <cell r="J2050">
            <v>0</v>
          </cell>
          <cell r="K2050" t="str">
            <v>5.1.255</v>
          </cell>
        </row>
        <row r="2051">
          <cell r="A2051" t="str">
            <v>5.1.256</v>
          </cell>
          <cell r="C2051" t="str">
            <v>5.1.256:_24_FOAM GLASS_140mm_UN m</v>
          </cell>
          <cell r="D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0</v>
          </cell>
          <cell r="J2051">
            <v>0</v>
          </cell>
          <cell r="K2051" t="str">
            <v>5.1.256</v>
          </cell>
        </row>
        <row r="2052">
          <cell r="A2052" t="str">
            <v>5.1.257</v>
          </cell>
          <cell r="C2052" t="str">
            <v>5.1.257:_24_FOAM GLASS_150mm_UN m</v>
          </cell>
          <cell r="D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0</v>
          </cell>
          <cell r="K2052" t="str">
            <v>5.1.257</v>
          </cell>
        </row>
        <row r="2053">
          <cell r="A2053" t="str">
            <v>5.1.258</v>
          </cell>
          <cell r="C2053" t="str">
            <v>5.1.258:_24_FOAM GLASS_160mm_UN m</v>
          </cell>
          <cell r="D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0</v>
          </cell>
          <cell r="K2053" t="str">
            <v>5.1.258</v>
          </cell>
        </row>
        <row r="2054">
          <cell r="A2054" t="str">
            <v>5.1.259</v>
          </cell>
          <cell r="C2054" t="str">
            <v>5.1.259:_24_FOAM GLASS_180mm_UN m</v>
          </cell>
          <cell r="D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0</v>
          </cell>
          <cell r="K2054" t="str">
            <v>5.1.259</v>
          </cell>
        </row>
        <row r="2055">
          <cell r="A2055" t="str">
            <v>5.1.260</v>
          </cell>
          <cell r="C2055" t="str">
            <v>5.1.260:_24_FOAM GLASS_190mm_UN m</v>
          </cell>
          <cell r="D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  <cell r="K2055" t="str">
            <v>5.1.260</v>
          </cell>
        </row>
        <row r="2056">
          <cell r="A2056" t="str">
            <v>5.1.261</v>
          </cell>
          <cell r="C2056" t="str">
            <v>5.1.261:_24_FOAM GLASS_210mm_UN m</v>
          </cell>
          <cell r="D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 t="str">
            <v>5.1.261</v>
          </cell>
        </row>
        <row r="2057">
          <cell r="A2057" t="str">
            <v>5.1.262</v>
          </cell>
          <cell r="C2057" t="str">
            <v>5.1.262:_24_FOAM GLASS_220mm_UN m</v>
          </cell>
          <cell r="D2057">
            <v>0</v>
          </cell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0</v>
          </cell>
          <cell r="K2057" t="str">
            <v>5.1.262</v>
          </cell>
        </row>
        <row r="2058">
          <cell r="A2058" t="str">
            <v>5.1.263</v>
          </cell>
          <cell r="C2058" t="str">
            <v>5.1.263:_24_FOAM GLASS_230mm_UN m</v>
          </cell>
          <cell r="D2058">
            <v>0</v>
          </cell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0</v>
          </cell>
          <cell r="K2058" t="str">
            <v>5.1.263</v>
          </cell>
        </row>
        <row r="2059">
          <cell r="A2059" t="str">
            <v>5.1.264</v>
          </cell>
          <cell r="C2059" t="str">
            <v>5.1.264:_24_FOAM GLASS_250mm_UN m</v>
          </cell>
          <cell r="D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  <cell r="K2059" t="str">
            <v>5.1.264</v>
          </cell>
        </row>
        <row r="2060">
          <cell r="A2060" t="str">
            <v>5.1.265</v>
          </cell>
          <cell r="C2060" t="str">
            <v>5.1.265:_24_FOAM GLASS_270mm_UN m</v>
          </cell>
          <cell r="D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  <cell r="K2060" t="str">
            <v>5.1.265</v>
          </cell>
        </row>
        <row r="2061">
          <cell r="A2061" t="str">
            <v>5.1.266</v>
          </cell>
          <cell r="C2061" t="str">
            <v>5.1.266:_24_FOAM GLASS_290mm_UN m</v>
          </cell>
          <cell r="D2061">
            <v>0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  <cell r="K2061" t="str">
            <v>5.1.266</v>
          </cell>
        </row>
        <row r="2062">
          <cell r="A2062" t="str">
            <v>5.1.267</v>
          </cell>
          <cell r="C2062" t="str">
            <v>5.1.267:_28_FOAM GLASS_30mm_UN m</v>
          </cell>
          <cell r="D2062">
            <v>0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  <cell r="K2062" t="str">
            <v>5.1.267</v>
          </cell>
        </row>
        <row r="2063">
          <cell r="A2063" t="str">
            <v>5.1.268</v>
          </cell>
          <cell r="C2063" t="str">
            <v>5.1.268:_28_FOAM GLASS_50mm_UN m</v>
          </cell>
          <cell r="D2063">
            <v>0</v>
          </cell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  <cell r="K2063" t="str">
            <v>5.1.268</v>
          </cell>
        </row>
        <row r="2064">
          <cell r="A2064" t="str">
            <v>5.1.269</v>
          </cell>
          <cell r="C2064" t="str">
            <v>5.1.269:_28_FOAM GLASS_60mm_UN m</v>
          </cell>
          <cell r="D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 t="str">
            <v>5.1.269</v>
          </cell>
        </row>
        <row r="2065">
          <cell r="A2065" t="str">
            <v>5.1.270</v>
          </cell>
          <cell r="C2065" t="str">
            <v>5.1.270:_28_FOAM GLASS_70mm_UN m</v>
          </cell>
          <cell r="D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  <cell r="K2065" t="str">
            <v>5.1.270</v>
          </cell>
        </row>
        <row r="2066">
          <cell r="A2066" t="str">
            <v>5.1.271</v>
          </cell>
          <cell r="C2066" t="str">
            <v>5.1.271:_28_FOAM GLASS_90mm_UN m</v>
          </cell>
          <cell r="D2066">
            <v>0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  <cell r="K2066" t="str">
            <v>5.1.271</v>
          </cell>
        </row>
        <row r="2067">
          <cell r="A2067" t="str">
            <v>5.1.272</v>
          </cell>
          <cell r="C2067" t="str">
            <v>5.1.272:_28_FOAM GLASS_100mm_UN m</v>
          </cell>
          <cell r="D2067">
            <v>0</v>
          </cell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 t="str">
            <v>5.1.272</v>
          </cell>
        </row>
        <row r="2068">
          <cell r="A2068" t="str">
            <v>5.1.273</v>
          </cell>
          <cell r="C2068" t="str">
            <v>5.1.273:_28_FOAM GLASS_110mm_UN m</v>
          </cell>
          <cell r="D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  <cell r="K2068" t="str">
            <v>5.1.273</v>
          </cell>
        </row>
        <row r="2069">
          <cell r="A2069" t="str">
            <v>5.1.274</v>
          </cell>
          <cell r="C2069" t="str">
            <v>5.1.274:_28_FOAM GLASS_120mm_UN m</v>
          </cell>
          <cell r="D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 t="str">
            <v>5.1.274</v>
          </cell>
        </row>
        <row r="2070">
          <cell r="A2070" t="str">
            <v>5.1.275</v>
          </cell>
          <cell r="C2070" t="str">
            <v>5.1.275:_28_FOAM GLASS_140mm_UN m</v>
          </cell>
          <cell r="D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 t="str">
            <v>5.1.275</v>
          </cell>
        </row>
        <row r="2071">
          <cell r="A2071" t="str">
            <v>5.1.276</v>
          </cell>
          <cell r="C2071" t="str">
            <v>5.1.276:_28_FOAM GLASS_160mm_UN m</v>
          </cell>
          <cell r="D2071">
            <v>0</v>
          </cell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0</v>
          </cell>
          <cell r="K2071" t="str">
            <v>5.1.276</v>
          </cell>
        </row>
        <row r="2072">
          <cell r="A2072" t="str">
            <v>5.1.277</v>
          </cell>
          <cell r="C2072" t="str">
            <v>5.1.277:_28_FOAM GLASS_170mm_UN m</v>
          </cell>
          <cell r="D2072">
            <v>0</v>
          </cell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0</v>
          </cell>
          <cell r="K2072" t="str">
            <v>5.1.277</v>
          </cell>
        </row>
        <row r="2073">
          <cell r="A2073" t="str">
            <v>5.1.278</v>
          </cell>
          <cell r="C2073" t="str">
            <v>5.1.278:_28_FOAM GLASS_180mm_UN m</v>
          </cell>
          <cell r="D2073">
            <v>0</v>
          </cell>
          <cell r="F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0</v>
          </cell>
          <cell r="K2073" t="str">
            <v>5.1.278</v>
          </cell>
        </row>
        <row r="2074">
          <cell r="A2074" t="str">
            <v>5.1.279</v>
          </cell>
          <cell r="C2074" t="str">
            <v>5.1.279:_28_FOAM GLASS_200mm_UN m</v>
          </cell>
          <cell r="D2074">
            <v>0</v>
          </cell>
          <cell r="F2074">
            <v>0</v>
          </cell>
          <cell r="G2074">
            <v>0</v>
          </cell>
          <cell r="H2074">
            <v>0</v>
          </cell>
          <cell r="I2074">
            <v>0</v>
          </cell>
          <cell r="J2074">
            <v>0</v>
          </cell>
          <cell r="K2074" t="str">
            <v>5.1.279</v>
          </cell>
        </row>
        <row r="2075">
          <cell r="A2075" t="str">
            <v>5.1.280</v>
          </cell>
          <cell r="C2075" t="str">
            <v>5.1.280:_28_FOAM GLASS_220mm_UN m</v>
          </cell>
          <cell r="D2075">
            <v>0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  <cell r="K2075" t="str">
            <v>5.1.280</v>
          </cell>
        </row>
        <row r="2076">
          <cell r="A2076" t="str">
            <v>5.1.281</v>
          </cell>
          <cell r="C2076" t="str">
            <v>5.1.281:_28_FOAM GLASS_230mm_UN m</v>
          </cell>
          <cell r="D2076">
            <v>0</v>
          </cell>
          <cell r="F2076">
            <v>0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  <cell r="K2076" t="str">
            <v>5.1.281</v>
          </cell>
        </row>
        <row r="2077">
          <cell r="A2077" t="str">
            <v>5.1.282</v>
          </cell>
          <cell r="C2077" t="str">
            <v>5.1.282:_28_FOAM GLASS_240mm_UN m</v>
          </cell>
          <cell r="D2077">
            <v>0</v>
          </cell>
          <cell r="F2077">
            <v>0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 t="str">
            <v>5.1.282</v>
          </cell>
        </row>
        <row r="2078">
          <cell r="A2078" t="str">
            <v>5.1.283</v>
          </cell>
          <cell r="C2078" t="str">
            <v>5.1.283:_28_FOAM GLASS_260mm_UN m</v>
          </cell>
          <cell r="D2078">
            <v>0</v>
          </cell>
          <cell r="F2078">
            <v>0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 t="str">
            <v>5.1.283</v>
          </cell>
        </row>
        <row r="2079">
          <cell r="A2079" t="str">
            <v>5.1.284</v>
          </cell>
          <cell r="C2079" t="str">
            <v>5.1.284:_28_FOAM GLASS_280mm_UN m</v>
          </cell>
          <cell r="D2079">
            <v>0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 t="str">
            <v>5.1.284</v>
          </cell>
        </row>
        <row r="2080">
          <cell r="A2080" t="str">
            <v>5.1.285</v>
          </cell>
          <cell r="C2080" t="str">
            <v>5.1.285:_28_FOAM GLASS_300mm_UN m</v>
          </cell>
          <cell r="D2080">
            <v>0</v>
          </cell>
          <cell r="F2080">
            <v>0</v>
          </cell>
          <cell r="G2080">
            <v>0</v>
          </cell>
          <cell r="H2080">
            <v>0</v>
          </cell>
          <cell r="I2080">
            <v>0</v>
          </cell>
          <cell r="J2080">
            <v>0</v>
          </cell>
          <cell r="K2080" t="str">
            <v>5.1.285</v>
          </cell>
        </row>
        <row r="2081">
          <cell r="A2081" t="str">
            <v>5.1.286</v>
          </cell>
          <cell r="C2081" t="str">
            <v>5.1.286:_32_FOAM GLASS_30mm_UN m</v>
          </cell>
          <cell r="D2081">
            <v>0</v>
          </cell>
          <cell r="F2081">
            <v>0</v>
          </cell>
          <cell r="G2081">
            <v>0</v>
          </cell>
          <cell r="H2081">
            <v>0</v>
          </cell>
          <cell r="I2081">
            <v>0</v>
          </cell>
          <cell r="J2081">
            <v>0</v>
          </cell>
          <cell r="K2081" t="str">
            <v>5.1.286</v>
          </cell>
        </row>
        <row r="2082">
          <cell r="A2082" t="str">
            <v>5.1.287</v>
          </cell>
          <cell r="C2082" t="str">
            <v>5.1.287:_32_FOAM GLASS_50mm_UN m</v>
          </cell>
          <cell r="D2082">
            <v>0</v>
          </cell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0</v>
          </cell>
          <cell r="K2082" t="str">
            <v>5.1.287</v>
          </cell>
        </row>
        <row r="2083">
          <cell r="A2083" t="str">
            <v>5.1.288</v>
          </cell>
          <cell r="C2083" t="str">
            <v>5.1.288:_32_FOAM GLASS_60mm_UN m</v>
          </cell>
          <cell r="D2083">
            <v>0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  <cell r="K2083" t="str">
            <v>5.1.288</v>
          </cell>
        </row>
        <row r="2084">
          <cell r="A2084" t="str">
            <v>5.1.289</v>
          </cell>
          <cell r="C2084" t="str">
            <v>5.1.289:_32_FOAM GLASS_70mm_UN m</v>
          </cell>
          <cell r="D2084">
            <v>0</v>
          </cell>
          <cell r="F2084">
            <v>0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  <cell r="K2084" t="str">
            <v>5.1.289</v>
          </cell>
        </row>
        <row r="2085">
          <cell r="A2085" t="str">
            <v>5.1.290</v>
          </cell>
          <cell r="C2085" t="str">
            <v>5.1.290:_32_FOAM GLASS_90mm_UN m</v>
          </cell>
          <cell r="D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 t="str">
            <v>5.1.290</v>
          </cell>
        </row>
        <row r="2086">
          <cell r="A2086" t="str">
            <v>5.1.291</v>
          </cell>
          <cell r="C2086" t="str">
            <v>5.1.291:_32_FOAM GLASS_100mm_UN m</v>
          </cell>
          <cell r="D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 t="str">
            <v>5.1.291</v>
          </cell>
        </row>
        <row r="2087">
          <cell r="A2087" t="str">
            <v>5.1.292</v>
          </cell>
          <cell r="C2087" t="str">
            <v>5.1.292:_32_FOAM GLASS_120mm_UN m</v>
          </cell>
          <cell r="D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 t="str">
            <v>5.1.292</v>
          </cell>
        </row>
        <row r="2088">
          <cell r="A2088" t="str">
            <v>5.1.293</v>
          </cell>
          <cell r="C2088" t="str">
            <v>5.1.293:_32_FOAM GLASS_140mm_UN m</v>
          </cell>
          <cell r="D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 t="str">
            <v>5.1.293</v>
          </cell>
        </row>
        <row r="2089">
          <cell r="A2089" t="str">
            <v>5.1.294</v>
          </cell>
          <cell r="C2089" t="str">
            <v>5.1.294:_32_FOAM GLASS_160mm_UN m</v>
          </cell>
          <cell r="D2089">
            <v>0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 t="str">
            <v>5.1.294</v>
          </cell>
        </row>
        <row r="2090">
          <cell r="A2090" t="str">
            <v>5.1.295</v>
          </cell>
          <cell r="C2090" t="str">
            <v>5.1.295:_32_FOAM GLASS_170mm_UN m</v>
          </cell>
          <cell r="D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K2090" t="str">
            <v>5.1.295</v>
          </cell>
        </row>
        <row r="2091">
          <cell r="A2091" t="str">
            <v>5.1.296</v>
          </cell>
          <cell r="C2091" t="str">
            <v>5.1.296:_32_FOAM GLASS_180mm_UN m</v>
          </cell>
          <cell r="D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 t="str">
            <v>5.1.296</v>
          </cell>
        </row>
        <row r="2092">
          <cell r="A2092" t="str">
            <v>5.1.297</v>
          </cell>
          <cell r="C2092" t="str">
            <v>5.1.297:_32_FOAM GLASS_200mm_UN m</v>
          </cell>
          <cell r="D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 t="str">
            <v>5.1.297</v>
          </cell>
        </row>
        <row r="2093">
          <cell r="A2093" t="str">
            <v>5.1.298</v>
          </cell>
          <cell r="C2093" t="str">
            <v>5.1.298:_32_FOAM GLASS_220mm_UN m</v>
          </cell>
          <cell r="D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 t="str">
            <v>5.1.298</v>
          </cell>
        </row>
        <row r="2094">
          <cell r="A2094" t="str">
            <v>5.1.299</v>
          </cell>
          <cell r="C2094" t="str">
            <v>5.1.299:_32_FOAM GLASS_230mm_UN m</v>
          </cell>
          <cell r="D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 t="str">
            <v>5.1.299</v>
          </cell>
        </row>
        <row r="2095">
          <cell r="A2095" t="str">
            <v>5.1.300</v>
          </cell>
          <cell r="C2095" t="str">
            <v>5.1.300:_32_FOAM GLASS_240mm_UN m</v>
          </cell>
          <cell r="D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 t="str">
            <v>5.1.300</v>
          </cell>
        </row>
        <row r="2096">
          <cell r="A2096" t="str">
            <v>5.1.301</v>
          </cell>
          <cell r="C2096" t="str">
            <v>5.1.301:_32_FOAM GLASS_270mm_UN m</v>
          </cell>
          <cell r="D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 t="str">
            <v>5.1.301</v>
          </cell>
        </row>
        <row r="2097">
          <cell r="A2097" t="str">
            <v>5.1.302</v>
          </cell>
          <cell r="C2097" t="str">
            <v>5.1.302:_32_FOAM GLASS_290mm_UN m</v>
          </cell>
          <cell r="D2097">
            <v>0</v>
          </cell>
          <cell r="F2097">
            <v>0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 t="str">
            <v>5.1.302</v>
          </cell>
        </row>
        <row r="2098">
          <cell r="A2098" t="str">
            <v>5.1.303</v>
          </cell>
          <cell r="C2098" t="str">
            <v>5.1.303:_32_FOAM GLASS_310mm_UN m</v>
          </cell>
          <cell r="D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 t="str">
            <v>5.1.303</v>
          </cell>
        </row>
        <row r="2099">
          <cell r="A2099" t="str">
            <v>5.1.304</v>
          </cell>
          <cell r="C2099" t="str">
            <v>5.1.304:_36_FOAM GLASS_30mm_UN m</v>
          </cell>
          <cell r="D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 t="str">
            <v>5.1.304</v>
          </cell>
        </row>
        <row r="2100">
          <cell r="A2100" t="str">
            <v>5.1.305</v>
          </cell>
          <cell r="C2100" t="str">
            <v>5.1.305:_36_FOAM GLASS_50mm_UN m</v>
          </cell>
          <cell r="D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 t="str">
            <v>5.1.305</v>
          </cell>
        </row>
        <row r="2101">
          <cell r="A2101" t="str">
            <v>5.1.306</v>
          </cell>
          <cell r="C2101" t="str">
            <v>5.1.306:_36_FOAM GLASS_60mm_UN m</v>
          </cell>
          <cell r="D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 t="str">
            <v>5.1.306</v>
          </cell>
        </row>
        <row r="2102">
          <cell r="A2102" t="str">
            <v>5.1.307</v>
          </cell>
          <cell r="C2102" t="str">
            <v>5.1.307:_36_FOAM GLASS_80mm_UN m</v>
          </cell>
          <cell r="D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 t="str">
            <v>5.1.307</v>
          </cell>
        </row>
        <row r="2103">
          <cell r="A2103" t="str">
            <v>5.1.308</v>
          </cell>
          <cell r="C2103" t="str">
            <v>5.1.308:_36_FOAM GLASS_90mm_UN m</v>
          </cell>
          <cell r="D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 t="str">
            <v>5.1.308</v>
          </cell>
        </row>
        <row r="2104">
          <cell r="A2104" t="str">
            <v>5.1.309</v>
          </cell>
          <cell r="C2104" t="str">
            <v>5.1.309:_36_FOAM GLASS_100mm_UN m</v>
          </cell>
          <cell r="D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 t="str">
            <v>5.1.309</v>
          </cell>
        </row>
        <row r="2105">
          <cell r="A2105" t="str">
            <v>5.1.310</v>
          </cell>
          <cell r="C2105" t="str">
            <v>5.1.310:_36_FOAM GLASS_120mm_UN m</v>
          </cell>
          <cell r="D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 t="str">
            <v>5.1.310</v>
          </cell>
        </row>
        <row r="2106">
          <cell r="A2106" t="str">
            <v>5.1.311</v>
          </cell>
          <cell r="C2106" t="str">
            <v>5.1.311:_36_FOAM GLASS_130mm_UN m</v>
          </cell>
          <cell r="D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 t="str">
            <v>5.1.311</v>
          </cell>
        </row>
        <row r="2107">
          <cell r="A2107" t="str">
            <v>5.1.312</v>
          </cell>
          <cell r="C2107" t="str">
            <v>5.1.312:_36_FOAM GLASS_150mm_UN m</v>
          </cell>
          <cell r="D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 t="str">
            <v>5.1.312</v>
          </cell>
        </row>
        <row r="2108">
          <cell r="A2108" t="str">
            <v>5.1.313</v>
          </cell>
          <cell r="C2108" t="str">
            <v>5.1.313:_36_FOAM GLASS_160mm_UN m</v>
          </cell>
          <cell r="D2108">
            <v>0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 t="str">
            <v>5.1.313</v>
          </cell>
        </row>
        <row r="2109">
          <cell r="A2109" t="str">
            <v>5.1.314</v>
          </cell>
          <cell r="C2109" t="str">
            <v>5.1.314:_36_FOAM GLASS_170mm_UN m</v>
          </cell>
          <cell r="D2109">
            <v>0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 t="str">
            <v>5.1.314</v>
          </cell>
        </row>
        <row r="2110">
          <cell r="A2110" t="str">
            <v>5.1.315</v>
          </cell>
          <cell r="C2110" t="str">
            <v>5.1.315:_36_FOAM GLASS_190mm_UN m</v>
          </cell>
          <cell r="D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  <cell r="J2110">
            <v>0</v>
          </cell>
          <cell r="K2110" t="str">
            <v>5.1.315</v>
          </cell>
        </row>
        <row r="2111">
          <cell r="A2111" t="str">
            <v>5.1.316</v>
          </cell>
          <cell r="C2111" t="str">
            <v>5.1.316:_36_FOAM GLASS_200mm_UN m</v>
          </cell>
          <cell r="D2111">
            <v>0</v>
          </cell>
          <cell r="F2111">
            <v>0</v>
          </cell>
          <cell r="G2111">
            <v>0</v>
          </cell>
          <cell r="H2111">
            <v>0</v>
          </cell>
          <cell r="I2111">
            <v>0</v>
          </cell>
          <cell r="J2111">
            <v>0</v>
          </cell>
          <cell r="K2111" t="str">
            <v>5.1.316</v>
          </cell>
        </row>
        <row r="2112">
          <cell r="A2112" t="str">
            <v>5.1.317</v>
          </cell>
          <cell r="C2112" t="str">
            <v>5.1.317:_36_FOAM GLASS_220mm_UN m</v>
          </cell>
          <cell r="D2112">
            <v>0</v>
          </cell>
          <cell r="F2112">
            <v>0</v>
          </cell>
          <cell r="G2112">
            <v>0</v>
          </cell>
          <cell r="H2112">
            <v>0</v>
          </cell>
          <cell r="I2112">
            <v>0</v>
          </cell>
          <cell r="J2112">
            <v>0</v>
          </cell>
          <cell r="K2112" t="str">
            <v>5.1.317</v>
          </cell>
        </row>
        <row r="2113">
          <cell r="A2113" t="str">
            <v>5.1.318</v>
          </cell>
          <cell r="C2113" t="str">
            <v>5.1.318:_36_FOAM GLASS_240mm_UN m</v>
          </cell>
          <cell r="D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  <cell r="K2113" t="str">
            <v>5.1.318</v>
          </cell>
        </row>
        <row r="2114">
          <cell r="A2114" t="str">
            <v>5.1.319</v>
          </cell>
          <cell r="C2114" t="str">
            <v>5.1.319:_36_FOAM GLASS_250mm_UN m</v>
          </cell>
          <cell r="D2114">
            <v>0</v>
          </cell>
          <cell r="F2114">
            <v>0</v>
          </cell>
          <cell r="G2114">
            <v>0</v>
          </cell>
          <cell r="H2114">
            <v>0</v>
          </cell>
          <cell r="I2114">
            <v>0</v>
          </cell>
          <cell r="J2114">
            <v>0</v>
          </cell>
          <cell r="K2114" t="str">
            <v>5.1.319</v>
          </cell>
        </row>
        <row r="2115">
          <cell r="A2115" t="str">
            <v>5.1.320</v>
          </cell>
          <cell r="C2115" t="str">
            <v>5.1.320:_36_FOAM GLASS_270mm_UN m</v>
          </cell>
          <cell r="D2115">
            <v>0</v>
          </cell>
          <cell r="F2115">
            <v>0</v>
          </cell>
          <cell r="G2115">
            <v>0</v>
          </cell>
          <cell r="H2115">
            <v>0</v>
          </cell>
          <cell r="I2115">
            <v>0</v>
          </cell>
          <cell r="J2115">
            <v>0</v>
          </cell>
          <cell r="K2115" t="str">
            <v>5.1.320</v>
          </cell>
        </row>
        <row r="2116">
          <cell r="A2116" t="str">
            <v>5.1.321</v>
          </cell>
          <cell r="C2116" t="str">
            <v>5.1.321:_36_FOAM GLASS_290mm_UN m</v>
          </cell>
          <cell r="D2116">
            <v>0</v>
          </cell>
          <cell r="F2116">
            <v>0</v>
          </cell>
          <cell r="G2116">
            <v>0</v>
          </cell>
          <cell r="H2116">
            <v>0</v>
          </cell>
          <cell r="I2116">
            <v>0</v>
          </cell>
          <cell r="J2116">
            <v>0</v>
          </cell>
          <cell r="K2116" t="str">
            <v>5.1.321</v>
          </cell>
        </row>
        <row r="2117">
          <cell r="A2117" t="str">
            <v>5.1.322</v>
          </cell>
          <cell r="C2117" t="str">
            <v>5.1.322:_36_FOAM GLASS_310mm_UN m</v>
          </cell>
          <cell r="D2117">
            <v>0</v>
          </cell>
          <cell r="F2117">
            <v>0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 t="str">
            <v>5.1.322</v>
          </cell>
        </row>
        <row r="2118">
          <cell r="A2118" t="str">
            <v>6.1.1</v>
          </cell>
          <cell r="B2118" t="str">
            <v>20/4360</v>
          </cell>
          <cell r="C2118" t="str">
            <v>6.1.1:_POLIURETANO INJETADO__25mm</v>
          </cell>
          <cell r="D2118">
            <v>107.35</v>
          </cell>
          <cell r="F2118">
            <v>0</v>
          </cell>
          <cell r="G2118">
            <v>0</v>
          </cell>
          <cell r="H2118">
            <v>0</v>
          </cell>
          <cell r="I2118">
            <v>0</v>
          </cell>
          <cell r="J2118">
            <v>0</v>
          </cell>
          <cell r="K2118" t="str">
            <v>6.1.1</v>
          </cell>
        </row>
        <row r="2119">
          <cell r="A2119" t="str">
            <v>6.1.2</v>
          </cell>
          <cell r="B2119" t="str">
            <v>20/4370</v>
          </cell>
          <cell r="C2119" t="str">
            <v>6.1.2:_POLIURETANO INJETADO__40mm</v>
          </cell>
          <cell r="D2119">
            <v>118.66</v>
          </cell>
          <cell r="F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K2119" t="str">
            <v>6.1.2</v>
          </cell>
        </row>
        <row r="2120">
          <cell r="A2120" t="str">
            <v>6.1.3</v>
          </cell>
          <cell r="B2120" t="str">
            <v>20/4380</v>
          </cell>
          <cell r="C2120" t="str">
            <v>6.1.3:_POLIURETANO INJETADO__50mm</v>
          </cell>
          <cell r="D2120">
            <v>154.63</v>
          </cell>
          <cell r="F2120">
            <v>0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  <cell r="K2120" t="str">
            <v>6.1.3</v>
          </cell>
        </row>
        <row r="2121">
          <cell r="A2121" t="str">
            <v>6.1.4</v>
          </cell>
          <cell r="B2121" t="str">
            <v>20/4390</v>
          </cell>
          <cell r="C2121" t="str">
            <v>6.1.4:_POLIURETANO INJETADO__65mm</v>
          </cell>
          <cell r="D2121">
            <v>211.24</v>
          </cell>
          <cell r="F2121">
            <v>0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 t="str">
            <v>6.1.4</v>
          </cell>
        </row>
        <row r="2122">
          <cell r="A2122" t="str">
            <v>6.1.5</v>
          </cell>
          <cell r="B2122" t="str">
            <v>20/4400</v>
          </cell>
          <cell r="C2122" t="str">
            <v>6.1.5:_POLIURETANO INJETADO__75mm</v>
          </cell>
          <cell r="D2122">
            <v>259.44</v>
          </cell>
          <cell r="F2122">
            <v>0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 t="str">
            <v>6.1.5</v>
          </cell>
        </row>
        <row r="2123">
          <cell r="A2123" t="str">
            <v>6.1.6</v>
          </cell>
          <cell r="B2123" t="str">
            <v>20/4410</v>
          </cell>
          <cell r="C2123" t="str">
            <v>6.1.6:_POLIURETANO INJETADO__90mm</v>
          </cell>
          <cell r="D2123">
            <v>344.65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 t="str">
            <v>6.1.6</v>
          </cell>
        </row>
        <row r="2124">
          <cell r="A2124" t="str">
            <v>6.1.7</v>
          </cell>
          <cell r="B2124" t="str">
            <v>20/4420</v>
          </cell>
          <cell r="C2124" t="str">
            <v>6.1.7:_POLIURETANO INJETADO__100mm</v>
          </cell>
          <cell r="D2124">
            <v>410.07</v>
          </cell>
          <cell r="F2124">
            <v>0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  <cell r="K2124" t="str">
            <v>6.1.7</v>
          </cell>
        </row>
        <row r="2125">
          <cell r="A2125" t="str">
            <v>6.1.8</v>
          </cell>
          <cell r="B2125" t="str">
            <v>20/4430</v>
          </cell>
          <cell r="C2125" t="str">
            <v>6.1.8:_POLIURETANO INJETADO__115mm</v>
          </cell>
          <cell r="D2125">
            <v>155.63999999999999</v>
          </cell>
          <cell r="F2125">
            <v>0</v>
          </cell>
          <cell r="G2125">
            <v>0</v>
          </cell>
          <cell r="H2125">
            <v>0</v>
          </cell>
          <cell r="I2125">
            <v>0</v>
          </cell>
          <cell r="J2125">
            <v>0</v>
          </cell>
          <cell r="K2125" t="str">
            <v>6.1.8</v>
          </cell>
        </row>
        <row r="2126">
          <cell r="A2126" t="str">
            <v>6.1.9</v>
          </cell>
          <cell r="B2126" t="str">
            <v>20/4440</v>
          </cell>
          <cell r="C2126" t="str">
            <v>6.1.9:_POLIURETANO INJETADO__125mm</v>
          </cell>
          <cell r="D2126">
            <v>161.38999999999999</v>
          </cell>
          <cell r="F2126">
            <v>0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  <cell r="K2126" t="str">
            <v>6.1.9</v>
          </cell>
        </row>
        <row r="2127">
          <cell r="A2127" t="str">
            <v>6.1.10</v>
          </cell>
          <cell r="B2127" t="str">
            <v>20/4450</v>
          </cell>
          <cell r="C2127" t="str">
            <v>6.1.10:_POLIURETANO INJETADO__140mm</v>
          </cell>
          <cell r="D2127">
            <v>167.15</v>
          </cell>
          <cell r="F2127">
            <v>0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  <cell r="K2127" t="str">
            <v>6.1.10</v>
          </cell>
        </row>
        <row r="2128">
          <cell r="A2128" t="str">
            <v>6.1.11</v>
          </cell>
          <cell r="B2128" t="str">
            <v>20/4460</v>
          </cell>
          <cell r="C2128" t="str">
            <v>6.1.11:_POLIURETANO INJETADO__150mm</v>
          </cell>
          <cell r="D2128">
            <v>172.93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 t="str">
            <v>6.1.11</v>
          </cell>
        </row>
        <row r="2129">
          <cell r="A2129" t="str">
            <v>6.1.12</v>
          </cell>
          <cell r="B2129" t="str">
            <v>20/4470</v>
          </cell>
          <cell r="C2129" t="str">
            <v>6.1.12:_POLIURETANO INJETADO__160mm</v>
          </cell>
          <cell r="D2129">
            <v>178.68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 t="str">
            <v>6.1.12</v>
          </cell>
        </row>
        <row r="2130">
          <cell r="A2130" t="str">
            <v>6.1.13</v>
          </cell>
          <cell r="B2130" t="str">
            <v>20/4480</v>
          </cell>
          <cell r="C2130" t="str">
            <v>6.1.13:_POLIURETANO INJETADO__170mm</v>
          </cell>
          <cell r="D2130">
            <v>184.46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 t="str">
            <v>6.1.13</v>
          </cell>
        </row>
        <row r="2131">
          <cell r="A2131" t="str">
            <v>7.1.01</v>
          </cell>
          <cell r="B2131" t="str">
            <v>20/4490</v>
          </cell>
          <cell r="C2131" t="str">
            <v>7.1.1:_POLISOCIANURATO_PIR_30mm</v>
          </cell>
          <cell r="D2131">
            <v>208.22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 t="str">
            <v>7.1.01</v>
          </cell>
        </row>
        <row r="2132">
          <cell r="A2132" t="str">
            <v>7.1.02</v>
          </cell>
          <cell r="B2132" t="str">
            <v>20/4500</v>
          </cell>
          <cell r="C2132" t="str">
            <v>7.1.2:_POLISOCIANURATO_PIR_50mm</v>
          </cell>
          <cell r="D2132">
            <v>238.27</v>
          </cell>
          <cell r="F2132">
            <v>0</v>
          </cell>
          <cell r="G2132">
            <v>0</v>
          </cell>
          <cell r="H2132">
            <v>0</v>
          </cell>
          <cell r="I2132">
            <v>0</v>
          </cell>
          <cell r="J2132">
            <v>0</v>
          </cell>
          <cell r="K2132" t="str">
            <v>7.1.02</v>
          </cell>
        </row>
        <row r="2133">
          <cell r="A2133" t="str">
            <v>7.1.03</v>
          </cell>
          <cell r="B2133" t="str">
            <v>20/4510</v>
          </cell>
          <cell r="C2133" t="str">
            <v>7.1.3:_POLISOCIANURATO_PIR_60mm</v>
          </cell>
          <cell r="D2133">
            <v>251.38</v>
          </cell>
          <cell r="F2133">
            <v>0</v>
          </cell>
          <cell r="G2133">
            <v>0</v>
          </cell>
          <cell r="H2133">
            <v>0</v>
          </cell>
          <cell r="I2133">
            <v>0</v>
          </cell>
          <cell r="J2133">
            <v>0</v>
          </cell>
          <cell r="K2133" t="str">
            <v>7.1.03</v>
          </cell>
        </row>
        <row r="2134">
          <cell r="A2134" t="str">
            <v>7.1.04</v>
          </cell>
          <cell r="C2134" t="str">
            <v>7.1.4:_POLISOCIANURATO_PIR_80mm</v>
          </cell>
          <cell r="D2134">
            <v>0</v>
          </cell>
          <cell r="F2134">
            <v>0</v>
          </cell>
          <cell r="G2134">
            <v>0</v>
          </cell>
          <cell r="H2134">
            <v>0</v>
          </cell>
          <cell r="I2134">
            <v>0</v>
          </cell>
          <cell r="J2134">
            <v>0</v>
          </cell>
          <cell r="K2134" t="str">
            <v>7.1.04</v>
          </cell>
        </row>
        <row r="2135">
          <cell r="A2135" t="str">
            <v>7.1.05</v>
          </cell>
          <cell r="C2135" t="str">
            <v>7.1.5:_POLISOCIANURATO_PIR_90mm</v>
          </cell>
          <cell r="D2135">
            <v>0</v>
          </cell>
          <cell r="F2135">
            <v>0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  <cell r="K2135" t="str">
            <v>7.1.05</v>
          </cell>
        </row>
        <row r="2136">
          <cell r="A2136" t="str">
            <v>7.1.06</v>
          </cell>
          <cell r="C2136" t="str">
            <v>7.1.6:_POLISOCIANURATO_PIR_110mm</v>
          </cell>
          <cell r="D2136">
            <v>0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 t="str">
            <v>7.1.06</v>
          </cell>
        </row>
        <row r="2137">
          <cell r="A2137" t="str">
            <v>7.1.07</v>
          </cell>
          <cell r="C2137" t="str">
            <v>7.1.7:_POLISOCIANURATO_PIR_120mm</v>
          </cell>
          <cell r="D2137">
            <v>0</v>
          </cell>
          <cell r="F2137">
            <v>0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 t="str">
            <v>7.1.07</v>
          </cell>
        </row>
        <row r="2138">
          <cell r="A2138" t="str">
            <v>7.1.08</v>
          </cell>
          <cell r="C2138" t="str">
            <v>7.1.8:_POLISOCIANURATO_PIR_140mm</v>
          </cell>
          <cell r="D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 t="str">
            <v>7.1.08</v>
          </cell>
        </row>
        <row r="2139">
          <cell r="A2139" t="str">
            <v>7.1.09</v>
          </cell>
          <cell r="C2139" t="str">
            <v>7.1.9:_POLISOCIANURATO_PIR_170mm</v>
          </cell>
          <cell r="D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 t="str">
            <v>7.1.09</v>
          </cell>
        </row>
        <row r="2140">
          <cell r="A2140" t="str">
            <v>7.1.10</v>
          </cell>
          <cell r="C2140" t="str">
            <v>7.1.10:_POLISOCIANURATO_PIR_180mm</v>
          </cell>
          <cell r="D2140">
            <v>0</v>
          </cell>
          <cell r="F2140">
            <v>0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  <cell r="K2140" t="str">
            <v>7.1.10</v>
          </cell>
        </row>
        <row r="2141">
          <cell r="A2141" t="str">
            <v>7.1.11</v>
          </cell>
          <cell r="C2141" t="str">
            <v>7.1.11:_POLISOCIANURATO_PIR_200mm</v>
          </cell>
          <cell r="D2141">
            <v>0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 t="str">
            <v>7.1.11</v>
          </cell>
        </row>
        <row r="2142">
          <cell r="A2142" t="str">
            <v>7.1.12</v>
          </cell>
          <cell r="C2142" t="str">
            <v>7.1.12:_POLISOCIANURATO_PIR_220mm</v>
          </cell>
          <cell r="D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 t="str">
            <v>7.1.12</v>
          </cell>
        </row>
        <row r="2143">
          <cell r="A2143" t="str">
            <v>7.1.13</v>
          </cell>
          <cell r="C2143" t="str">
            <v>7.1.13:_POLISOCIANURATO_PIR_240mm</v>
          </cell>
          <cell r="D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 t="str">
            <v>7.1.13</v>
          </cell>
        </row>
        <row r="2144">
          <cell r="A2144" t="str">
            <v>7.1.14</v>
          </cell>
          <cell r="C2144" t="str">
            <v>7.1.14:_POLISOCIANURATO_PIR_270mm</v>
          </cell>
          <cell r="D2144">
            <v>0</v>
          </cell>
          <cell r="F2144">
            <v>0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  <cell r="K2144" t="str">
            <v>7.1.14</v>
          </cell>
        </row>
        <row r="2145">
          <cell r="A2145" t="str">
            <v>7.1.15</v>
          </cell>
          <cell r="C2145" t="str">
            <v>7.1.15:_POLISOCIANURATO_PIR_290mm</v>
          </cell>
          <cell r="D2145">
            <v>0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 t="str">
            <v>7.1.15</v>
          </cell>
        </row>
        <row r="2146">
          <cell r="A2146" t="str">
            <v>7.1.16</v>
          </cell>
          <cell r="C2146" t="str">
            <v>7.1.16:_POLISOCIANURATO_PIR_300mm</v>
          </cell>
          <cell r="D2146">
            <v>0</v>
          </cell>
          <cell r="F2146">
            <v>0</v>
          </cell>
          <cell r="G2146">
            <v>0</v>
          </cell>
          <cell r="H2146">
            <v>0</v>
          </cell>
          <cell r="I2146">
            <v>0</v>
          </cell>
          <cell r="J2146">
            <v>0</v>
          </cell>
          <cell r="K2146" t="str">
            <v>7.1.16</v>
          </cell>
        </row>
        <row r="2147">
          <cell r="A2147" t="str">
            <v>7.1.17</v>
          </cell>
          <cell r="C2147" t="str">
            <v>7.1.17:_POLISOCIANURATO_PIR_340mm</v>
          </cell>
          <cell r="D2147">
            <v>0</v>
          </cell>
          <cell r="F2147">
            <v>0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  <cell r="K2147" t="str">
            <v>7.1.17</v>
          </cell>
        </row>
        <row r="2148">
          <cell r="A2148" t="str">
            <v>7.1.18</v>
          </cell>
          <cell r="C2148" t="str">
            <v>7.1.18:_POLISOCIANURATO_PIR_370mm</v>
          </cell>
          <cell r="D2148">
            <v>0</v>
          </cell>
          <cell r="F2148">
            <v>0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  <cell r="K2148" t="str">
            <v>7.1.18</v>
          </cell>
        </row>
        <row r="2149">
          <cell r="A2149" t="str">
            <v>7.1.19</v>
          </cell>
          <cell r="C2149" t="str">
            <v>7.1.19:_POLISOCIANURATO_PIR_400mm</v>
          </cell>
          <cell r="D2149">
            <v>0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 t="str">
            <v>7.1.19</v>
          </cell>
        </row>
        <row r="2150">
          <cell r="A2150" t="str">
            <v>8.1.1</v>
          </cell>
          <cell r="C2150" t="str">
            <v>8.1.1:_FOAM GLASS__30mm</v>
          </cell>
          <cell r="D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 t="str">
            <v>8.1.1</v>
          </cell>
        </row>
        <row r="2151">
          <cell r="A2151" t="str">
            <v>8.1.2</v>
          </cell>
          <cell r="C2151" t="str">
            <v>8.1.2:_FOAM GLASS__50mm</v>
          </cell>
          <cell r="D2151">
            <v>0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 t="str">
            <v>8.1.2</v>
          </cell>
        </row>
        <row r="2152">
          <cell r="A2152" t="str">
            <v>8.1.3</v>
          </cell>
          <cell r="C2152" t="str">
            <v>8.1.3:_FOAM GLASS__60mm</v>
          </cell>
          <cell r="D2152">
            <v>0</v>
          </cell>
          <cell r="F2152">
            <v>0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 t="str">
            <v>8.1.3</v>
          </cell>
        </row>
        <row r="2153">
          <cell r="A2153" t="str">
            <v>8.1.4</v>
          </cell>
          <cell r="C2153" t="str">
            <v>8.1.4:_FOAM GLASS__80mm</v>
          </cell>
          <cell r="D2153">
            <v>0</v>
          </cell>
          <cell r="F2153">
            <v>0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  <cell r="K2153" t="str">
            <v>8.1.4</v>
          </cell>
        </row>
        <row r="2154">
          <cell r="A2154" t="str">
            <v>8.1.5</v>
          </cell>
          <cell r="C2154" t="str">
            <v>8.1.5:_FOAM GLASS__90mm</v>
          </cell>
          <cell r="D2154">
            <v>0</v>
          </cell>
          <cell r="F2154">
            <v>0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  <cell r="K2154" t="str">
            <v>8.1.5</v>
          </cell>
        </row>
        <row r="2155">
          <cell r="A2155" t="str">
            <v>8.1.6</v>
          </cell>
          <cell r="C2155" t="str">
            <v>8.1.6:_FOAM GLASS__110mm</v>
          </cell>
          <cell r="D2155">
            <v>0</v>
          </cell>
          <cell r="F2155">
            <v>0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  <cell r="K2155" t="str">
            <v>8.1.6</v>
          </cell>
        </row>
        <row r="2156">
          <cell r="A2156" t="str">
            <v>8.1.7</v>
          </cell>
          <cell r="C2156" t="str">
            <v>8.1.7:_FOAM GLASS__120mm</v>
          </cell>
          <cell r="D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 t="str">
            <v>8.1.7</v>
          </cell>
        </row>
        <row r="2157">
          <cell r="A2157" t="str">
            <v>8.1.8</v>
          </cell>
          <cell r="C2157" t="str">
            <v>8.1.8:_FOAM GLASS__140mm</v>
          </cell>
          <cell r="D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 t="str">
            <v>8.1.8</v>
          </cell>
        </row>
        <row r="2158">
          <cell r="A2158" t="str">
            <v>8.1.9</v>
          </cell>
          <cell r="C2158" t="str">
            <v>8.1.9:_FOAM GLASS__170mm</v>
          </cell>
          <cell r="D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 t="str">
            <v>8.1.9</v>
          </cell>
        </row>
        <row r="2159">
          <cell r="A2159" t="str">
            <v>8.1.10</v>
          </cell>
          <cell r="C2159" t="str">
            <v>8.1.10:_FOAM GLASS__180mm</v>
          </cell>
          <cell r="D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 t="str">
            <v>8.1.10</v>
          </cell>
        </row>
        <row r="2160">
          <cell r="A2160" t="str">
            <v>8.1.11</v>
          </cell>
          <cell r="C2160" t="str">
            <v>8.1.11:_FOAM GLASS__200mm</v>
          </cell>
          <cell r="D2160">
            <v>0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 t="str">
            <v>8.1.11</v>
          </cell>
        </row>
        <row r="2161">
          <cell r="A2161" t="str">
            <v>8.1.12</v>
          </cell>
          <cell r="C2161" t="str">
            <v>8.1.12:_FOAM GLASS__220mm</v>
          </cell>
          <cell r="D2161">
            <v>0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 t="str">
            <v>8.1.12</v>
          </cell>
        </row>
        <row r="2162">
          <cell r="A2162" t="str">
            <v>8.1.13</v>
          </cell>
          <cell r="C2162" t="str">
            <v>8.1.13:_FOAM GLASS__240mm</v>
          </cell>
          <cell r="D2162">
            <v>0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 t="str">
            <v>8.1.13</v>
          </cell>
        </row>
        <row r="2163">
          <cell r="A2163" t="str">
            <v>8.1.14</v>
          </cell>
          <cell r="C2163" t="str">
            <v>8.1.14:_FOAM GLASS__270mm</v>
          </cell>
          <cell r="D2163">
            <v>0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 t="str">
            <v>8.1.14</v>
          </cell>
        </row>
        <row r="2164">
          <cell r="A2164" t="str">
            <v>8.1.15</v>
          </cell>
          <cell r="C2164" t="str">
            <v>8.1.15:_FOAM GLASS__290mm</v>
          </cell>
          <cell r="D2164">
            <v>0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 t="str">
            <v>8.1.15</v>
          </cell>
        </row>
        <row r="2165">
          <cell r="A2165" t="str">
            <v>8.1.16</v>
          </cell>
          <cell r="C2165" t="str">
            <v>8.1.16:_FOAM GLASS__300mm</v>
          </cell>
          <cell r="D2165">
            <v>0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  <cell r="K2165" t="str">
            <v>8.1.16</v>
          </cell>
        </row>
        <row r="2166">
          <cell r="A2166" t="str">
            <v>8.1.17</v>
          </cell>
          <cell r="C2166" t="str">
            <v>8.1.17:_FOAM GLASS__340mm</v>
          </cell>
          <cell r="D2166">
            <v>0</v>
          </cell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 t="str">
            <v>8.1.17</v>
          </cell>
        </row>
        <row r="2167">
          <cell r="A2167" t="str">
            <v>8.1.18</v>
          </cell>
          <cell r="C2167" t="str">
            <v>8.1.18:_FOAM GLASS__370mm</v>
          </cell>
          <cell r="D2167">
            <v>0</v>
          </cell>
          <cell r="F2167">
            <v>0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  <cell r="K2167" t="str">
            <v>8.1.18</v>
          </cell>
        </row>
        <row r="2168">
          <cell r="A2168" t="str">
            <v>8.1.19</v>
          </cell>
          <cell r="C2168" t="str">
            <v>8.1.19:_FOAM GLASS__400mm</v>
          </cell>
          <cell r="D2168">
            <v>0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 t="str">
            <v>8.1.19</v>
          </cell>
        </row>
        <row r="2169">
          <cell r="A2169" t="str">
            <v>9.1.01</v>
          </cell>
          <cell r="B2169" t="str">
            <v>20/4530</v>
          </cell>
          <cell r="C2169" t="str">
            <v>9.1.1:__SILICATO DE CÁLCIO_25mm</v>
          </cell>
          <cell r="D2169">
            <v>148.38999999999999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 t="str">
            <v>9.1.01</v>
          </cell>
        </row>
        <row r="2170">
          <cell r="A2170" t="str">
            <v>9.1.02</v>
          </cell>
          <cell r="B2170" t="str">
            <v>20/4540</v>
          </cell>
          <cell r="C2170" t="str">
            <v>9.1.2:__SILICATO DE CÁLCIO_38mm</v>
          </cell>
          <cell r="D2170">
            <v>173.37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 t="str">
            <v>9.1.02</v>
          </cell>
        </row>
        <row r="2171">
          <cell r="A2171" t="str">
            <v>9.1.03</v>
          </cell>
          <cell r="B2171" t="str">
            <v>20/4550</v>
          </cell>
          <cell r="C2171" t="str">
            <v>9.1.3:__SILICATO DE CÁLCIO_50mm</v>
          </cell>
          <cell r="D2171">
            <v>187.23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 t="str">
            <v>9.1.03</v>
          </cell>
        </row>
        <row r="2172">
          <cell r="A2172" t="str">
            <v>9.1.04</v>
          </cell>
          <cell r="B2172" t="str">
            <v>20/4560</v>
          </cell>
          <cell r="C2172" t="str">
            <v>9.1.4:__SILICATO DE CÁLCIO_63mm</v>
          </cell>
          <cell r="D2172">
            <v>225.25</v>
          </cell>
          <cell r="F2172">
            <v>0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  <cell r="K2172" t="str">
            <v>9.1.04</v>
          </cell>
        </row>
        <row r="2173">
          <cell r="A2173" t="str">
            <v>9.1.05</v>
          </cell>
          <cell r="B2173" t="str">
            <v>20/4570</v>
          </cell>
          <cell r="C2173" t="str">
            <v>9.1.5:__SILICATO DE CÁLCIO_75mm</v>
          </cell>
          <cell r="D2173">
            <v>257.07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 t="str">
            <v>9.1.05</v>
          </cell>
        </row>
        <row r="2174">
          <cell r="A2174" t="str">
            <v>9.1.06</v>
          </cell>
          <cell r="B2174" t="str">
            <v>20/4580</v>
          </cell>
          <cell r="C2174" t="str">
            <v>9.1.6:__LÃ DE ROCHA_38mm</v>
          </cell>
          <cell r="D2174">
            <v>115.29</v>
          </cell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 t="str">
            <v>9.1.06</v>
          </cell>
        </row>
        <row r="2175">
          <cell r="A2175" t="str">
            <v>9.1.7</v>
          </cell>
          <cell r="B2175" t="str">
            <v>20/4590</v>
          </cell>
          <cell r="C2175" t="str">
            <v>9.1.7:__LÃ DE ROCHA_50mm</v>
          </cell>
          <cell r="D2175">
            <v>122.06</v>
          </cell>
          <cell r="F2175">
            <v>0</v>
          </cell>
          <cell r="G2175">
            <v>0</v>
          </cell>
          <cell r="H2175">
            <v>0</v>
          </cell>
          <cell r="I2175">
            <v>0</v>
          </cell>
          <cell r="J2175">
            <v>0</v>
          </cell>
          <cell r="K2175" t="str">
            <v>9.1.7</v>
          </cell>
        </row>
        <row r="2176">
          <cell r="A2176" t="str">
            <v>9.1.08</v>
          </cell>
          <cell r="B2176" t="str">
            <v>20/4600</v>
          </cell>
          <cell r="C2176" t="str">
            <v>9.1.8:__LÃ DE ROCHA_63mm</v>
          </cell>
          <cell r="D2176">
            <v>130.87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0</v>
          </cell>
          <cell r="K2176" t="str">
            <v>9.1.08</v>
          </cell>
        </row>
        <row r="2177">
          <cell r="A2177" t="str">
            <v>9.1.09</v>
          </cell>
          <cell r="B2177" t="str">
            <v>20/4610</v>
          </cell>
          <cell r="C2177" t="str">
            <v>9.1.9:__LÃ DE ROCHA_75mm</v>
          </cell>
          <cell r="D2177">
            <v>139.02000000000001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0</v>
          </cell>
          <cell r="K2177" t="str">
            <v>9.1.09</v>
          </cell>
        </row>
        <row r="2178">
          <cell r="A2178" t="str">
            <v>9.1.10</v>
          </cell>
          <cell r="B2178" t="str">
            <v>20/4620</v>
          </cell>
          <cell r="C2178" t="str">
            <v>9.1.10:__Fibra Cerâmica_25mm</v>
          </cell>
          <cell r="D2178">
            <v>98.11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 t="str">
            <v>9.1.10</v>
          </cell>
        </row>
        <row r="2179">
          <cell r="A2179" t="str">
            <v>9.1.11</v>
          </cell>
          <cell r="B2179" t="str">
            <v>20/4630</v>
          </cell>
          <cell r="C2179" t="str">
            <v>9.1.11:__Fibra Cerâmica_38mm</v>
          </cell>
          <cell r="D2179">
            <v>113.72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0</v>
          </cell>
          <cell r="K2179" t="str">
            <v>9.1.11</v>
          </cell>
        </row>
        <row r="2180">
          <cell r="A2180" t="str">
            <v>9.1.12</v>
          </cell>
          <cell r="B2180" t="str">
            <v>20/4640</v>
          </cell>
          <cell r="C2180" t="str">
            <v>9.1.12:__Fibra Cerâmica_50mm</v>
          </cell>
          <cell r="D2180">
            <v>127.57</v>
          </cell>
          <cell r="F2180">
            <v>0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K2180" t="str">
            <v>9.1.12</v>
          </cell>
        </row>
        <row r="2181">
          <cell r="A2181" t="str">
            <v>9.1.13</v>
          </cell>
          <cell r="B2181" t="str">
            <v>20/4650</v>
          </cell>
          <cell r="C2181" t="str">
            <v>9.1.13:__LÃ DE ROCHA_50mm</v>
          </cell>
          <cell r="D2181">
            <v>122.06</v>
          </cell>
          <cell r="F2181">
            <v>0</v>
          </cell>
          <cell r="G2181">
            <v>0</v>
          </cell>
          <cell r="H2181">
            <v>0</v>
          </cell>
          <cell r="I2181">
            <v>0</v>
          </cell>
          <cell r="J2181">
            <v>0</v>
          </cell>
          <cell r="K2181" t="str">
            <v>9.1.13</v>
          </cell>
        </row>
        <row r="2182">
          <cell r="A2182" t="str">
            <v>9.1.14</v>
          </cell>
          <cell r="B2182" t="str">
            <v>20/4660</v>
          </cell>
          <cell r="C2182" t="str">
            <v>9.1.14:__LÃ DE ROCHA_75mm</v>
          </cell>
          <cell r="D2182">
            <v>139.02000000000001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  <cell r="K2182" t="str">
            <v>9.1.14</v>
          </cell>
        </row>
        <row r="2183">
          <cell r="A2183" t="str">
            <v>9.1.15</v>
          </cell>
          <cell r="B2183" t="str">
            <v>20/4670</v>
          </cell>
          <cell r="C2183" t="str">
            <v>9.1.15:__LÃ DE ROCHA_50mm</v>
          </cell>
          <cell r="D2183">
            <v>493.35</v>
          </cell>
          <cell r="F2183">
            <v>0</v>
          </cell>
          <cell r="G2183">
            <v>0</v>
          </cell>
          <cell r="H2183">
            <v>0</v>
          </cell>
          <cell r="I2183">
            <v>0</v>
          </cell>
          <cell r="J2183">
            <v>0</v>
          </cell>
          <cell r="K2183" t="str">
            <v>9.1.15</v>
          </cell>
        </row>
        <row r="2184">
          <cell r="A2184" t="str">
            <v>9.1.16</v>
          </cell>
          <cell r="B2184" t="str">
            <v>20/4680</v>
          </cell>
          <cell r="C2184" t="str">
            <v>9.1.16:__LÃ DE ROCHA_75mm</v>
          </cell>
          <cell r="D2184">
            <v>525.45000000000005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  <cell r="K2184" t="str">
            <v>9.1.16</v>
          </cell>
        </row>
        <row r="2185">
          <cell r="A2185" t="str">
            <v>11.1.1</v>
          </cell>
          <cell r="B2185" t="str">
            <v>20/4700</v>
          </cell>
          <cell r="C2185" t="str">
            <v>11.1.1:_LÃ DE ROCHA - ISOLAMENTO TIPO S</v>
          </cell>
          <cell r="D2185">
            <v>173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  <cell r="K2185" t="str">
            <v>11.1.1</v>
          </cell>
        </row>
        <row r="2186">
          <cell r="A2186" t="str">
            <v>11.1.2</v>
          </cell>
          <cell r="B2186" t="str">
            <v>20/4710</v>
          </cell>
          <cell r="C2186" t="str">
            <v>11.1.2:_LÃ DE ROCHA - ISOLAMENTO TIPO S</v>
          </cell>
          <cell r="D2186">
            <v>178.69</v>
          </cell>
          <cell r="F2186">
            <v>0</v>
          </cell>
          <cell r="G2186">
            <v>0</v>
          </cell>
          <cell r="H2186">
            <v>0</v>
          </cell>
          <cell r="I2186">
            <v>0</v>
          </cell>
          <cell r="J2186">
            <v>0</v>
          </cell>
          <cell r="K2186" t="str">
            <v>11.1.2</v>
          </cell>
        </row>
        <row r="2187">
          <cell r="A2187" t="str">
            <v>11.1.3</v>
          </cell>
          <cell r="B2187" t="str">
            <v>20/4720</v>
          </cell>
          <cell r="C2187" t="str">
            <v>11.1.3:_LÃ DE ROCHA - ISOLAMENTO TIPO S</v>
          </cell>
          <cell r="D2187">
            <v>244.13</v>
          </cell>
          <cell r="F2187">
            <v>0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 t="str">
            <v>11.1.3</v>
          </cell>
        </row>
        <row r="2188">
          <cell r="A2188" t="str">
            <v>11.1.4</v>
          </cell>
          <cell r="B2188" t="str">
            <v>20/4730</v>
          </cell>
          <cell r="C2188" t="str">
            <v>11.1.4:_LÃ DE ROCHA - ISOLAMENTO TIPO S</v>
          </cell>
          <cell r="D2188">
            <v>271.10000000000002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 t="str">
            <v>11.1.4</v>
          </cell>
        </row>
        <row r="2189">
          <cell r="A2189" t="str">
            <v>11.1.5</v>
          </cell>
          <cell r="B2189" t="str">
            <v>20/4740</v>
          </cell>
          <cell r="C2189" t="str">
            <v>11.1.5:_LÃ DE ROCHA - ISOLAMENTO TIPO S</v>
          </cell>
          <cell r="D2189">
            <v>279.23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 t="str">
            <v>11.1.5</v>
          </cell>
        </row>
        <row r="2190">
          <cell r="A2190" t="str">
            <v>11.1.6</v>
          </cell>
          <cell r="B2190" t="str">
            <v>20/4750</v>
          </cell>
          <cell r="C2190" t="str">
            <v>11.1.6:_LÃ DE ROCHA - ISOLAMENTO TIPO S</v>
          </cell>
          <cell r="D2190">
            <v>376.88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 t="str">
            <v>11.1.6</v>
          </cell>
        </row>
        <row r="2191">
          <cell r="A2191" t="str">
            <v>10.1.01</v>
          </cell>
          <cell r="C2191" t="str">
            <v>10.1.1:_DEMOLIÇÃO DE CONCRETO</v>
          </cell>
          <cell r="D2191">
            <v>0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 t="str">
            <v>10.1.01</v>
          </cell>
        </row>
        <row r="2192">
          <cell r="A2192" t="str">
            <v>10.1.02</v>
          </cell>
          <cell r="C2192" t="str">
            <v>10.1.2:_REMOÇÃO DE MANTA DE FIBRA CERÂMI</v>
          </cell>
          <cell r="D2192">
            <v>0</v>
          </cell>
          <cell r="F2192">
            <v>0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  <cell r="K2192" t="str">
            <v>10.1.02</v>
          </cell>
        </row>
        <row r="2193">
          <cell r="A2193" t="str">
            <v>10.1.03</v>
          </cell>
          <cell r="C2193" t="str">
            <v>10.1.3:_DEMOLIÇÃO DE PAREDES DE TIJOLOS</v>
          </cell>
          <cell r="D2193">
            <v>0</v>
          </cell>
          <cell r="E2193">
            <v>0</v>
          </cell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 t="str">
            <v>10.1.03</v>
          </cell>
        </row>
        <row r="2194">
          <cell r="A2194" t="str">
            <v>10.1.04</v>
          </cell>
          <cell r="C2194" t="str">
            <v>10.1.4:_SUBSTITUIÇÃO VIGAS CONCRETO REFR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0</v>
          </cell>
          <cell r="I2194">
            <v>0</v>
          </cell>
          <cell r="J2194">
            <v>0</v>
          </cell>
          <cell r="K2194" t="str">
            <v>10.1.04</v>
          </cell>
        </row>
        <row r="2195">
          <cell r="A2195" t="str">
            <v>10.1.05</v>
          </cell>
          <cell r="C2195" t="str">
            <v>10.1.5:_REMOÇÃO/MONTAG BLOCOS REFRAT QUE</v>
          </cell>
          <cell r="D2195">
            <v>0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 t="str">
            <v>10.1.05</v>
          </cell>
        </row>
        <row r="2196">
          <cell r="A2196" t="str">
            <v>10.1.06</v>
          </cell>
          <cell r="C2196" t="str">
            <v>10.1.6:_APLICAÇÃO CONCRETO PROJEÇÃO PNEU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 t="str">
            <v>10.1.06</v>
          </cell>
        </row>
        <row r="2197">
          <cell r="A2197" t="str">
            <v>10.1.07</v>
          </cell>
          <cell r="C2197" t="str">
            <v>10.1.7:_APLICAÇÃO CONCRETO DERRAM OU SOC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 t="str">
            <v>10.1.07</v>
          </cell>
        </row>
        <row r="2198">
          <cell r="A2198" t="str">
            <v>10.1.08</v>
          </cell>
          <cell r="C2198" t="str">
            <v>10.1.8:_APLICAÇÃO DE MANTA DE FIBRA CERÂ</v>
          </cell>
          <cell r="D2198">
            <v>0</v>
          </cell>
          <cell r="E2198">
            <v>0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 t="str">
            <v>10.1.08</v>
          </cell>
        </row>
        <row r="2199">
          <cell r="A2199" t="str">
            <v>10.1.09</v>
          </cell>
          <cell r="C2199" t="str">
            <v>10.1.9:_REPARO/SUBSTIT/ENCHIMENTO J. DIL</v>
          </cell>
          <cell r="D2199">
            <v>0</v>
          </cell>
          <cell r="E2199">
            <v>0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 t="str">
            <v>10.1.09</v>
          </cell>
        </row>
        <row r="2200">
          <cell r="A2200" t="str">
            <v>10.1.10</v>
          </cell>
          <cell r="C2200" t="str">
            <v>10.1.10:_MONTAGEM DE PAREDES DE TIJOLOS</v>
          </cell>
          <cell r="D2200">
            <v>0</v>
          </cell>
          <cell r="E2200">
            <v>0</v>
          </cell>
          <cell r="F2200">
            <v>0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K2200" t="str">
            <v>10.1.10</v>
          </cell>
        </row>
        <row r="2201">
          <cell r="A2201" t="str">
            <v>10.1.11</v>
          </cell>
          <cell r="C2201" t="str">
            <v>10.1.11:_ABERTURA/FECHAMENTO DE BV'S</v>
          </cell>
          <cell r="D2201">
            <v>0</v>
          </cell>
          <cell r="E2201">
            <v>0</v>
          </cell>
          <cell r="F2201">
            <v>0</v>
          </cell>
          <cell r="G2201">
            <v>0</v>
          </cell>
          <cell r="H2201">
            <v>0</v>
          </cell>
          <cell r="I2201">
            <v>0</v>
          </cell>
          <cell r="J2201">
            <v>0</v>
          </cell>
          <cell r="K2201" t="str">
            <v>10.1.11</v>
          </cell>
        </row>
        <row r="2202">
          <cell r="A2202" t="str">
            <v>10.1.12</v>
          </cell>
          <cell r="C2202" t="str">
            <v>10.1.12:_REMOÇÃO  VISORES - BLOCOS REFRA</v>
          </cell>
          <cell r="D2202">
            <v>0</v>
          </cell>
          <cell r="E2202">
            <v>0</v>
          </cell>
          <cell r="F2202">
            <v>0</v>
          </cell>
          <cell r="G2202">
            <v>0</v>
          </cell>
          <cell r="H2202">
            <v>0</v>
          </cell>
          <cell r="I2202">
            <v>0</v>
          </cell>
          <cell r="J2202">
            <v>0</v>
          </cell>
          <cell r="K2202" t="str">
            <v>10.1.12</v>
          </cell>
        </row>
        <row r="2203">
          <cell r="A2203" t="str">
            <v>10.1.13</v>
          </cell>
          <cell r="C2203" t="str">
            <v>10.1.13:_APLICAÇÃO VISORES - BLOCOS REFR</v>
          </cell>
          <cell r="D2203">
            <v>0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 t="str">
            <v>10.1.13</v>
          </cell>
        </row>
        <row r="2204">
          <cell r="A2204" t="str">
            <v>10.1.14</v>
          </cell>
          <cell r="C2204" t="str">
            <v>10.1.14:_RECUPERAÇÃO DO CONCRETO DAS TAM</v>
          </cell>
          <cell r="D2204">
            <v>0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 t="str">
            <v>10.1.14</v>
          </cell>
        </row>
        <row r="2205">
          <cell r="A2205" t="str">
            <v>10.1.15</v>
          </cell>
          <cell r="C2205" t="str">
            <v>10.1.15:_REMOÇÃO LAJOTAS OU TIJOLOS DE P</v>
          </cell>
          <cell r="D2205">
            <v>0</v>
          </cell>
          <cell r="E2205">
            <v>0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  <cell r="K2205" t="str">
            <v>10.1.15</v>
          </cell>
        </row>
        <row r="2206">
          <cell r="A2206" t="str">
            <v>10.1.16</v>
          </cell>
          <cell r="C2206" t="str">
            <v>10.1.16:_APLICAÇÃO LAJOTAS OU TIJOLOS DE</v>
          </cell>
          <cell r="D2206">
            <v>0</v>
          </cell>
          <cell r="E2206">
            <v>0</v>
          </cell>
          <cell r="F2206">
            <v>0</v>
          </cell>
          <cell r="G2206">
            <v>0</v>
          </cell>
          <cell r="H2206">
            <v>0</v>
          </cell>
          <cell r="I2206">
            <v>0</v>
          </cell>
          <cell r="J2206">
            <v>0</v>
          </cell>
          <cell r="K2206" t="str">
            <v>10.1.16</v>
          </cell>
        </row>
        <row r="2207">
          <cell r="A2207" t="str">
            <v>10.1.17</v>
          </cell>
          <cell r="C2207" t="str">
            <v>10.1.17:_REMOÇÃO MÓDULOS DE FIBRA CERÂMI</v>
          </cell>
          <cell r="D2207">
            <v>0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 t="str">
            <v>10.1.17</v>
          </cell>
        </row>
        <row r="2208">
          <cell r="A2208" t="str">
            <v>10.1.18</v>
          </cell>
          <cell r="C2208" t="str">
            <v>10.1.18:_APLICAÇÃO MÓDULOS DE FIBRA CERÂ</v>
          </cell>
          <cell r="D2208">
            <v>0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 t="str">
            <v>10.1.18</v>
          </cell>
        </row>
        <row r="2209">
          <cell r="A2209" t="str">
            <v>10.1.19</v>
          </cell>
          <cell r="C2209" t="str">
            <v>10.1.19:_REMOÇÃO VISORES EM MÓD FIRBRA C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 t="str">
            <v>10.1.19</v>
          </cell>
        </row>
        <row r="2210">
          <cell r="A2210" t="str">
            <v>10.1.20</v>
          </cell>
          <cell r="C2210" t="str">
            <v>10.1.20:_APLICAÇÃO VISORES EM MÓD FIBRA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 t="str">
            <v>10.1.20</v>
          </cell>
        </row>
        <row r="2211">
          <cell r="A2211" t="str">
            <v>10.1.21</v>
          </cell>
          <cell r="C2211" t="str">
            <v>10.1.21:_REMOÇÃO PLACAS DE FIBRA CERÂMIC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K2211" t="str">
            <v>10.1.21</v>
          </cell>
        </row>
        <row r="2212">
          <cell r="A2212" t="str">
            <v>10.1.22</v>
          </cell>
          <cell r="C2212" t="str">
            <v>10.1.22:_APLICAÇÃO PLACAS DE FIBRA CERÂM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 t="str">
            <v>10.1.22</v>
          </cell>
        </row>
        <row r="2213">
          <cell r="A2213" t="str">
            <v>10.1.23</v>
          </cell>
          <cell r="C2213" t="str">
            <v>10.1.23:_APLICAÇÃO CIMENTO DE REVEST FIB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  <cell r="K2213" t="str">
            <v>10.1.23</v>
          </cell>
        </row>
        <row r="2214">
          <cell r="A2214" t="str">
            <v>13.1.1</v>
          </cell>
          <cell r="C2214" t="str">
            <v>13.1.1:_SERV FUNILARIA - FUNILEIRO (HN)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 t="str">
            <v>13.1.1</v>
          </cell>
        </row>
        <row r="2215">
          <cell r="A2215" t="str">
            <v>13.1.2</v>
          </cell>
          <cell r="C2215" t="str">
            <v>13.1.2:_SERV FUNILARIA-FUNILEIRO (HE Segunda à Sexta-Feira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0</v>
          </cell>
          <cell r="J2215">
            <v>0</v>
          </cell>
          <cell r="K2215" t="str">
            <v>13.1.2</v>
          </cell>
        </row>
        <row r="2216">
          <cell r="A2216" t="str">
            <v>13.1.3</v>
          </cell>
          <cell r="C2216" t="str">
            <v>13.1.3:_SERV FUNILARIA-FUNILEIRO (HE Sábados, Domingos e Feriados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 t="str">
            <v>13.1.3</v>
          </cell>
        </row>
        <row r="2217">
          <cell r="A2217" t="str">
            <v>13.1.4</v>
          </cell>
          <cell r="C2217" t="str">
            <v>13.1.4:_SERV FUNILARIA-FUNILEIRO (HE acréscimo por adicional noturno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K2217" t="str">
            <v>13.1.4</v>
          </cell>
        </row>
        <row r="2218">
          <cell r="A2218" t="str">
            <v>13.1.5</v>
          </cell>
          <cell r="C2218" t="str">
            <v>13.1.5:_SERV ISOLAMENTO-ISOLADOR (HN)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0</v>
          </cell>
          <cell r="J2218">
            <v>0</v>
          </cell>
          <cell r="K2218" t="str">
            <v>13.1.5</v>
          </cell>
        </row>
        <row r="2219">
          <cell r="A2219" t="str">
            <v>13.1.6</v>
          </cell>
          <cell r="C2219" t="str">
            <v>13.1.6:_SERV ISOLAMENTO-ISOLADOR (HE Segunda à Sexta-Feira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0</v>
          </cell>
          <cell r="K2219" t="str">
            <v>13.1.6</v>
          </cell>
        </row>
        <row r="2220">
          <cell r="A2220" t="str">
            <v>13.1.7</v>
          </cell>
          <cell r="C2220" t="str">
            <v>13.1.7:_SERV DE ISOLAMENTO-ISOLADOR (HE Sábados, Domingos e Feriados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0</v>
          </cell>
          <cell r="J2220">
            <v>0</v>
          </cell>
          <cell r="K2220" t="str">
            <v>13.1.7</v>
          </cell>
        </row>
        <row r="2221">
          <cell r="A2221" t="str">
            <v>13.1.8</v>
          </cell>
          <cell r="C2221" t="str">
            <v>13.1.8:_SERV ISOLAMENTO-ISOLADOR (HE TIP acréscimo por adicional noturno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 t="str">
            <v>13.1.8</v>
          </cell>
        </row>
        <row r="2222">
          <cell r="A2222" t="str">
            <v>13.1.9</v>
          </cell>
          <cell r="C2222" t="str">
            <v>13.1.9:_SERV REFRATAMENTO PEDREIRO REFRA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0</v>
          </cell>
          <cell r="K2222" t="str">
            <v>13.1.9</v>
          </cell>
        </row>
        <row r="2223">
          <cell r="A2223" t="str">
            <v>13.1.10</v>
          </cell>
          <cell r="C2223" t="str">
            <v>13.1.10:_SERV REFRATAMENTO-PEDREIRO (HE  Segunda à Sexta-Feira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 t="str">
            <v>13.1.10</v>
          </cell>
        </row>
        <row r="2224">
          <cell r="A2224" t="str">
            <v>13.1.11</v>
          </cell>
          <cell r="C2224" t="str">
            <v>13.1.11:_SERV REFRATAMENTO-PEDREIRO (HE Sábados, Domingos e Feriados</v>
          </cell>
          <cell r="D2224">
            <v>0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 t="str">
            <v>13.1.11</v>
          </cell>
        </row>
        <row r="2225">
          <cell r="A2225" t="str">
            <v>13.1.12</v>
          </cell>
          <cell r="C2225" t="str">
            <v>13.1.12:_SERV REFRATAMENTO-PEDREIRO (HE acréscimo por adicional noturno</v>
          </cell>
          <cell r="D2225">
            <v>0</v>
          </cell>
          <cell r="E2225">
            <v>0</v>
          </cell>
          <cell r="F2225">
            <v>0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 t="str">
            <v>13.1.12</v>
          </cell>
        </row>
        <row r="2226">
          <cell r="A2226" t="str">
            <v>13.1.13</v>
          </cell>
          <cell r="C2226" t="str">
            <v>13.1.13:_SERV DE APOIO-AJUDANTE (HN)</v>
          </cell>
          <cell r="D2226">
            <v>0</v>
          </cell>
          <cell r="E2226">
            <v>0</v>
          </cell>
          <cell r="F2226">
            <v>0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 t="str">
            <v>13.1.13</v>
          </cell>
        </row>
        <row r="2227">
          <cell r="A2227" t="str">
            <v>13.1.14</v>
          </cell>
          <cell r="C2227" t="str">
            <v>13.1.14:_SERV DE APOIO-AJUDANTE (HE Segunda à Sexta-Feira</v>
          </cell>
          <cell r="D2227">
            <v>0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 t="str">
            <v>13.1.14</v>
          </cell>
        </row>
        <row r="2228">
          <cell r="A2228" t="str">
            <v>13.1.15</v>
          </cell>
          <cell r="C2228" t="str">
            <v>13.1.15:_SERV DE APOIO-AJUDANTE (HE Sábados, Domingos e Feriados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 t="str">
            <v>13.1.15</v>
          </cell>
        </row>
        <row r="2229">
          <cell r="A2229" t="str">
            <v>13.1.16</v>
          </cell>
          <cell r="C2229" t="str">
            <v>13.1.16:_SERV DE APOIO-AJUDANTE (HE acréscimo por adicional noturno</v>
          </cell>
          <cell r="D2229">
            <v>0</v>
          </cell>
          <cell r="E2229">
            <v>0</v>
          </cell>
          <cell r="F2229">
            <v>0</v>
          </cell>
          <cell r="G2229">
            <v>0</v>
          </cell>
          <cell r="H2229">
            <v>0</v>
          </cell>
          <cell r="I2229">
            <v>0</v>
          </cell>
          <cell r="J2229">
            <v>0</v>
          </cell>
          <cell r="K2229" t="str">
            <v>13.1.16</v>
          </cell>
        </row>
        <row r="2230">
          <cell r="A2230" t="str">
            <v>13.1.17</v>
          </cell>
          <cell r="C2230" t="str">
            <v>13.1.17:_REEMB. DESP / Retorno em van</v>
          </cell>
          <cell r="F2230">
            <v>0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  <cell r="K2230" t="str">
            <v>13.1.17</v>
          </cell>
        </row>
        <row r="2231">
          <cell r="A2231" t="str">
            <v>13.1.18</v>
          </cell>
          <cell r="C2231" t="str">
            <v>13.1.19:_REEMB. DESP / Van (apanha e retorno)</v>
          </cell>
          <cell r="F2231">
            <v>0</v>
          </cell>
          <cell r="G2231">
            <v>0</v>
          </cell>
          <cell r="H2231">
            <v>0</v>
          </cell>
          <cell r="I2231">
            <v>0</v>
          </cell>
          <cell r="J2231">
            <v>0</v>
          </cell>
          <cell r="K2231" t="str">
            <v>13.1.18</v>
          </cell>
        </row>
        <row r="2232">
          <cell r="A2232" t="str">
            <v>13.1.19</v>
          </cell>
          <cell r="C2232" t="str">
            <v>13.1.20:_REEMB. DESP / Carro pequeno (apanha e retorno)</v>
          </cell>
          <cell r="F2232">
            <v>0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  <cell r="K2232" t="str">
            <v>13.1.19</v>
          </cell>
        </row>
        <row r="2233">
          <cell r="A2233" t="str">
            <v>13.1.20</v>
          </cell>
          <cell r="C2233" t="str">
            <v>13.1.21:_REEMB. DESP / Retorno em Carro Pequeno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 t="str">
            <v>13.1.20</v>
          </cell>
        </row>
        <row r="2234">
          <cell r="A2234" t="str">
            <v>13.1.21</v>
          </cell>
          <cell r="C2234" t="str">
            <v>13.1.21:_ISOL/TRAT TÉRM / SERVIÇO DE ENCARREGAMENTO HN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 t="str">
            <v>13.1.21</v>
          </cell>
        </row>
        <row r="2235">
          <cell r="A2235" t="str">
            <v>13.1.22</v>
          </cell>
          <cell r="C2235" t="str">
            <v>13.1.22:_ISOL/TRAT TÉRM / SERVIÇO DE SUPERVISÃO HN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 t="str">
            <v>13.1.22</v>
          </cell>
        </row>
        <row r="2236">
          <cell r="A2236" t="str">
            <v>13.1.23</v>
          </cell>
          <cell r="C2236" t="str">
            <v>13.1.23:_ISOL/TRAT TÉRM / SERVIÇO DE TEC SEGURANÇA HN</v>
          </cell>
          <cell r="F2236">
            <v>0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 t="str">
            <v>13.1.23</v>
          </cell>
        </row>
        <row r="2237">
          <cell r="A2237" t="str">
            <v>13.1.24</v>
          </cell>
          <cell r="C2237" t="str">
            <v>13.1.24:_ISOL/TRAT TÉRM / SERVIÇO DE TEC PALNEJAMENTO HN</v>
          </cell>
          <cell r="F2237">
            <v>0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  <cell r="K2237" t="str">
            <v>13.1.24</v>
          </cell>
        </row>
        <row r="2238">
          <cell r="A2238" t="str">
            <v>13.1.25</v>
          </cell>
          <cell r="C2238" t="str">
            <v>13.1.25:_ISOL/TRAT TÉRM / SERVIÇOS ADIMINISTRATIVO</v>
          </cell>
          <cell r="F2238">
            <v>0</v>
          </cell>
          <cell r="G2238">
            <v>0</v>
          </cell>
          <cell r="H2238">
            <v>0</v>
          </cell>
          <cell r="I2238">
            <v>0</v>
          </cell>
          <cell r="J2238">
            <v>0</v>
          </cell>
          <cell r="K2238" t="str">
            <v>13.1.25</v>
          </cell>
        </row>
        <row r="2239">
          <cell r="A2239" t="str">
            <v>13.1.26</v>
          </cell>
          <cell r="C2239" t="str">
            <v>13.1.26:-ISOL/TRAT TÉRM / SERVIÇO DE ENCARREGAMENTO HE SEG A SEX</v>
          </cell>
          <cell r="F2239">
            <v>0</v>
          </cell>
          <cell r="G2239">
            <v>0</v>
          </cell>
          <cell r="H2239">
            <v>0</v>
          </cell>
          <cell r="I2239">
            <v>0</v>
          </cell>
          <cell r="J2239">
            <v>0</v>
          </cell>
          <cell r="K2239" t="str">
            <v>13.1.26</v>
          </cell>
        </row>
        <row r="2240">
          <cell r="A2240" t="str">
            <v>13.1.27</v>
          </cell>
          <cell r="C2240" t="str">
            <v>13.1.27:-ISOL/TRAT TÉRM / SERVIÇO DE SUPERVISÃO HE SEG A SEX</v>
          </cell>
          <cell r="F2240">
            <v>0</v>
          </cell>
          <cell r="G2240">
            <v>0</v>
          </cell>
          <cell r="H2240">
            <v>0</v>
          </cell>
          <cell r="I2240">
            <v>0</v>
          </cell>
          <cell r="J2240">
            <v>0</v>
          </cell>
          <cell r="K2240" t="str">
            <v>13.1.27</v>
          </cell>
        </row>
        <row r="2241">
          <cell r="A2241" t="str">
            <v>13.1.28</v>
          </cell>
          <cell r="C2241" t="str">
            <v>13.1.28:-ISOL/TRAT TÉRM / SERVIÇO DE TEC SEGURANÇA HE SEG A SEX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 t="str">
            <v>13.1.28</v>
          </cell>
        </row>
        <row r="2242">
          <cell r="A2242" t="str">
            <v>13.1.29</v>
          </cell>
          <cell r="C2242" t="str">
            <v>13.1.29:-ISOL/TRAT TÉRM / SERVIÇO DE TEC PALNEJAMENTO HE SEG A SEX</v>
          </cell>
          <cell r="F2242">
            <v>0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  <cell r="K2242" t="str">
            <v>13.1.29</v>
          </cell>
        </row>
        <row r="2243">
          <cell r="A2243" t="str">
            <v>13.1.30</v>
          </cell>
          <cell r="C2243" t="str">
            <v>13.1.30:-ISOL/TRAT TÉRM / SERVIÇOS ADIMINISTRATIVO HE SEG SEX</v>
          </cell>
          <cell r="F2243">
            <v>0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  <cell r="K2243" t="str">
            <v>13.1.30</v>
          </cell>
        </row>
        <row r="2244">
          <cell r="A2244" t="str">
            <v>13.1.31</v>
          </cell>
          <cell r="C2244" t="str">
            <v>13.1.31:-ISOL/TRAT TÉRM / SERVIÇO DE SUPERVISÃO AD NORTURNO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 t="str">
            <v>13.1.31</v>
          </cell>
        </row>
        <row r="2245">
          <cell r="A2245" t="str">
            <v>13.1.32</v>
          </cell>
          <cell r="C2245" t="str">
            <v>13.1.32:-ISOL/TRAT TÉRM / SERVIÇO DE ENCARREGAMENTO AD NORTURNO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 t="str">
            <v>13.1.32</v>
          </cell>
        </row>
        <row r="2246">
          <cell r="A2246" t="str">
            <v>13.1.33</v>
          </cell>
          <cell r="C2246" t="str">
            <v>13.1.33:-ISOL/TRAT TÉRM / SERVIÇO DE TEC SEGURANÇA AD NOTURNO</v>
          </cell>
          <cell r="F2246">
            <v>0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 t="str">
            <v>13.1.33</v>
          </cell>
        </row>
        <row r="2247">
          <cell r="A2247" t="str">
            <v>13.1.34</v>
          </cell>
          <cell r="C2247" t="str">
            <v>13.1.34:-ISOL/TRAT TÉRM / SERVIÇO DE TEC PALNEJAMENTO AD NOTURNO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 t="str">
            <v>13.1.34</v>
          </cell>
        </row>
        <row r="2248">
          <cell r="A2248" t="str">
            <v>13.1.35</v>
          </cell>
          <cell r="C2248" t="str">
            <v>13.1.35:-ISOL/TRAT TÉRM / SERVIÇOS ADIMINISTRATIVO AD NOTURNO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 t="str">
            <v>13.1.35</v>
          </cell>
        </row>
        <row r="2249">
          <cell r="A2249" t="str">
            <v>13.1.36</v>
          </cell>
          <cell r="C2249" t="str">
            <v>13.1.36:-ISOL/TRAT TÉRM / SERVIÇO DE ENCARREGADO HE SAB, DOM FER</v>
          </cell>
          <cell r="F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 t="str">
            <v>13.1.36</v>
          </cell>
        </row>
        <row r="2250">
          <cell r="A2250" t="str">
            <v>13.1.37</v>
          </cell>
          <cell r="C2250" t="str">
            <v>13.1.37:-ISOL/TRAT TÉRM / SERVIÇO DE SUPERVISÃO HE SAB, DOM FER</v>
          </cell>
          <cell r="F2250">
            <v>0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  <cell r="K2250" t="str">
            <v>13.1.37</v>
          </cell>
        </row>
        <row r="2251">
          <cell r="A2251" t="str">
            <v>13.1.38</v>
          </cell>
          <cell r="C2251" t="str">
            <v>13.1.38:-ISOL/TRAT TÉRM / SERVIÇO DE TEC SEGURANÇA HE SAB, DOM FER</v>
          </cell>
          <cell r="F2251">
            <v>0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  <cell r="K2251" t="str">
            <v>13.1.38</v>
          </cell>
        </row>
        <row r="2252">
          <cell r="A2252" t="str">
            <v>13.1.39</v>
          </cell>
          <cell r="C2252" t="str">
            <v>13.1.39:-ISOL/TRAT TÉRM / SERVIÇO DE TEC PALNEJAMENTO HE SAB, DOM FER</v>
          </cell>
          <cell r="F2252">
            <v>0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  <cell r="K2252" t="str">
            <v>13.1.39</v>
          </cell>
        </row>
        <row r="2253">
          <cell r="A2253" t="str">
            <v>13.1.40</v>
          </cell>
          <cell r="C2253" t="str">
            <v>13.1.40:-ISOL/TRAT TÉRM / SERVIÇOS ADIMINISTRATIVO HE SAB, DOM FER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 t="str">
            <v>13.1.40</v>
          </cell>
        </row>
      </sheetData>
      <sheetData sheetId="17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sto"/>
      <sheetName val="Resumo"/>
      <sheetName val="Tubul"/>
      <sheetName val="Equip"/>
      <sheetName val="Estrut"/>
      <sheetName val="Cronogr"/>
      <sheetName val="Hh ADM"/>
      <sheetName val="Hh TURNO"/>
      <sheetName val="Algarismo"/>
      <sheetName val="Preço"/>
      <sheetName val="Produt"/>
      <sheetName val="Setores"/>
      <sheetName val="Fatores"/>
      <sheetName val="Pedido de ti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>
        <row r="62">
          <cell r="E62" t="str">
            <v>Com solvente leve</v>
          </cell>
        </row>
        <row r="63">
          <cell r="E63" t="str">
            <v>Com solvente pesado</v>
          </cell>
        </row>
        <row r="64">
          <cell r="E64" t="str">
            <v>Com solvente extra-pesado</v>
          </cell>
        </row>
        <row r="65">
          <cell r="E65" t="str">
            <v>Com lixa para repintura</v>
          </cell>
        </row>
        <row r="66">
          <cell r="E66" t="str">
            <v>Com ferramenta manual</v>
          </cell>
        </row>
        <row r="67">
          <cell r="E67" t="str">
            <v>PS1 - Com ferramenta mecânica  grau ST3</v>
          </cell>
        </row>
        <row r="68">
          <cell r="E68" t="str">
            <v>PS2 - (Escória de cobre) Com Ar Braskem</v>
          </cell>
        </row>
        <row r="69">
          <cell r="E69" t="str">
            <v>PS2 - (Escória de cobre) Com Ar Contratada</v>
          </cell>
        </row>
        <row r="70">
          <cell r="E70" t="str">
            <v>PS2 - (Óxido de Aluminio Sinterizado) Com Ar Braskem</v>
          </cell>
        </row>
        <row r="71">
          <cell r="E71" t="str">
            <v>PS2 - (Óxido de Aluminio Sinterizado) Com Ar Contratada</v>
          </cell>
        </row>
        <row r="72">
          <cell r="E72" t="str">
            <v>PS2 - (Granalha de Aço) Com Ar Braskem</v>
          </cell>
        </row>
        <row r="73">
          <cell r="E73" t="str">
            <v>PS2 - (Granalha de Aço) Com Ar Contratada</v>
          </cell>
        </row>
        <row r="74">
          <cell r="E74" t="str">
            <v xml:space="preserve">PS3 - Com hidrojato grau WJ 1 </v>
          </cell>
        </row>
        <row r="75">
          <cell r="E75" t="str">
            <v>PS4 - Com hidrojato grau WJ 4</v>
          </cell>
        </row>
        <row r="76">
          <cell r="E76" t="str">
            <v>TF1 - N-2630 - Fosfato de Zinco Epoxi de alta espessura</v>
          </cell>
        </row>
        <row r="77">
          <cell r="E77" t="str">
            <v>TF2 - N-1661 - Etil Silicato de Zinco</v>
          </cell>
        </row>
        <row r="78">
          <cell r="E78" t="str">
            <v>TF3 - N-2198 - Epóxi Isocianato</v>
          </cell>
        </row>
        <row r="79">
          <cell r="E79" t="str">
            <v>TF4 - N-2678 - Epoxi pigmentada com alumínio</v>
          </cell>
        </row>
        <row r="80">
          <cell r="E80" t="str">
            <v>TF5 - M.D.T. - Epoxi para superfícies úmidas</v>
          </cell>
        </row>
        <row r="81">
          <cell r="E81" t="str">
            <v>TF6 - N-1277 - Zinco epoxi</v>
          </cell>
        </row>
        <row r="82">
          <cell r="E82" t="str">
            <v>TI1 - N-1202 - Óxido de ferro epoxi</v>
          </cell>
        </row>
        <row r="83">
          <cell r="E83" t="str">
            <v>TI2 - N-2630 - Fosfato de zinco epoxi</v>
          </cell>
        </row>
        <row r="84">
          <cell r="E84" t="str">
            <v>TI3 - N-2628 - Epoxi de Alta Espessura</v>
          </cell>
        </row>
        <row r="85">
          <cell r="E85" t="str">
            <v>TI4 - N-2629 - Epoxi sem solvente</v>
          </cell>
        </row>
        <row r="86">
          <cell r="E86" t="str">
            <v>TI5 - N-2678 - Epoxi pigmentada com alumínio</v>
          </cell>
        </row>
        <row r="87">
          <cell r="E87" t="str">
            <v>TA1 - N-2628 - Epoxi de alta espessura</v>
          </cell>
        </row>
        <row r="88">
          <cell r="E88" t="str">
            <v>TA2 - N-2629 - Epoxi sem solvente</v>
          </cell>
        </row>
        <row r="89">
          <cell r="E89" t="str">
            <v>TA3 - N-2677 - Poliuretano acrílico</v>
          </cell>
        </row>
        <row r="90">
          <cell r="E90" t="str">
            <v>TA4 - N-1259 - Esmalte fenólico - Alumínio</v>
          </cell>
        </row>
        <row r="91">
          <cell r="E91" t="str">
            <v>TA5 - N-2492 - Esmalte sintético brilhante</v>
          </cell>
        </row>
        <row r="92">
          <cell r="E92" t="str">
            <v>TA6 - SB. 80 - Etil silicato pigmentado com alumínio</v>
          </cell>
        </row>
        <row r="93">
          <cell r="E93" t="str">
            <v>TA7 - Sum. 230 - Esmalte silicone modificado</v>
          </cell>
        </row>
        <row r="94">
          <cell r="E94" t="str">
            <v>TA8 - M.D.T. - Epoxi para superfícies úmidas</v>
          </cell>
        </row>
        <row r="95">
          <cell r="E95" t="str">
            <v>PS4 . TF1 . TI3 . TA3</v>
          </cell>
        </row>
        <row r="96">
          <cell r="E96" t="str">
            <v>PS2 . TF1 . TI3 . TA3</v>
          </cell>
        </row>
        <row r="97">
          <cell r="E97" t="str">
            <v>PS1 . TF4 . TI3 . TA3</v>
          </cell>
        </row>
        <row r="98">
          <cell r="E98" t="str">
            <v>PS4 . TF1 . TI3 . TA4</v>
          </cell>
        </row>
        <row r="99">
          <cell r="E99" t="str">
            <v>PS2 . TF1 . TI3 . TA4</v>
          </cell>
        </row>
        <row r="100">
          <cell r="E100" t="str">
            <v>PS1 . TF4 . TI3 . TA4</v>
          </cell>
        </row>
        <row r="101">
          <cell r="E101" t="str">
            <v>PS4 . TF1 . TI5 . TA4</v>
          </cell>
        </row>
        <row r="102">
          <cell r="E102" t="str">
            <v>PS2 . TF1 . TI5 . TA4</v>
          </cell>
        </row>
        <row r="103">
          <cell r="E103" t="str">
            <v>PS1 . TF4 . TI5 . TA4</v>
          </cell>
        </row>
        <row r="104">
          <cell r="E104" t="str">
            <v>PS4 . TF1 . TA4</v>
          </cell>
        </row>
        <row r="105">
          <cell r="E105" t="str">
            <v>PS2 . TF1 . TA4</v>
          </cell>
        </row>
        <row r="106">
          <cell r="E106" t="str">
            <v>PS1 . TF4 . TA4</v>
          </cell>
        </row>
        <row r="107">
          <cell r="E107" t="str">
            <v>PS3 . TF2 . TI1 . TI3 . TA3</v>
          </cell>
        </row>
        <row r="108">
          <cell r="E108" t="str">
            <v>PS2 . TF2 . TI1 . TI3 . TA3</v>
          </cell>
        </row>
        <row r="109">
          <cell r="E109" t="str">
            <v>PS1 . TF6 . TI1 . TI3 . TA3</v>
          </cell>
        </row>
        <row r="110">
          <cell r="E110" t="str">
            <v>PS4 . TF1 . TI2 . TA2</v>
          </cell>
        </row>
        <row r="111">
          <cell r="E111" t="str">
            <v>PS2 . TF1 . TI2 . TA2</v>
          </cell>
        </row>
        <row r="112">
          <cell r="E112" t="str">
            <v>Trincha ou rolo</v>
          </cell>
        </row>
        <row r="113">
          <cell r="E113" t="str">
            <v>Pistola convencional - Fornecimento de Ar Braskem</v>
          </cell>
        </row>
        <row r="114">
          <cell r="E114" t="str">
            <v>Pistola convencional - Fornecimento de Ar - Contratada</v>
          </cell>
        </row>
        <row r="115">
          <cell r="E115" t="str">
            <v>Pistola Airless</v>
          </cell>
        </row>
        <row r="116">
          <cell r="E116" t="str">
            <v>Pintor</v>
          </cell>
        </row>
        <row r="117">
          <cell r="E117" t="str">
            <v>Letrista</v>
          </cell>
        </row>
        <row r="118">
          <cell r="E118" t="str">
            <v>Jatista</v>
          </cell>
        </row>
        <row r="119">
          <cell r="E119" t="str">
            <v>Ajudante</v>
          </cell>
        </row>
        <row r="120">
          <cell r="E120" t="str">
            <v>Encanador/Caldeireiro</v>
          </cell>
        </row>
        <row r="121">
          <cell r="E121" t="str">
            <v>Encarregado de Pintura</v>
          </cell>
        </row>
        <row r="122">
          <cell r="E122" t="str">
            <v>Soldador</v>
          </cell>
        </row>
        <row r="123">
          <cell r="E123" t="str">
            <v>PN 60.05 - Algarismos e letras tamanho I</v>
          </cell>
        </row>
        <row r="124">
          <cell r="E124" t="str">
            <v>PN 60.05 - Algarismos e letras tamanho II</v>
          </cell>
        </row>
        <row r="125">
          <cell r="E125" t="str">
            <v>PN 60.05 - Algarismos e letras tamanho III</v>
          </cell>
        </row>
        <row r="126">
          <cell r="E126" t="str">
            <v>PN 60.05 - Algarismos e letras tamanho IV</v>
          </cell>
        </row>
        <row r="127">
          <cell r="E127" t="str">
            <v>PN 60.05 - Algarismos e letras tamanho V</v>
          </cell>
        </row>
      </sheetData>
      <sheetData sheetId="1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daime"/>
      <sheetName val="Rosto"/>
      <sheetName val="CAL metros"/>
      <sheetName val="Cal Hh"/>
      <sheetName val="INTERNO FB-1023"/>
      <sheetName val="COLUNA "/>
      <sheetName val="DIFERENÇA DE HORAS "/>
      <sheetName val="DIFERENÇA DE HORAS  (2)"/>
    </sheetNames>
    <sheetDataSet>
      <sheetData sheetId="0">
        <row r="5">
          <cell r="B5" t="str">
            <v>MONTAGEM DE TUBO EQUIPADO</v>
          </cell>
        </row>
        <row r="6">
          <cell r="B6" t="str">
            <v>DESMONTAGEM DE TUBO EQUIPADO</v>
          </cell>
        </row>
        <row r="7">
          <cell r="B7" t="str">
            <v>MONTAGEM DE TUBO ESTRUTURAL EQUIPADO</v>
          </cell>
        </row>
        <row r="8">
          <cell r="B8" t="str">
            <v>DESMONTAGEM DE TUBO ESTRUTURAL EQUIPADO</v>
          </cell>
        </row>
        <row r="9">
          <cell r="B9" t="str">
            <v>MONTAGEM DE PRANCHÃO DE MADEIRA</v>
          </cell>
        </row>
        <row r="10">
          <cell r="B10" t="str">
            <v>MONTAGEM DE PRANCHÃO DE ALUMINIO</v>
          </cell>
        </row>
        <row r="11">
          <cell r="B11" t="str">
            <v>DESMONTAGEM DE PRANCHÃO DE MADEIRA</v>
          </cell>
        </row>
        <row r="12">
          <cell r="B12" t="str">
            <v>DESMONTAGEM DE PRANCHÃO DE ALUMINIO</v>
          </cell>
        </row>
        <row r="13">
          <cell r="B13" t="str">
            <v>MONTAGEM DE TUBO EQUIPADO  De 10 a 20 m</v>
          </cell>
        </row>
        <row r="14">
          <cell r="B14" t="str">
            <v>DESMONTAGEM DE TUBO EQUIPADO  De 10 a 20 m</v>
          </cell>
        </row>
        <row r="15">
          <cell r="B15" t="str">
            <v>MONTAGEM DE TUBO ESTRUTURAL EQUIPADO  De 10 a 20 m</v>
          </cell>
        </row>
        <row r="16">
          <cell r="B16" t="str">
            <v>DESMONTAGEM DE TUBO ESTRUTURAL EQUIPADO  De 10 a 20 m</v>
          </cell>
        </row>
        <row r="17">
          <cell r="B17" t="str">
            <v>MONTAGEM DE PRANCHÃO DE MADEIRA  De 10 a 20 m</v>
          </cell>
        </row>
        <row r="18">
          <cell r="B18" t="str">
            <v>MONTAGEM DE PRANCHÃO DE ALUMINIO  De 10 a 20 m</v>
          </cell>
        </row>
        <row r="19">
          <cell r="B19" t="str">
            <v>DESMONTAGEM DE PRANCHÃO DE MADEIRA  De 10 a 20 m</v>
          </cell>
        </row>
        <row r="20">
          <cell r="B20" t="str">
            <v>DESMONTAGEM DE PRANCHÃO DE ALUMINIO  De 10 a 20 m</v>
          </cell>
        </row>
        <row r="21">
          <cell r="B21" t="str">
            <v>MONTAGEM DE TUBO EQUIPADO  De 20 a 30 m</v>
          </cell>
        </row>
        <row r="22">
          <cell r="B22" t="str">
            <v>DESMONTAGEM DE TUBO EQUIPADO  De 20 a 30 m</v>
          </cell>
        </row>
        <row r="23">
          <cell r="B23" t="str">
            <v>MONTAGEM DE TUBO ESTRUTURAL EQUIPADO  De 20 a 30 m</v>
          </cell>
        </row>
        <row r="24">
          <cell r="B24" t="str">
            <v>DESMONTAGEM DE TUBO ESTRUTURAL EQUIPADO  De 20 a 30 m</v>
          </cell>
        </row>
        <row r="25">
          <cell r="B25" t="str">
            <v>MONTAGEM DE PRANCHÃO DE MADEIRA  De 20 a 30 m</v>
          </cell>
        </row>
        <row r="26">
          <cell r="B26" t="str">
            <v>MONTAGEM DE PRANCHÃO DE ALUMINIO  De 20 a 30 m</v>
          </cell>
        </row>
        <row r="27">
          <cell r="B27" t="str">
            <v>DESMONTAGEM DE PRANCHÃO DE MADEIRA  De 20 a 30 m</v>
          </cell>
        </row>
        <row r="28">
          <cell r="B28" t="str">
            <v>DESMONTAGEM DE PRANCHÃO DE ALUMINIO  De 20 a 30 m</v>
          </cell>
        </row>
        <row r="29">
          <cell r="B29" t="str">
            <v>MONTAGEM DE TUBO EQUIPADO  Acima 30 m</v>
          </cell>
        </row>
        <row r="30">
          <cell r="B30" t="str">
            <v>DESMONTAGEM DE TUBO EQUIPADO  Acima 30 m</v>
          </cell>
        </row>
        <row r="31">
          <cell r="B31" t="str">
            <v>MONTAGEM DE TUBO ESTRUTURAL EQUIPADO  Acima 30 m</v>
          </cell>
        </row>
        <row r="32">
          <cell r="B32" t="str">
            <v>DESMONTAGEM DE TUBO ESTRUTURAL EQUIPADO  Acima 30 m</v>
          </cell>
        </row>
        <row r="33">
          <cell r="B33" t="str">
            <v>MONTAGEM DE PRANCHÃO DE MADEIRA  Acima 30 m</v>
          </cell>
        </row>
        <row r="34">
          <cell r="B34" t="str">
            <v>MONTAGEM DE PRANCHÃO DE ALUMINIO  Acima 30 m</v>
          </cell>
        </row>
        <row r="35">
          <cell r="B35" t="str">
            <v>DESMONTAGEM DE PRANCHÃO DE MADEIRA  Acima 30 m</v>
          </cell>
        </row>
        <row r="36">
          <cell r="B36" t="str">
            <v>DESMONTAGEM DE PRANCHÃO DE ALUMINIO  Acima 30 m</v>
          </cell>
        </row>
        <row r="37">
          <cell r="B37" t="str">
            <v>RECURSO DE MONTADOR ANDAIME Hora normal</v>
          </cell>
        </row>
        <row r="38">
          <cell r="B38" t="str">
            <v>RECURSO DE ENCARREGADO Hora normal</v>
          </cell>
        </row>
        <row r="39">
          <cell r="B39" t="str">
            <v>RECURSO DE SUPERVISOR Hora normal</v>
          </cell>
        </row>
        <row r="40">
          <cell r="B40" t="str">
            <v>EQUIPE DE ROTINA MONT/DESMONT ANDAIMES</v>
          </cell>
        </row>
        <row r="41">
          <cell r="B41" t="str">
            <v>RECURSO DE MONTADOR ANDAIME Hora extra de Seg a Sex.</v>
          </cell>
        </row>
        <row r="42">
          <cell r="B42" t="str">
            <v>RECURSO DE ENCARREGADO Hora extra de Seg a Sex.</v>
          </cell>
        </row>
        <row r="43">
          <cell r="B43" t="str">
            <v>RECURSO DE SUPERVISOR Hora extra de Seg a Sex.</v>
          </cell>
        </row>
        <row r="44">
          <cell r="B44" t="str">
            <v>RECURSO DE MONTADOR ANDAIME Hora extra de Sab, Dom e Feriados</v>
          </cell>
        </row>
        <row r="45">
          <cell r="B45" t="str">
            <v>RECURSO DE ENCARREGADO Hora extra de Sab, Dom e Feriados</v>
          </cell>
        </row>
        <row r="46">
          <cell r="B46" t="str">
            <v>RECURSO DE SUPERVISOR Hora extra de Sab, Dom e Feriados</v>
          </cell>
        </row>
        <row r="47">
          <cell r="B47" t="str">
            <v>LOCAÇÃO ANDAIMES/PRANCHÕES PARQUE FIXO</v>
          </cell>
        </row>
        <row r="48">
          <cell r="B48" t="str">
            <v>LOCAÇÃO DE TUBO EQUIPADO</v>
          </cell>
        </row>
        <row r="49">
          <cell r="B49" t="str">
            <v>LOCAÇÃO DE TUBO ESTRUTURAL EQUIPADO</v>
          </cell>
        </row>
        <row r="50">
          <cell r="B50" t="str">
            <v>LOCAÇÃO PRANCHÃO MADEIRA</v>
          </cell>
        </row>
        <row r="51">
          <cell r="B51" t="str">
            <v>LOCAÇÃO PRANCHÃO DE ALUMINIO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e Fabrication"/>
      <sheetName val="Notes"/>
      <sheetName val="Summary"/>
      <sheetName val="Equipment"/>
      <sheetName val="Structural Steel"/>
      <sheetName val="Summary_by_Connection_Type"/>
      <sheetName val="Pipe Wrapping"/>
      <sheetName val="Pipe Erection"/>
      <sheetName val="Pipe Painting"/>
      <sheetName val="Equip &amp; Pipe Insulation"/>
      <sheetName val="Pipe Test &amp; Clean"/>
      <sheetName val="Pipe Supports"/>
      <sheetName val="Coatings &amp; Linings"/>
      <sheetName val="Rates for Var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Rosto "/>
      <sheetName val="MM"/>
      <sheetName val="Hh ADM"/>
      <sheetName val="Hh TURNO"/>
      <sheetName val="acomp Finan"/>
      <sheetName val="copiar junto com a capa"/>
      <sheetName val="Pipe Fabri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"/>
      <sheetName val="Areas"/>
      <sheetName val="OM's RIP Olefinas "/>
      <sheetName val="PROG RIP UO1&amp;2 FORMULA"/>
      <sheetName val="PROG RIP UO1"/>
      <sheetName val="PROG RIP UO2"/>
      <sheetName val="GERAL OLB 02 A 11 "/>
      <sheetName val="DADOS GERAIS "/>
      <sheetName val="Gráfico UO I "/>
      <sheetName val="Gráfico UO II"/>
      <sheetName val="Gráfico OLB"/>
      <sheetName val="ÍNDICE GERAL"/>
    </sheetNames>
    <sheetDataSet>
      <sheetData sheetId="0">
        <row r="5">
          <cell r="A5" t="str">
            <v>ID Atividade</v>
          </cell>
          <cell r="C5" t="str">
            <v>Descrição da Atividade</v>
          </cell>
          <cell r="E5" t="str">
            <v>Dur Orig</v>
          </cell>
          <cell r="G5" t="str">
            <v>Dur Rest</v>
          </cell>
          <cell r="I5" t="str">
            <v>% Avanço</v>
          </cell>
          <cell r="K5" t="str">
            <v>Centro Trab</v>
          </cell>
          <cell r="M5" t="str">
            <v>QT Rec</v>
          </cell>
          <cell r="N5" t="str">
            <v>Inicio</v>
          </cell>
          <cell r="O5" t="str">
            <v>Inicio</v>
          </cell>
          <cell r="P5" t="str">
            <v>Termino</v>
          </cell>
          <cell r="Q5" t="str">
            <v>Termino</v>
          </cell>
        </row>
        <row r="6">
          <cell r="A6">
            <v>90314780010</v>
          </cell>
          <cell r="C6" t="str">
            <v>MONTAGEM DE ANDAIME</v>
          </cell>
          <cell r="E6" t="str">
            <v>16h</v>
          </cell>
          <cell r="G6" t="str">
            <v>16h</v>
          </cell>
          <cell r="I6">
            <v>0</v>
          </cell>
          <cell r="K6" t="str">
            <v>RMA1</v>
          </cell>
          <cell r="M6" t="str">
            <v>4.00</v>
          </cell>
          <cell r="N6" t="str">
            <v>07-May-07 14:00</v>
          </cell>
          <cell r="O6">
            <v>39209.583333333336</v>
          </cell>
          <cell r="P6" t="str">
            <v>09-May-07 14:00*</v>
          </cell>
          <cell r="Q6">
            <v>39211.583333333336</v>
          </cell>
        </row>
        <row r="7">
          <cell r="A7">
            <v>900333540040</v>
          </cell>
          <cell r="C7" t="str">
            <v>Desmontar andaime</v>
          </cell>
          <cell r="E7" t="str">
            <v>2h</v>
          </cell>
          <cell r="G7" t="str">
            <v>2h</v>
          </cell>
          <cell r="I7">
            <v>0</v>
          </cell>
          <cell r="K7" t="str">
            <v>RMA1</v>
          </cell>
          <cell r="M7" t="str">
            <v>4.00</v>
          </cell>
          <cell r="N7" t="str">
            <v>03-May-07 14:00</v>
          </cell>
          <cell r="O7">
            <v>39205.583333333336</v>
          </cell>
          <cell r="P7" t="str">
            <v>03-May-07 16:00*</v>
          </cell>
          <cell r="Q7">
            <v>39205.666666666664</v>
          </cell>
        </row>
        <row r="8">
          <cell r="A8">
            <v>900333380040</v>
          </cell>
          <cell r="C8" t="str">
            <v>Desmontar andaime</v>
          </cell>
          <cell r="E8" t="str">
            <v>2h</v>
          </cell>
          <cell r="G8" t="str">
            <v>2h</v>
          </cell>
          <cell r="I8">
            <v>0</v>
          </cell>
          <cell r="K8" t="str">
            <v>RMA1</v>
          </cell>
          <cell r="M8" t="str">
            <v>4.00</v>
          </cell>
          <cell r="N8" t="str">
            <v>03-May-07 10:00</v>
          </cell>
          <cell r="O8">
            <v>39205.416666666664</v>
          </cell>
          <cell r="P8" t="str">
            <v>03-May-07 14:00*</v>
          </cell>
          <cell r="Q8">
            <v>39205.583333333336</v>
          </cell>
        </row>
        <row r="9">
          <cell r="A9">
            <v>90136820020</v>
          </cell>
          <cell r="C9" t="str">
            <v>Montagem de andaime</v>
          </cell>
          <cell r="E9" t="str">
            <v>8h</v>
          </cell>
          <cell r="G9" t="str">
            <v>8h</v>
          </cell>
          <cell r="I9">
            <v>0</v>
          </cell>
          <cell r="K9" t="str">
            <v>RMA1</v>
          </cell>
          <cell r="M9" t="str">
            <v>4.00</v>
          </cell>
          <cell r="N9" t="str">
            <v>14-May-07 08:00</v>
          </cell>
          <cell r="O9">
            <v>39216.333333333336</v>
          </cell>
          <cell r="P9" t="str">
            <v>14-May-07 18:00*</v>
          </cell>
          <cell r="Q9">
            <v>39216.75</v>
          </cell>
        </row>
        <row r="10">
          <cell r="A10">
            <v>90283320010</v>
          </cell>
          <cell r="C10" t="str">
            <v>Montar andaime acesso SV-05210/DA-1403</v>
          </cell>
          <cell r="E10" t="str">
            <v>4h</v>
          </cell>
          <cell r="G10" t="str">
            <v>4h</v>
          </cell>
          <cell r="I10">
            <v>0</v>
          </cell>
          <cell r="K10" t="str">
            <v>RMA1</v>
          </cell>
          <cell r="M10" t="str">
            <v>4.00</v>
          </cell>
          <cell r="N10" t="str">
            <v>02-May-07 08:00*</v>
          </cell>
          <cell r="O10">
            <v>39204.333333333336</v>
          </cell>
          <cell r="P10" t="str">
            <v>02-May-07 14:00</v>
          </cell>
          <cell r="Q10">
            <v>39204.583333333336</v>
          </cell>
        </row>
        <row r="11">
          <cell r="A11">
            <v>90283290010</v>
          </cell>
          <cell r="C11" t="str">
            <v>Montar andaime aceso e remoção SV-05229</v>
          </cell>
          <cell r="E11" t="str">
            <v>4h</v>
          </cell>
          <cell r="G11" t="str">
            <v>4h</v>
          </cell>
          <cell r="I11">
            <v>0</v>
          </cell>
          <cell r="K11" t="str">
            <v>RMA1</v>
          </cell>
          <cell r="M11" t="str">
            <v>4.00</v>
          </cell>
          <cell r="N11" t="str">
            <v>14-May-07 08:00*</v>
          </cell>
          <cell r="O11">
            <v>39216.333333333336</v>
          </cell>
          <cell r="P11" t="str">
            <v>14-May-07 14:00</v>
          </cell>
          <cell r="Q11">
            <v>39216.583333333336</v>
          </cell>
        </row>
        <row r="12">
          <cell r="A12">
            <v>90029450820</v>
          </cell>
          <cell r="C12" t="str">
            <v>Desmontar andaime C-21 e montar na C-22A</v>
          </cell>
          <cell r="E12" t="str">
            <v>2h</v>
          </cell>
          <cell r="G12" t="str">
            <v>2h</v>
          </cell>
          <cell r="I12">
            <v>0</v>
          </cell>
          <cell r="K12" t="str">
            <v>RMA1</v>
          </cell>
          <cell r="M12" t="str">
            <v>4.00</v>
          </cell>
          <cell r="N12" t="str">
            <v>02-May-07 08:00</v>
          </cell>
          <cell r="O12">
            <v>39204.333333333336</v>
          </cell>
          <cell r="P12" t="str">
            <v>02-May-07 10:00*</v>
          </cell>
          <cell r="Q12">
            <v>39204.416666666664</v>
          </cell>
        </row>
        <row r="13">
          <cell r="A13">
            <v>90029450880</v>
          </cell>
          <cell r="C13" t="str">
            <v>Montar  andaimes na CX. CD-31</v>
          </cell>
          <cell r="E13" t="str">
            <v>6h</v>
          </cell>
          <cell r="G13" t="str">
            <v>6h</v>
          </cell>
          <cell r="I13">
            <v>0</v>
          </cell>
          <cell r="K13" t="str">
            <v>RMA1</v>
          </cell>
          <cell r="M13" t="str">
            <v>4.00</v>
          </cell>
          <cell r="N13" t="str">
            <v>02-May-07 08:00</v>
          </cell>
          <cell r="O13">
            <v>39204.333333333336</v>
          </cell>
          <cell r="P13" t="str">
            <v>02-May-07 16:00*</v>
          </cell>
          <cell r="Q13">
            <v>39204.666666666664</v>
          </cell>
        </row>
        <row r="14">
          <cell r="A14">
            <v>90029450890</v>
          </cell>
          <cell r="C14" t="str">
            <v>Desmontar andaimes na CX. CD-31</v>
          </cell>
          <cell r="E14" t="str">
            <v>4h</v>
          </cell>
          <cell r="G14" t="str">
            <v>4h</v>
          </cell>
          <cell r="I14">
            <v>0</v>
          </cell>
          <cell r="K14" t="str">
            <v>RMA1</v>
          </cell>
          <cell r="M14" t="str">
            <v>4.00</v>
          </cell>
          <cell r="N14" t="str">
            <v>02-May-07 16:00</v>
          </cell>
          <cell r="O14">
            <v>39204.666666666664</v>
          </cell>
          <cell r="P14" t="str">
            <v>03-May-07 10:00*</v>
          </cell>
          <cell r="Q14">
            <v>39205.416666666664</v>
          </cell>
        </row>
        <row r="15">
          <cell r="A15">
            <v>90306690015</v>
          </cell>
          <cell r="C15" t="str">
            <v>DESMONTAGEM DE ANDAIMES</v>
          </cell>
          <cell r="E15" t="str">
            <v>4h</v>
          </cell>
          <cell r="G15" t="str">
            <v>4h</v>
          </cell>
          <cell r="I15">
            <v>0</v>
          </cell>
          <cell r="K15" t="str">
            <v>RMA1</v>
          </cell>
          <cell r="M15" t="str">
            <v>4.00</v>
          </cell>
          <cell r="N15" t="str">
            <v>03-May-07 14:00</v>
          </cell>
          <cell r="O15">
            <v>39205.583333333336</v>
          </cell>
          <cell r="P15" t="str">
            <v>03-May-07 18:00*</v>
          </cell>
          <cell r="Q15">
            <v>39205.75</v>
          </cell>
        </row>
        <row r="16">
          <cell r="A16">
            <v>90279320080</v>
          </cell>
          <cell r="C16" t="str">
            <v>Apoio de Andaime</v>
          </cell>
          <cell r="E16" t="str">
            <v>2h</v>
          </cell>
          <cell r="G16" t="str">
            <v>2h</v>
          </cell>
          <cell r="I16">
            <v>0</v>
          </cell>
          <cell r="K16" t="str">
            <v>RMA1</v>
          </cell>
          <cell r="M16" t="str">
            <v>4.00</v>
          </cell>
          <cell r="N16" t="str">
            <v>07-May-07 16:00</v>
          </cell>
          <cell r="O16">
            <v>39209.666666666664</v>
          </cell>
          <cell r="P16" t="str">
            <v>07-May-07 18:00*</v>
          </cell>
          <cell r="Q16">
            <v>39209.75</v>
          </cell>
        </row>
        <row r="17">
          <cell r="A17">
            <v>90279320110</v>
          </cell>
          <cell r="C17" t="str">
            <v>Apoio de Andaime</v>
          </cell>
          <cell r="E17" t="str">
            <v>4h</v>
          </cell>
          <cell r="G17" t="str">
            <v>4h</v>
          </cell>
          <cell r="I17">
            <v>0</v>
          </cell>
          <cell r="K17" t="str">
            <v>RMA1</v>
          </cell>
          <cell r="M17" t="str">
            <v>4.00</v>
          </cell>
          <cell r="N17" t="str">
            <v>10-May-07 16:00</v>
          </cell>
          <cell r="O17">
            <v>39212.666666666664</v>
          </cell>
          <cell r="P17" t="str">
            <v>11-May-07 10:00*</v>
          </cell>
          <cell r="Q17">
            <v>39213.416666666664</v>
          </cell>
        </row>
        <row r="18">
          <cell r="A18">
            <v>90306650030</v>
          </cell>
          <cell r="C18" t="str">
            <v>DESMONTAGEM DE ANDAIMES</v>
          </cell>
          <cell r="E18" t="str">
            <v>4h</v>
          </cell>
          <cell r="G18" t="str">
            <v>4h</v>
          </cell>
          <cell r="I18">
            <v>0</v>
          </cell>
          <cell r="K18" t="str">
            <v>RMA1</v>
          </cell>
          <cell r="M18" t="str">
            <v>4.00</v>
          </cell>
          <cell r="N18" t="str">
            <v>03-May-07 08:00</v>
          </cell>
          <cell r="O18">
            <v>39205.333333333336</v>
          </cell>
          <cell r="P18" t="str">
            <v>03-May-07 14:00*</v>
          </cell>
          <cell r="Q18">
            <v>39205.583333333336</v>
          </cell>
        </row>
        <row r="19">
          <cell r="A19">
            <v>900352780010</v>
          </cell>
          <cell r="C19" t="str">
            <v>MONTAR ANDAIME PARA ACESSO AO VASO E ÀS</v>
          </cell>
          <cell r="E19" t="str">
            <v>8h</v>
          </cell>
          <cell r="G19" t="str">
            <v>8h</v>
          </cell>
          <cell r="I19">
            <v>0</v>
          </cell>
          <cell r="K19" t="str">
            <v>RMA1</v>
          </cell>
          <cell r="M19" t="str">
            <v>4.00</v>
          </cell>
          <cell r="N19" t="str">
            <v>09-May-07 16:00</v>
          </cell>
          <cell r="O19">
            <v>39211.666666666664</v>
          </cell>
          <cell r="P19" t="str">
            <v>10-May-07 16:00*</v>
          </cell>
          <cell r="Q19">
            <v>39212.666666666664</v>
          </cell>
        </row>
        <row r="20">
          <cell r="A20">
            <v>900292220010</v>
          </cell>
          <cell r="C20" t="str">
            <v>Montar andaime</v>
          </cell>
          <cell r="E20" t="str">
            <v>4h</v>
          </cell>
          <cell r="G20" t="str">
            <v>4h</v>
          </cell>
          <cell r="I20">
            <v>0</v>
          </cell>
          <cell r="K20" t="str">
            <v>RMA1</v>
          </cell>
          <cell r="M20" t="str">
            <v>4.00</v>
          </cell>
          <cell r="N20" t="str">
            <v>09-May-07 09:00</v>
          </cell>
          <cell r="O20">
            <v>39211.375</v>
          </cell>
          <cell r="P20" t="str">
            <v>09-May-07 15:00*</v>
          </cell>
          <cell r="Q20">
            <v>39211.625</v>
          </cell>
        </row>
        <row r="21">
          <cell r="A21">
            <v>900292220030</v>
          </cell>
          <cell r="C21" t="str">
            <v>Desmontar andaime</v>
          </cell>
          <cell r="E21" t="str">
            <v>2h</v>
          </cell>
          <cell r="G21" t="str">
            <v>2h</v>
          </cell>
          <cell r="I21">
            <v>0</v>
          </cell>
          <cell r="K21" t="str">
            <v>RMA1</v>
          </cell>
          <cell r="M21" t="str">
            <v>4.00</v>
          </cell>
          <cell r="N21" t="str">
            <v>10-May-07 09:00</v>
          </cell>
          <cell r="O21">
            <v>39212.375</v>
          </cell>
          <cell r="P21" t="str">
            <v>10-May-07 11:00*</v>
          </cell>
          <cell r="Q21">
            <v>39212.458333333336</v>
          </cell>
        </row>
        <row r="22">
          <cell r="A22">
            <v>900292160010</v>
          </cell>
          <cell r="C22" t="str">
            <v>Montar andaime .</v>
          </cell>
          <cell r="E22" t="str">
            <v>4h</v>
          </cell>
          <cell r="G22" t="str">
            <v>4h</v>
          </cell>
          <cell r="I22">
            <v>0</v>
          </cell>
          <cell r="K22" t="str">
            <v>RMA1</v>
          </cell>
          <cell r="M22" t="str">
            <v>4.00</v>
          </cell>
          <cell r="N22" t="str">
            <v>08-May-07 14:07</v>
          </cell>
          <cell r="O22">
            <v>39210.588194444441</v>
          </cell>
          <cell r="P22" t="str">
            <v>09-May-07 08:07*</v>
          </cell>
          <cell r="Q22">
            <v>39211.338194444441</v>
          </cell>
        </row>
        <row r="23">
          <cell r="A23">
            <v>900292160030</v>
          </cell>
          <cell r="C23" t="str">
            <v>Desmontar andaime.</v>
          </cell>
          <cell r="E23" t="str">
            <v>4h</v>
          </cell>
          <cell r="G23" t="str">
            <v>4h</v>
          </cell>
          <cell r="I23">
            <v>0</v>
          </cell>
          <cell r="K23" t="str">
            <v>RMA1</v>
          </cell>
          <cell r="M23" t="str">
            <v>4.00</v>
          </cell>
          <cell r="N23" t="str">
            <v>09-May-07 14:07</v>
          </cell>
          <cell r="O23">
            <v>39211.588194444441</v>
          </cell>
          <cell r="P23" t="str">
            <v>10-May-07 08:07*</v>
          </cell>
          <cell r="Q23">
            <v>39212.338194444441</v>
          </cell>
        </row>
        <row r="24">
          <cell r="A24">
            <v>900292170010</v>
          </cell>
          <cell r="C24" t="str">
            <v>Montar andaime .</v>
          </cell>
          <cell r="E24" t="str">
            <v>4h</v>
          </cell>
          <cell r="G24" t="str">
            <v>4h</v>
          </cell>
          <cell r="I24">
            <v>0</v>
          </cell>
          <cell r="K24" t="str">
            <v>RMA1</v>
          </cell>
          <cell r="M24" t="str">
            <v>4.00</v>
          </cell>
          <cell r="N24" t="str">
            <v>08-May-07 15:00</v>
          </cell>
          <cell r="O24">
            <v>39210.625</v>
          </cell>
          <cell r="P24" t="str">
            <v>09-May-07 09:00*</v>
          </cell>
          <cell r="Q24">
            <v>39211.375</v>
          </cell>
        </row>
        <row r="25">
          <cell r="A25">
            <v>900292170030</v>
          </cell>
          <cell r="C25" t="str">
            <v>Desmontar andaime.</v>
          </cell>
          <cell r="E25" t="str">
            <v>4h</v>
          </cell>
          <cell r="G25" t="str">
            <v>4h</v>
          </cell>
          <cell r="I25">
            <v>0</v>
          </cell>
          <cell r="K25" t="str">
            <v>RMA1</v>
          </cell>
          <cell r="M25" t="str">
            <v>4.00</v>
          </cell>
          <cell r="N25" t="str">
            <v>09-May-07 08:07</v>
          </cell>
          <cell r="O25">
            <v>39211.338194444441</v>
          </cell>
          <cell r="P25" t="str">
            <v>09-May-07 14:07*</v>
          </cell>
          <cell r="Q25">
            <v>39211.588194444441</v>
          </cell>
        </row>
        <row r="26">
          <cell r="A26">
            <v>900238430030</v>
          </cell>
          <cell r="C26" t="str">
            <v>Desmontar andaime</v>
          </cell>
          <cell r="E26" t="str">
            <v>20h</v>
          </cell>
          <cell r="G26" t="str">
            <v>20h</v>
          </cell>
          <cell r="I26">
            <v>0</v>
          </cell>
          <cell r="K26" t="str">
            <v>RMA1</v>
          </cell>
          <cell r="M26" t="str">
            <v>4.00</v>
          </cell>
          <cell r="N26" t="str">
            <v>08-May-07 13:00</v>
          </cell>
          <cell r="O26">
            <v>39210.541666666664</v>
          </cell>
          <cell r="P26" t="str">
            <v>10-May-07 17:00*</v>
          </cell>
          <cell r="Q26">
            <v>39212.708333333336</v>
          </cell>
        </row>
        <row r="27">
          <cell r="A27">
            <v>900254450080</v>
          </cell>
          <cell r="C27" t="str">
            <v>Montar Andaime Para linha de CO2</v>
          </cell>
          <cell r="E27" t="str">
            <v>8h</v>
          </cell>
          <cell r="G27" t="str">
            <v>2h</v>
          </cell>
          <cell r="I27">
            <v>0.75</v>
          </cell>
          <cell r="K27" t="str">
            <v>RMA1</v>
          </cell>
          <cell r="M27" t="str">
            <v>4.00</v>
          </cell>
          <cell r="N27" t="str">
            <v>20-Apr-07 00:00 A</v>
          </cell>
          <cell r="O27">
            <v>39192</v>
          </cell>
          <cell r="P27" t="str">
            <v>02-May-07 18:00</v>
          </cell>
          <cell r="Q27">
            <v>39204.75</v>
          </cell>
        </row>
        <row r="28">
          <cell r="A28">
            <v>900254450120</v>
          </cell>
          <cell r="C28" t="str">
            <v>Desmontar Andaime</v>
          </cell>
          <cell r="E28" t="str">
            <v>4h</v>
          </cell>
          <cell r="G28" t="str">
            <v>4h</v>
          </cell>
          <cell r="I28">
            <v>0</v>
          </cell>
          <cell r="K28" t="str">
            <v>RMA1</v>
          </cell>
          <cell r="M28" t="str">
            <v>4.00</v>
          </cell>
          <cell r="N28" t="str">
            <v>09-May-07 08:00</v>
          </cell>
          <cell r="O28">
            <v>39211.333333333336</v>
          </cell>
          <cell r="P28" t="str">
            <v>09-May-07 14:00*</v>
          </cell>
          <cell r="Q28">
            <v>39211.583333333336</v>
          </cell>
        </row>
        <row r="29">
          <cell r="A29">
            <v>90140450050</v>
          </cell>
          <cell r="C29" t="str">
            <v>Montar andaime</v>
          </cell>
          <cell r="E29" t="str">
            <v>6h</v>
          </cell>
          <cell r="G29" t="str">
            <v>6h</v>
          </cell>
          <cell r="I29">
            <v>0</v>
          </cell>
          <cell r="K29" t="str">
            <v>RMA1</v>
          </cell>
          <cell r="M29" t="str">
            <v>4.00</v>
          </cell>
          <cell r="N29" t="str">
            <v>14-May-07 08:00</v>
          </cell>
          <cell r="O29">
            <v>39216.333333333336</v>
          </cell>
          <cell r="P29" t="str">
            <v>14-May-07 16:00*</v>
          </cell>
          <cell r="Q29">
            <v>39216.666666666664</v>
          </cell>
        </row>
        <row r="30">
          <cell r="A30">
            <v>900333430010</v>
          </cell>
          <cell r="C30" t="str">
            <v>Montar Andaime</v>
          </cell>
          <cell r="E30" t="str">
            <v>4h</v>
          </cell>
          <cell r="G30" t="str">
            <v>4h</v>
          </cell>
          <cell r="I30">
            <v>0</v>
          </cell>
          <cell r="K30" t="str">
            <v>RMA1</v>
          </cell>
          <cell r="M30" t="str">
            <v>4.00</v>
          </cell>
          <cell r="N30" t="str">
            <v>09-May-07 14:00</v>
          </cell>
          <cell r="O30">
            <v>39211.583333333336</v>
          </cell>
          <cell r="P30" t="str">
            <v>09-May-07 18:00*</v>
          </cell>
          <cell r="Q30">
            <v>39211.75</v>
          </cell>
        </row>
        <row r="31">
          <cell r="A31">
            <v>900333430030</v>
          </cell>
          <cell r="C31" t="str">
            <v>Desmontar Andaime</v>
          </cell>
          <cell r="E31" t="str">
            <v>2h</v>
          </cell>
          <cell r="G31" t="str">
            <v>2h</v>
          </cell>
          <cell r="I31">
            <v>0</v>
          </cell>
          <cell r="K31" t="str">
            <v>RMA1</v>
          </cell>
          <cell r="M31" t="str">
            <v>4.00</v>
          </cell>
          <cell r="N31" t="str">
            <v>11-May-07 08:00</v>
          </cell>
          <cell r="O31">
            <v>39213.333333333336</v>
          </cell>
          <cell r="P31" t="str">
            <v>11-May-07 10:00*</v>
          </cell>
          <cell r="Q31">
            <v>39213.416666666664</v>
          </cell>
        </row>
        <row r="32">
          <cell r="A32">
            <v>90207810010</v>
          </cell>
          <cell r="C32" t="str">
            <v>Linha de vida bacias EF-1900</v>
          </cell>
          <cell r="E32" t="str">
            <v>12h</v>
          </cell>
          <cell r="G32" t="str">
            <v>12h</v>
          </cell>
          <cell r="I32">
            <v>0</v>
          </cell>
          <cell r="K32" t="str">
            <v>RMA1</v>
          </cell>
          <cell r="M32" t="str">
            <v>4.00</v>
          </cell>
          <cell r="N32" t="str">
            <v>02-May-07 10:00</v>
          </cell>
          <cell r="O32">
            <v>39204.416666666664</v>
          </cell>
          <cell r="P32" t="str">
            <v>03-May-07 16:00*</v>
          </cell>
          <cell r="Q32">
            <v>39205.666666666664</v>
          </cell>
        </row>
        <row r="33">
          <cell r="A33">
            <v>90205020130</v>
          </cell>
          <cell r="C33" t="str">
            <v>Desmontar Andaime e cobertura</v>
          </cell>
          <cell r="E33" t="str">
            <v>8h</v>
          </cell>
          <cell r="G33" t="str">
            <v>8h</v>
          </cell>
          <cell r="I33">
            <v>0</v>
          </cell>
          <cell r="K33" t="str">
            <v>RMA1</v>
          </cell>
          <cell r="M33" t="str">
            <v>4.00</v>
          </cell>
          <cell r="N33" t="str">
            <v>11-May-07 10:00</v>
          </cell>
          <cell r="O33">
            <v>39213.416666666664</v>
          </cell>
          <cell r="P33" t="str">
            <v>14-May-07 10:00*</v>
          </cell>
          <cell r="Q33">
            <v>39216.416666666664</v>
          </cell>
        </row>
        <row r="34">
          <cell r="A34">
            <v>90205010200</v>
          </cell>
          <cell r="C34" t="str">
            <v>Remover plataforma de andaime/cobertura</v>
          </cell>
          <cell r="E34" t="str">
            <v>8h</v>
          </cell>
          <cell r="G34" t="str">
            <v>8h</v>
          </cell>
          <cell r="I34">
            <v>0</v>
          </cell>
          <cell r="K34" t="str">
            <v>RMA1</v>
          </cell>
          <cell r="M34" t="str">
            <v>4.00</v>
          </cell>
          <cell r="N34" t="str">
            <v>07-May-07 08:00</v>
          </cell>
          <cell r="O34">
            <v>39209.333333333336</v>
          </cell>
          <cell r="P34" t="str">
            <v>07-May-07 18:00*</v>
          </cell>
          <cell r="Q34">
            <v>39209.75</v>
          </cell>
        </row>
        <row r="35">
          <cell r="A35">
            <v>900361160010</v>
          </cell>
          <cell r="C35" t="str">
            <v>Montar andaime para inspeção na caixa do</v>
          </cell>
          <cell r="E35" t="str">
            <v>4h</v>
          </cell>
          <cell r="G35" t="str">
            <v>4h</v>
          </cell>
          <cell r="I35">
            <v>0</v>
          </cell>
          <cell r="K35" t="str">
            <v>RMA1</v>
          </cell>
          <cell r="M35" t="str">
            <v>4.00</v>
          </cell>
          <cell r="N35" t="str">
            <v>10-May-07 17:00</v>
          </cell>
          <cell r="O35">
            <v>39212.708333333336</v>
          </cell>
          <cell r="P35" t="str">
            <v>11-May-07 11:00*</v>
          </cell>
          <cell r="Q35">
            <v>39213.458333333336</v>
          </cell>
        </row>
        <row r="36">
          <cell r="A36">
            <v>900361440010</v>
          </cell>
          <cell r="C36" t="str">
            <v>Montar andaime para inspeção na caixa do</v>
          </cell>
          <cell r="E36" t="str">
            <v>4h</v>
          </cell>
          <cell r="G36" t="str">
            <v>4h</v>
          </cell>
          <cell r="I36">
            <v>0</v>
          </cell>
          <cell r="K36" t="str">
            <v>RMA1</v>
          </cell>
          <cell r="M36" t="str">
            <v>4.00</v>
          </cell>
          <cell r="N36" t="str">
            <v>11-May-07 08:00</v>
          </cell>
          <cell r="O36">
            <v>39213.333333333336</v>
          </cell>
          <cell r="P36" t="str">
            <v>11-May-07 14:00*</v>
          </cell>
          <cell r="Q36">
            <v>39213.583333333336</v>
          </cell>
        </row>
        <row r="37">
          <cell r="A37">
            <v>90253080150</v>
          </cell>
          <cell r="C37" t="str">
            <v>Desmontar Andaimes</v>
          </cell>
          <cell r="E37" t="str">
            <v>10h</v>
          </cell>
          <cell r="G37" t="str">
            <v>10h</v>
          </cell>
          <cell r="I37">
            <v>0</v>
          </cell>
          <cell r="K37" t="str">
            <v>RMA1</v>
          </cell>
          <cell r="M37" t="str">
            <v>4.00</v>
          </cell>
          <cell r="N37" t="str">
            <v>03-May-07 14:00</v>
          </cell>
          <cell r="O37">
            <v>39205.583333333336</v>
          </cell>
          <cell r="P37" t="str">
            <v>04-May-07 16:00*</v>
          </cell>
          <cell r="Q37">
            <v>39206.666666666664</v>
          </cell>
        </row>
        <row r="38">
          <cell r="A38">
            <v>90023390010</v>
          </cell>
          <cell r="C38" t="str">
            <v>MONTAR ANDAIME</v>
          </cell>
          <cell r="E38" t="str">
            <v>12h</v>
          </cell>
          <cell r="G38" t="str">
            <v>12h</v>
          </cell>
          <cell r="I38">
            <v>0</v>
          </cell>
          <cell r="K38" t="str">
            <v>RMA1</v>
          </cell>
          <cell r="M38" t="str">
            <v>4.00</v>
          </cell>
          <cell r="N38" t="str">
            <v>11-May-07 10:00</v>
          </cell>
          <cell r="O38">
            <v>39213.416666666664</v>
          </cell>
          <cell r="P38" t="str">
            <v>14-May-07 16:00*</v>
          </cell>
          <cell r="Q38">
            <v>39216.666666666664</v>
          </cell>
        </row>
        <row r="39">
          <cell r="A39">
            <v>90171650005</v>
          </cell>
          <cell r="C39" t="str">
            <v>Montagem de andaime</v>
          </cell>
          <cell r="E39" t="str">
            <v>16h</v>
          </cell>
          <cell r="G39" t="str">
            <v>16h</v>
          </cell>
          <cell r="I39">
            <v>0</v>
          </cell>
          <cell r="K39" t="str">
            <v>RMA1</v>
          </cell>
          <cell r="M39" t="str">
            <v>4.00</v>
          </cell>
          <cell r="N39" t="str">
            <v>14-May-07 08:00</v>
          </cell>
          <cell r="O39">
            <v>39216.333333333336</v>
          </cell>
          <cell r="P39" t="str">
            <v>15-May-07 18:00*</v>
          </cell>
          <cell r="Q39">
            <v>39217.75</v>
          </cell>
        </row>
        <row r="40">
          <cell r="A40">
            <v>900360390005</v>
          </cell>
          <cell r="C40" t="str">
            <v>Montar Andaime</v>
          </cell>
          <cell r="E40" t="str">
            <v>4h</v>
          </cell>
          <cell r="G40" t="str">
            <v>4h</v>
          </cell>
          <cell r="I40">
            <v>0</v>
          </cell>
          <cell r="K40" t="str">
            <v>RMA1</v>
          </cell>
          <cell r="M40" t="str">
            <v>4.00</v>
          </cell>
          <cell r="N40" t="str">
            <v>10-May-07 14:00</v>
          </cell>
          <cell r="O40">
            <v>39212.583333333336</v>
          </cell>
          <cell r="P40" t="str">
            <v>10-May-07 18:00*</v>
          </cell>
          <cell r="Q40">
            <v>39212.75</v>
          </cell>
        </row>
        <row r="41">
          <cell r="A41">
            <v>900360390015</v>
          </cell>
          <cell r="C41" t="str">
            <v>Desmontar Andaime</v>
          </cell>
          <cell r="E41" t="str">
            <v>2h</v>
          </cell>
          <cell r="G41" t="str">
            <v>2h</v>
          </cell>
          <cell r="I41">
            <v>0</v>
          </cell>
          <cell r="K41" t="str">
            <v>RMA1</v>
          </cell>
          <cell r="M41" t="str">
            <v>4.00</v>
          </cell>
          <cell r="N41" t="str">
            <v>10-May-07 15:00</v>
          </cell>
          <cell r="O41">
            <v>39212.625</v>
          </cell>
          <cell r="P41" t="str">
            <v>10-May-07 17:00*</v>
          </cell>
          <cell r="Q41">
            <v>39212.708333333336</v>
          </cell>
        </row>
        <row r="42">
          <cell r="A42">
            <v>90136830010</v>
          </cell>
          <cell r="C42" t="str">
            <v>Montagem de andaime</v>
          </cell>
          <cell r="E42" t="str">
            <v>8h</v>
          </cell>
          <cell r="G42" t="str">
            <v>8h</v>
          </cell>
          <cell r="I42">
            <v>0</v>
          </cell>
          <cell r="K42" t="str">
            <v>RMA1</v>
          </cell>
          <cell r="M42" t="str">
            <v>4.00</v>
          </cell>
          <cell r="N42" t="str">
            <v>14-May-07 08:00</v>
          </cell>
          <cell r="O42">
            <v>39216.333333333336</v>
          </cell>
          <cell r="P42" t="str">
            <v>14-May-07 18:00*</v>
          </cell>
          <cell r="Q42">
            <v>39216.75</v>
          </cell>
        </row>
        <row r="43">
          <cell r="A43">
            <v>90314260010</v>
          </cell>
          <cell r="C43" t="str">
            <v>Recondicionar  andaimes fixos da UO-1</v>
          </cell>
          <cell r="E43" t="str">
            <v>40h</v>
          </cell>
          <cell r="G43" t="str">
            <v>40h</v>
          </cell>
          <cell r="I43">
            <v>0</v>
          </cell>
          <cell r="K43" t="str">
            <v>RMA1</v>
          </cell>
          <cell r="M43" t="str">
            <v>4.00</v>
          </cell>
          <cell r="N43" t="str">
            <v>07-May-07 14:00</v>
          </cell>
          <cell r="O43">
            <v>39209.583333333336</v>
          </cell>
          <cell r="P43" t="str">
            <v>14-May-07 14:00*</v>
          </cell>
          <cell r="Q43">
            <v>39216.583333333336</v>
          </cell>
        </row>
        <row r="44">
          <cell r="A44">
            <v>90314980010</v>
          </cell>
          <cell r="C44" t="str">
            <v>Serviço de Andaime conf. cronograma</v>
          </cell>
          <cell r="E44" t="str">
            <v>32h</v>
          </cell>
          <cell r="G44" t="str">
            <v>32h</v>
          </cell>
          <cell r="I44">
            <v>0</v>
          </cell>
          <cell r="K44" t="str">
            <v>RMA1</v>
          </cell>
          <cell r="M44" t="str">
            <v>8.00</v>
          </cell>
          <cell r="N44" t="str">
            <v>02-May-07 08:00*</v>
          </cell>
          <cell r="O44">
            <v>39204.333333333336</v>
          </cell>
          <cell r="P44" t="str">
            <v>07-May-07 18:00</v>
          </cell>
          <cell r="Q44">
            <v>39209.75</v>
          </cell>
        </row>
        <row r="45">
          <cell r="A45">
            <v>90162110020</v>
          </cell>
          <cell r="C45" t="str">
            <v>Montagem de andaime</v>
          </cell>
          <cell r="E45" t="str">
            <v>8h</v>
          </cell>
          <cell r="G45" t="str">
            <v>8h</v>
          </cell>
          <cell r="I45">
            <v>0</v>
          </cell>
          <cell r="K45" t="str">
            <v>RMA1</v>
          </cell>
          <cell r="M45" t="str">
            <v>4.00</v>
          </cell>
          <cell r="N45" t="str">
            <v>14-May-07 08:00</v>
          </cell>
          <cell r="O45">
            <v>39216.333333333336</v>
          </cell>
          <cell r="P45" t="str">
            <v>14-May-07 18:00*</v>
          </cell>
          <cell r="Q45">
            <v>39216.75</v>
          </cell>
        </row>
        <row r="46">
          <cell r="A46">
            <v>90064240050</v>
          </cell>
          <cell r="C46" t="str">
            <v>Desmontar andaime</v>
          </cell>
          <cell r="E46" t="str">
            <v>4h</v>
          </cell>
          <cell r="G46" t="str">
            <v>4h</v>
          </cell>
          <cell r="I46">
            <v>0</v>
          </cell>
          <cell r="K46" t="str">
            <v>RMA1</v>
          </cell>
          <cell r="M46" t="str">
            <v>4.00</v>
          </cell>
          <cell r="N46" t="str">
            <v>11-May-07 13:00</v>
          </cell>
          <cell r="O46">
            <v>39213.541666666664</v>
          </cell>
          <cell r="P46" t="str">
            <v>11-May-07 17:00*</v>
          </cell>
          <cell r="Q46">
            <v>39213.708333333336</v>
          </cell>
        </row>
        <row r="47">
          <cell r="A47">
            <v>90111780040</v>
          </cell>
          <cell r="C47" t="str">
            <v>Desmontar andaime</v>
          </cell>
          <cell r="E47" t="str">
            <v>1h</v>
          </cell>
          <cell r="G47" t="str">
            <v>1h</v>
          </cell>
          <cell r="I47">
            <v>0</v>
          </cell>
          <cell r="K47" t="str">
            <v>RMA1</v>
          </cell>
          <cell r="M47" t="str">
            <v>4.00</v>
          </cell>
          <cell r="N47" t="str">
            <v>04-May-07 14:00</v>
          </cell>
          <cell r="O47">
            <v>39206.583333333336</v>
          </cell>
          <cell r="P47" t="str">
            <v>04-May-07 15:00*</v>
          </cell>
          <cell r="Q47">
            <v>39206.625</v>
          </cell>
        </row>
        <row r="48">
          <cell r="A48">
            <v>900013210010</v>
          </cell>
          <cell r="C48" t="str">
            <v>Montar Andaime para Bancada</v>
          </cell>
          <cell r="E48" t="str">
            <v>4h</v>
          </cell>
          <cell r="G48" t="str">
            <v>4h</v>
          </cell>
          <cell r="I48">
            <v>0</v>
          </cell>
          <cell r="K48" t="str">
            <v>RMA1</v>
          </cell>
          <cell r="M48" t="str">
            <v>4.00</v>
          </cell>
          <cell r="N48" t="str">
            <v>02-May-07 08:00*</v>
          </cell>
          <cell r="O48">
            <v>39204.333333333336</v>
          </cell>
          <cell r="P48" t="str">
            <v>02-May-07 14:00</v>
          </cell>
          <cell r="Q48">
            <v>39204.583333333336</v>
          </cell>
        </row>
        <row r="49">
          <cell r="A49">
            <v>900013210190</v>
          </cell>
          <cell r="C49" t="str">
            <v>Desmontar Bancada</v>
          </cell>
          <cell r="E49" t="str">
            <v>4h</v>
          </cell>
          <cell r="G49" t="str">
            <v>4h</v>
          </cell>
          <cell r="I49">
            <v>0</v>
          </cell>
          <cell r="K49" t="str">
            <v>RMA1</v>
          </cell>
          <cell r="M49" t="str">
            <v>4.00</v>
          </cell>
          <cell r="N49" t="str">
            <v>08-May-07 16:00</v>
          </cell>
          <cell r="O49">
            <v>39210.666666666664</v>
          </cell>
          <cell r="P49" t="str">
            <v>09-May-07 10:00*</v>
          </cell>
          <cell r="Q49">
            <v>39211.416666666664</v>
          </cell>
        </row>
        <row r="50">
          <cell r="A50">
            <v>900359560040</v>
          </cell>
          <cell r="C50" t="str">
            <v>2 - Montar Andaime</v>
          </cell>
          <cell r="E50" t="str">
            <v>4h</v>
          </cell>
          <cell r="G50" t="str">
            <v>4h</v>
          </cell>
          <cell r="I50">
            <v>0</v>
          </cell>
          <cell r="K50" t="str">
            <v>RMA1</v>
          </cell>
          <cell r="M50" t="str">
            <v>4.00</v>
          </cell>
          <cell r="N50" t="str">
            <v>10-May-07 14:00</v>
          </cell>
          <cell r="O50">
            <v>39212.583333333336</v>
          </cell>
          <cell r="P50" t="str">
            <v>10-May-07 18:00*</v>
          </cell>
          <cell r="Q50">
            <v>39212.75</v>
          </cell>
        </row>
        <row r="51">
          <cell r="A51">
            <v>900359560060</v>
          </cell>
          <cell r="C51" t="str">
            <v>2 - Desmontar Andaime</v>
          </cell>
          <cell r="E51" t="str">
            <v>2h</v>
          </cell>
          <cell r="G51" t="str">
            <v>2h</v>
          </cell>
          <cell r="I51">
            <v>0</v>
          </cell>
          <cell r="K51" t="str">
            <v>RMA1</v>
          </cell>
          <cell r="M51" t="str">
            <v>1.00</v>
          </cell>
          <cell r="N51" t="str">
            <v>02-May-07 16:00</v>
          </cell>
          <cell r="O51">
            <v>39204.666666666664</v>
          </cell>
          <cell r="P51" t="str">
            <v>02-May-07 18:00*</v>
          </cell>
          <cell r="Q51">
            <v>39204.75</v>
          </cell>
        </row>
        <row r="52">
          <cell r="A52">
            <v>900361070040</v>
          </cell>
          <cell r="C52" t="str">
            <v>2 - Montar Andaime</v>
          </cell>
          <cell r="E52" t="str">
            <v>4h</v>
          </cell>
          <cell r="G52" t="str">
            <v>4h</v>
          </cell>
          <cell r="I52">
            <v>0</v>
          </cell>
          <cell r="K52" t="str">
            <v>RMA1</v>
          </cell>
          <cell r="M52" t="str">
            <v>4.00</v>
          </cell>
          <cell r="N52" t="str">
            <v>10-May-07 17:00</v>
          </cell>
          <cell r="O52">
            <v>39212.708333333336</v>
          </cell>
          <cell r="P52" t="str">
            <v>11-May-07 11:00*</v>
          </cell>
          <cell r="Q52">
            <v>39213.458333333336</v>
          </cell>
        </row>
        <row r="53">
          <cell r="A53">
            <v>900361070060</v>
          </cell>
          <cell r="C53" t="str">
            <v>2 - Desmontar Andaime</v>
          </cell>
          <cell r="E53" t="str">
            <v>2h</v>
          </cell>
          <cell r="G53" t="str">
            <v>2h</v>
          </cell>
          <cell r="I53">
            <v>0</v>
          </cell>
          <cell r="K53" t="str">
            <v>RMA1</v>
          </cell>
          <cell r="M53" t="str">
            <v>1.00</v>
          </cell>
          <cell r="N53" t="str">
            <v>02-May-07 16:00</v>
          </cell>
          <cell r="O53">
            <v>39204.666666666664</v>
          </cell>
          <cell r="P53" t="str">
            <v>02-May-07 18:00*</v>
          </cell>
          <cell r="Q53">
            <v>39204.75</v>
          </cell>
        </row>
        <row r="54">
          <cell r="A54">
            <v>900356040010</v>
          </cell>
          <cell r="C54" t="str">
            <v>Montar andaime no GF-4101S</v>
          </cell>
          <cell r="E54" t="str">
            <v>16h</v>
          </cell>
          <cell r="G54" t="str">
            <v>16h</v>
          </cell>
          <cell r="I54">
            <v>0</v>
          </cell>
          <cell r="K54" t="str">
            <v>RMA1</v>
          </cell>
          <cell r="M54" t="str">
            <v>4.00</v>
          </cell>
          <cell r="N54" t="str">
            <v>03-May-07 14:00</v>
          </cell>
          <cell r="O54">
            <v>39205.583333333336</v>
          </cell>
          <cell r="P54" t="str">
            <v>07-May-07 14:00*</v>
          </cell>
          <cell r="Q54">
            <v>39209.583333333336</v>
          </cell>
        </row>
        <row r="55">
          <cell r="A55">
            <v>90267240100</v>
          </cell>
          <cell r="C55" t="str">
            <v>Remover andaime</v>
          </cell>
          <cell r="E55" t="str">
            <v>2h</v>
          </cell>
          <cell r="G55" t="str">
            <v>2h</v>
          </cell>
          <cell r="I55">
            <v>0</v>
          </cell>
          <cell r="K55" t="str">
            <v>RMA1</v>
          </cell>
          <cell r="M55" t="str">
            <v>4.00</v>
          </cell>
          <cell r="N55" t="str">
            <v>14-May-07 10:00</v>
          </cell>
          <cell r="O55">
            <v>39216.416666666664</v>
          </cell>
          <cell r="P55" t="str">
            <v>14-May-07 14:00*</v>
          </cell>
          <cell r="Q55">
            <v>39216.583333333336</v>
          </cell>
        </row>
        <row r="56">
          <cell r="A56">
            <v>90064570005</v>
          </cell>
          <cell r="C56" t="str">
            <v>Montagem de andaime</v>
          </cell>
          <cell r="E56" t="str">
            <v>12h</v>
          </cell>
          <cell r="G56" t="str">
            <v>12h</v>
          </cell>
          <cell r="I56">
            <v>0</v>
          </cell>
          <cell r="K56" t="str">
            <v>RMA1</v>
          </cell>
          <cell r="M56" t="str">
            <v>4.00</v>
          </cell>
          <cell r="N56" t="str">
            <v>02-May-07 08:00</v>
          </cell>
          <cell r="O56">
            <v>39204.333333333336</v>
          </cell>
          <cell r="P56" t="str">
            <v>03-May-07 14:00*</v>
          </cell>
          <cell r="Q56">
            <v>39205.583333333336</v>
          </cell>
        </row>
        <row r="57">
          <cell r="A57">
            <v>90064570050</v>
          </cell>
          <cell r="C57" t="str">
            <v>Desmontagem de andaimes</v>
          </cell>
          <cell r="E57" t="str">
            <v>8h</v>
          </cell>
          <cell r="G57" t="str">
            <v>8h</v>
          </cell>
          <cell r="I57">
            <v>0</v>
          </cell>
          <cell r="K57" t="str">
            <v>RMA1</v>
          </cell>
          <cell r="M57" t="str">
            <v>4.00</v>
          </cell>
          <cell r="N57" t="str">
            <v>03-May-07 15:00</v>
          </cell>
          <cell r="O57">
            <v>39205.625</v>
          </cell>
          <cell r="P57" t="str">
            <v>04-May-07 15:00*</v>
          </cell>
          <cell r="Q57">
            <v>39206.625</v>
          </cell>
        </row>
        <row r="58">
          <cell r="A58">
            <v>90064590005</v>
          </cell>
          <cell r="C58" t="str">
            <v>Montagem de andaime</v>
          </cell>
          <cell r="E58" t="str">
            <v>12h</v>
          </cell>
          <cell r="G58" t="str">
            <v>12h</v>
          </cell>
          <cell r="I58">
            <v>0</v>
          </cell>
          <cell r="K58" t="str">
            <v>RMA1</v>
          </cell>
          <cell r="M58" t="str">
            <v>4.00</v>
          </cell>
          <cell r="N58" t="str">
            <v>02-May-07 08:00</v>
          </cell>
          <cell r="O58">
            <v>39204.333333333336</v>
          </cell>
          <cell r="P58" t="str">
            <v>03-May-07 14:00*</v>
          </cell>
          <cell r="Q58">
            <v>39205.583333333336</v>
          </cell>
        </row>
        <row r="59">
          <cell r="A59">
            <v>90064590030</v>
          </cell>
          <cell r="C59" t="str">
            <v>Desmontagem de andaimes</v>
          </cell>
          <cell r="E59" t="str">
            <v>8h</v>
          </cell>
          <cell r="G59" t="str">
            <v>8h</v>
          </cell>
          <cell r="I59">
            <v>0</v>
          </cell>
          <cell r="K59" t="str">
            <v>RMA1</v>
          </cell>
          <cell r="M59" t="str">
            <v>4.00</v>
          </cell>
          <cell r="N59" t="str">
            <v>03-May-07 16:00</v>
          </cell>
          <cell r="O59">
            <v>39205.666666666664</v>
          </cell>
          <cell r="P59" t="str">
            <v>04-May-07 16:00*</v>
          </cell>
          <cell r="Q59">
            <v>39206.666666666664</v>
          </cell>
        </row>
        <row r="60">
          <cell r="A60">
            <v>90293850070</v>
          </cell>
          <cell r="C60" t="str">
            <v>Desmontar Andaime</v>
          </cell>
          <cell r="E60" t="str">
            <v>4h</v>
          </cell>
          <cell r="G60" t="str">
            <v>4h</v>
          </cell>
          <cell r="I60">
            <v>0</v>
          </cell>
          <cell r="K60" t="str">
            <v>RMA1</v>
          </cell>
          <cell r="M60" t="str">
            <v>4.00</v>
          </cell>
          <cell r="N60" t="str">
            <v>04-May-07 08:00</v>
          </cell>
          <cell r="O60">
            <v>39206.333333333336</v>
          </cell>
          <cell r="P60" t="str">
            <v>04-May-07 14:00*</v>
          </cell>
          <cell r="Q60">
            <v>39206.583333333336</v>
          </cell>
        </row>
        <row r="61">
          <cell r="A61">
            <v>900351300010</v>
          </cell>
          <cell r="C61" t="str">
            <v>Montar Andaime</v>
          </cell>
          <cell r="E61" t="str">
            <v>4h</v>
          </cell>
          <cell r="G61" t="str">
            <v>4h</v>
          </cell>
          <cell r="I61">
            <v>0</v>
          </cell>
          <cell r="K61" t="str">
            <v>RMA1</v>
          </cell>
          <cell r="M61" t="str">
            <v>4.00</v>
          </cell>
          <cell r="N61" t="str">
            <v>03-May-07 14:00</v>
          </cell>
          <cell r="O61">
            <v>39205.583333333336</v>
          </cell>
          <cell r="P61" t="str">
            <v>03-May-07 18:00*</v>
          </cell>
          <cell r="Q61">
            <v>39205.75</v>
          </cell>
        </row>
        <row r="62">
          <cell r="A62">
            <v>900351300050</v>
          </cell>
          <cell r="C62" t="str">
            <v>Desmontar Andaime</v>
          </cell>
          <cell r="E62" t="str">
            <v>4h</v>
          </cell>
          <cell r="G62" t="str">
            <v>4h</v>
          </cell>
          <cell r="I62">
            <v>0</v>
          </cell>
          <cell r="K62" t="str">
            <v>RMA1</v>
          </cell>
          <cell r="M62" t="str">
            <v>4.00</v>
          </cell>
          <cell r="N62" t="str">
            <v>10-May-07 08:00</v>
          </cell>
          <cell r="O62">
            <v>39212.333333333336</v>
          </cell>
          <cell r="P62" t="str">
            <v>10-May-07 14:00*</v>
          </cell>
          <cell r="Q62">
            <v>39212.583333333336</v>
          </cell>
        </row>
        <row r="63">
          <cell r="A63">
            <v>900146640010</v>
          </cell>
          <cell r="C63" t="str">
            <v>Montar andaime</v>
          </cell>
          <cell r="E63" t="str">
            <v>4h</v>
          </cell>
          <cell r="G63" t="str">
            <v>4h</v>
          </cell>
          <cell r="I63">
            <v>0</v>
          </cell>
          <cell r="K63" t="str">
            <v>RMA1</v>
          </cell>
          <cell r="M63" t="str">
            <v>4.00</v>
          </cell>
          <cell r="N63" t="str">
            <v>03-May-07 14:00</v>
          </cell>
          <cell r="O63">
            <v>39205.583333333336</v>
          </cell>
          <cell r="P63" t="str">
            <v>03-May-07 18:00*</v>
          </cell>
          <cell r="Q63">
            <v>39205.75</v>
          </cell>
        </row>
        <row r="64">
          <cell r="A64">
            <v>900146640050</v>
          </cell>
          <cell r="C64" t="str">
            <v>Desmontar andaime</v>
          </cell>
          <cell r="E64" t="str">
            <v>4h</v>
          </cell>
          <cell r="G64" t="str">
            <v>4h</v>
          </cell>
          <cell r="I64">
            <v>0</v>
          </cell>
          <cell r="K64" t="str">
            <v>RMA1</v>
          </cell>
          <cell r="M64" t="str">
            <v>4.00</v>
          </cell>
          <cell r="N64" t="str">
            <v>10-May-07 08:00</v>
          </cell>
          <cell r="O64">
            <v>39212.333333333336</v>
          </cell>
          <cell r="P64" t="str">
            <v>10-May-07 14:00*</v>
          </cell>
          <cell r="Q64">
            <v>39212.583333333336</v>
          </cell>
        </row>
        <row r="65">
          <cell r="A65">
            <v>90012490010</v>
          </cell>
          <cell r="C65" t="str">
            <v>MONTAR ANDAIME</v>
          </cell>
          <cell r="E65" t="str">
            <v>8h</v>
          </cell>
          <cell r="G65" t="str">
            <v>8h</v>
          </cell>
          <cell r="I65">
            <v>0</v>
          </cell>
          <cell r="K65" t="str">
            <v>RMA1</v>
          </cell>
          <cell r="M65" t="str">
            <v>4.00</v>
          </cell>
          <cell r="N65" t="str">
            <v>11-May-07 10:00</v>
          </cell>
          <cell r="O65">
            <v>39213.416666666664</v>
          </cell>
          <cell r="P65" t="str">
            <v>14-May-07 10:00*</v>
          </cell>
          <cell r="Q65">
            <v>39216.416666666664</v>
          </cell>
        </row>
        <row r="66">
          <cell r="A66">
            <v>90012460010</v>
          </cell>
          <cell r="C66" t="str">
            <v>MONTAR ANDAIME</v>
          </cell>
          <cell r="E66" t="str">
            <v>16h</v>
          </cell>
          <cell r="G66" t="str">
            <v>16h</v>
          </cell>
          <cell r="I66">
            <v>0</v>
          </cell>
          <cell r="K66" t="str">
            <v>RMA1</v>
          </cell>
          <cell r="M66" t="str">
            <v>4.00</v>
          </cell>
          <cell r="N66" t="str">
            <v>11-May-07 09:10</v>
          </cell>
          <cell r="O66">
            <v>39213.381944444445</v>
          </cell>
          <cell r="P66" t="str">
            <v>15-May-07 09:10*</v>
          </cell>
          <cell r="Q66">
            <v>39217.381944444445</v>
          </cell>
        </row>
        <row r="67">
          <cell r="A67">
            <v>90178450110</v>
          </cell>
          <cell r="C67" t="str">
            <v>Apoio man lift</v>
          </cell>
          <cell r="E67" t="str">
            <v>64h</v>
          </cell>
          <cell r="G67" t="str">
            <v>64h</v>
          </cell>
          <cell r="I67">
            <v>0</v>
          </cell>
          <cell r="K67" t="str">
            <v>RMA1</v>
          </cell>
          <cell r="M67" t="str">
            <v>1.00</v>
          </cell>
          <cell r="N67" t="str">
            <v>08-May-07 17:24</v>
          </cell>
          <cell r="O67">
            <v>39210.724999999999</v>
          </cell>
          <cell r="P67" t="str">
            <v>18-May-07 17:24*</v>
          </cell>
          <cell r="Q67">
            <v>39220.724999999999</v>
          </cell>
        </row>
        <row r="68">
          <cell r="A68">
            <v>900100640055</v>
          </cell>
          <cell r="C68" t="str">
            <v>Desmontagem geral de andaimes</v>
          </cell>
          <cell r="E68" t="str">
            <v>32h</v>
          </cell>
          <cell r="G68" t="str">
            <v>32h</v>
          </cell>
          <cell r="I68">
            <v>0</v>
          </cell>
          <cell r="K68" t="str">
            <v>RMA1</v>
          </cell>
          <cell r="M68" t="str">
            <v>4.00</v>
          </cell>
          <cell r="N68" t="str">
            <v>08-May-07 10:00</v>
          </cell>
          <cell r="O68">
            <v>39210.416666666664</v>
          </cell>
          <cell r="P68" t="str">
            <v>14-May-07 10:00*</v>
          </cell>
          <cell r="Q68">
            <v>39216.416666666664</v>
          </cell>
        </row>
        <row r="69">
          <cell r="A69">
            <v>90188480110</v>
          </cell>
          <cell r="C69" t="str">
            <v>Desmomtar andaime</v>
          </cell>
          <cell r="E69" t="str">
            <v>12h</v>
          </cell>
          <cell r="G69" t="str">
            <v>12h</v>
          </cell>
          <cell r="I69">
            <v>0</v>
          </cell>
          <cell r="K69" t="str">
            <v>RMA1</v>
          </cell>
          <cell r="M69" t="str">
            <v>4.00</v>
          </cell>
          <cell r="N69" t="str">
            <v>03-May-07 14:00</v>
          </cell>
          <cell r="O69">
            <v>39205.583333333336</v>
          </cell>
          <cell r="P69" t="str">
            <v>04-May-07 18:00*</v>
          </cell>
          <cell r="Q69">
            <v>39206.75</v>
          </cell>
        </row>
        <row r="70">
          <cell r="A70">
            <v>90253070180</v>
          </cell>
          <cell r="C70" t="str">
            <v>Desmontar Andaimes</v>
          </cell>
          <cell r="E70" t="str">
            <v>8h</v>
          </cell>
          <cell r="G70" t="str">
            <v>8h</v>
          </cell>
          <cell r="I70">
            <v>0</v>
          </cell>
          <cell r="K70" t="str">
            <v>RMA1</v>
          </cell>
          <cell r="M70" t="str">
            <v>4.00</v>
          </cell>
          <cell r="N70" t="str">
            <v>04-May-07 08:00</v>
          </cell>
          <cell r="O70">
            <v>39206.333333333336</v>
          </cell>
          <cell r="P70" t="str">
            <v>04-May-07 18:00*</v>
          </cell>
          <cell r="Q70">
            <v>39206.75</v>
          </cell>
        </row>
        <row r="71">
          <cell r="A71">
            <v>90253090060</v>
          </cell>
          <cell r="C71" t="str">
            <v>Apoio de Andaime</v>
          </cell>
          <cell r="E71" t="str">
            <v>2h</v>
          </cell>
          <cell r="G71" t="str">
            <v>2h</v>
          </cell>
          <cell r="I71">
            <v>0</v>
          </cell>
          <cell r="K71" t="str">
            <v>RMA1</v>
          </cell>
          <cell r="M71" t="str">
            <v>4.00</v>
          </cell>
          <cell r="N71" t="str">
            <v>08-May-07 08:00</v>
          </cell>
          <cell r="O71">
            <v>39210.333333333336</v>
          </cell>
          <cell r="P71" t="str">
            <v>08-May-07 10:00*</v>
          </cell>
          <cell r="Q71">
            <v>39210.416666666664</v>
          </cell>
        </row>
        <row r="72">
          <cell r="A72">
            <v>90253090100</v>
          </cell>
          <cell r="C72" t="str">
            <v>Apoio de Andaime</v>
          </cell>
          <cell r="E72" t="str">
            <v>8h</v>
          </cell>
          <cell r="G72" t="str">
            <v>8h</v>
          </cell>
          <cell r="I72">
            <v>0</v>
          </cell>
          <cell r="K72" t="str">
            <v>RMA1</v>
          </cell>
          <cell r="M72" t="str">
            <v>4.00</v>
          </cell>
          <cell r="N72" t="str">
            <v>09-May-07 14:00</v>
          </cell>
          <cell r="O72">
            <v>39211.583333333336</v>
          </cell>
          <cell r="P72" t="str">
            <v>10-May-07 14:00*</v>
          </cell>
          <cell r="Q72">
            <v>39212.583333333336</v>
          </cell>
        </row>
        <row r="73">
          <cell r="A73">
            <v>90292810105</v>
          </cell>
          <cell r="C73" t="str">
            <v>Apoio andaime 1º, 2º e 3º Testes</v>
          </cell>
          <cell r="E73" t="str">
            <v>2h</v>
          </cell>
          <cell r="G73" t="str">
            <v>2h</v>
          </cell>
          <cell r="I73">
            <v>0</v>
          </cell>
          <cell r="K73" t="str">
            <v>RMA1</v>
          </cell>
          <cell r="M73" t="str">
            <v>4.00</v>
          </cell>
          <cell r="N73" t="str">
            <v>03-May-07 08:00*</v>
          </cell>
          <cell r="O73">
            <v>39205.333333333336</v>
          </cell>
          <cell r="P73" t="str">
            <v>03-May-07 10:00</v>
          </cell>
          <cell r="Q73">
            <v>39205.416666666664</v>
          </cell>
        </row>
        <row r="74">
          <cell r="A74">
            <v>90292810150</v>
          </cell>
          <cell r="C74" t="str">
            <v>Desmontar andaime</v>
          </cell>
          <cell r="E74" t="str">
            <v>8h</v>
          </cell>
          <cell r="G74" t="str">
            <v>8h</v>
          </cell>
          <cell r="I74">
            <v>0</v>
          </cell>
          <cell r="K74" t="str">
            <v>RMA1</v>
          </cell>
          <cell r="M74" t="str">
            <v>4.00</v>
          </cell>
          <cell r="N74" t="str">
            <v>11-May-07 08:00*</v>
          </cell>
          <cell r="O74">
            <v>39213.333333333336</v>
          </cell>
          <cell r="P74" t="str">
            <v>11-May-07 18:00</v>
          </cell>
          <cell r="Q74">
            <v>39213.75</v>
          </cell>
        </row>
        <row r="75">
          <cell r="A75">
            <v>90011830060</v>
          </cell>
          <cell r="C75" t="str">
            <v>DESMONTAR ANDAIME</v>
          </cell>
          <cell r="E75" t="str">
            <v>24h</v>
          </cell>
          <cell r="G75" t="str">
            <v>16h</v>
          </cell>
          <cell r="I75">
            <v>0.33</v>
          </cell>
          <cell r="K75" t="str">
            <v>RMA1</v>
          </cell>
          <cell r="M75" t="str">
            <v>4.00</v>
          </cell>
          <cell r="N75">
            <v>39035</v>
          </cell>
          <cell r="O75">
            <v>39035</v>
          </cell>
          <cell r="P75" t="str">
            <v>24-May-07 14:05*</v>
          </cell>
          <cell r="Q75">
            <v>39226.586805555555</v>
          </cell>
        </row>
        <row r="76">
          <cell r="A76">
            <v>900157480030</v>
          </cell>
          <cell r="C76" t="str">
            <v>Desmontar andaime</v>
          </cell>
          <cell r="E76" t="str">
            <v>2h</v>
          </cell>
          <cell r="G76" t="str">
            <v>2h</v>
          </cell>
          <cell r="I76">
            <v>0</v>
          </cell>
          <cell r="K76" t="str">
            <v>RMA1</v>
          </cell>
          <cell r="M76" t="str">
            <v>4.00</v>
          </cell>
          <cell r="N76" t="str">
            <v>08-May-07 13:00</v>
          </cell>
          <cell r="O76">
            <v>39210.541666666664</v>
          </cell>
          <cell r="P76" t="str">
            <v>08-May-07 15:00*</v>
          </cell>
          <cell r="Q76">
            <v>39210.625</v>
          </cell>
        </row>
        <row r="77">
          <cell r="A77">
            <v>90260040080</v>
          </cell>
          <cell r="C77" t="str">
            <v>desmontar andaime</v>
          </cell>
          <cell r="E77" t="str">
            <v>3h</v>
          </cell>
          <cell r="G77" t="str">
            <v>3h</v>
          </cell>
          <cell r="I77">
            <v>0</v>
          </cell>
          <cell r="K77" t="str">
            <v>RMA1</v>
          </cell>
          <cell r="M77" t="str">
            <v>4.00</v>
          </cell>
          <cell r="N77" t="str">
            <v>11-May-07 13:00</v>
          </cell>
          <cell r="O77">
            <v>39213.541666666664</v>
          </cell>
          <cell r="P77" t="str">
            <v>11-May-07 16:00*</v>
          </cell>
          <cell r="Q77">
            <v>39213.666666666664</v>
          </cell>
        </row>
        <row r="78">
          <cell r="A78">
            <v>900332840030</v>
          </cell>
          <cell r="C78" t="str">
            <v>Desmontar andaime</v>
          </cell>
          <cell r="E78" t="str">
            <v>2h</v>
          </cell>
          <cell r="G78" t="str">
            <v>2h</v>
          </cell>
          <cell r="I78">
            <v>0</v>
          </cell>
          <cell r="K78" t="str">
            <v>RMA1</v>
          </cell>
          <cell r="M78" t="str">
            <v>4.00</v>
          </cell>
          <cell r="N78" t="str">
            <v>08-May-07 15:00</v>
          </cell>
          <cell r="O78">
            <v>39210.625</v>
          </cell>
          <cell r="P78" t="str">
            <v>08-May-07 17:00*</v>
          </cell>
          <cell r="Q78">
            <v>39210.708333333336</v>
          </cell>
        </row>
        <row r="79">
          <cell r="A79">
            <v>90011820500</v>
          </cell>
          <cell r="C79" t="str">
            <v>Desmontar Andaime</v>
          </cell>
          <cell r="E79" t="str">
            <v>4h</v>
          </cell>
          <cell r="G79" t="str">
            <v>4h</v>
          </cell>
          <cell r="I79">
            <v>0</v>
          </cell>
          <cell r="K79" t="str">
            <v>RMA1</v>
          </cell>
          <cell r="M79" t="str">
            <v>4.00</v>
          </cell>
          <cell r="N79" t="str">
            <v>03-May-07 14:00</v>
          </cell>
          <cell r="O79">
            <v>39205.583333333336</v>
          </cell>
          <cell r="P79" t="str">
            <v>03-May-07 18:00*</v>
          </cell>
          <cell r="Q79">
            <v>39205.75</v>
          </cell>
        </row>
        <row r="80">
          <cell r="A80">
            <v>90123810050</v>
          </cell>
          <cell r="C80" t="str">
            <v>Desmontar andaime</v>
          </cell>
          <cell r="E80" t="str">
            <v>12h</v>
          </cell>
          <cell r="G80" t="str">
            <v>12h</v>
          </cell>
          <cell r="I80">
            <v>0</v>
          </cell>
          <cell r="K80" t="str">
            <v>RMA1</v>
          </cell>
          <cell r="M80" t="str">
            <v>4.00</v>
          </cell>
          <cell r="N80" t="str">
            <v>11-May-07 17:00</v>
          </cell>
          <cell r="O80">
            <v>39213.708333333336</v>
          </cell>
          <cell r="P80" t="str">
            <v>15-May-07 11:00*</v>
          </cell>
          <cell r="Q80">
            <v>39217.458333333336</v>
          </cell>
        </row>
        <row r="81">
          <cell r="A81">
            <v>90283380010</v>
          </cell>
          <cell r="C81" t="str">
            <v>Montar andaime acesso SV-05912/FA-1129</v>
          </cell>
          <cell r="E81" t="str">
            <v>4h</v>
          </cell>
          <cell r="G81" t="str">
            <v>4h</v>
          </cell>
          <cell r="I81">
            <v>0</v>
          </cell>
          <cell r="K81" t="str">
            <v>RMA1</v>
          </cell>
          <cell r="M81" t="str">
            <v>4.00</v>
          </cell>
          <cell r="N81" t="str">
            <v>03-May-07 08:00*</v>
          </cell>
          <cell r="O81">
            <v>39205.333333333336</v>
          </cell>
          <cell r="P81" t="str">
            <v>03-May-07 14:00</v>
          </cell>
          <cell r="Q81">
            <v>39205.583333333336</v>
          </cell>
        </row>
        <row r="82">
          <cell r="A82">
            <v>90283380070</v>
          </cell>
          <cell r="C82" t="str">
            <v>Desmontar andaime SV-05912</v>
          </cell>
          <cell r="E82" t="str">
            <v>2h</v>
          </cell>
          <cell r="G82" t="str">
            <v>2h</v>
          </cell>
          <cell r="I82">
            <v>0</v>
          </cell>
          <cell r="K82" t="str">
            <v>RMA1</v>
          </cell>
          <cell r="M82" t="str">
            <v>4.00</v>
          </cell>
          <cell r="N82" t="str">
            <v>08-May-07 14:00</v>
          </cell>
          <cell r="O82">
            <v>39210.583333333336</v>
          </cell>
          <cell r="P82" t="str">
            <v>08-May-07 16:00*</v>
          </cell>
          <cell r="Q82">
            <v>39210.666666666664</v>
          </cell>
        </row>
        <row r="83">
          <cell r="A83">
            <v>90011860010</v>
          </cell>
          <cell r="C83" t="str">
            <v>Montar andaime</v>
          </cell>
          <cell r="E83" t="str">
            <v>16h</v>
          </cell>
          <cell r="G83" t="str">
            <v>16h</v>
          </cell>
          <cell r="I83">
            <v>0</v>
          </cell>
          <cell r="K83" t="str">
            <v>RMA1</v>
          </cell>
          <cell r="M83" t="str">
            <v>4.00</v>
          </cell>
          <cell r="N83" t="str">
            <v>14-May-07 16:00</v>
          </cell>
          <cell r="O83">
            <v>39216.666666666664</v>
          </cell>
          <cell r="P83" t="str">
            <v>16-May-07 16:00*</v>
          </cell>
          <cell r="Q83">
            <v>39218.666666666664</v>
          </cell>
        </row>
        <row r="84">
          <cell r="A84">
            <v>900360100010</v>
          </cell>
          <cell r="C84" t="str">
            <v>Recursos / apoio Montador de Andaime</v>
          </cell>
          <cell r="E84" t="str">
            <v>4h</v>
          </cell>
          <cell r="G84" t="str">
            <v>4h</v>
          </cell>
          <cell r="I84">
            <v>0</v>
          </cell>
          <cell r="K84" t="str">
            <v>RMA1</v>
          </cell>
          <cell r="M84" t="str">
            <v>4.00</v>
          </cell>
          <cell r="N84" t="str">
            <v>10-May-07 14:00</v>
          </cell>
          <cell r="O84">
            <v>39212.583333333336</v>
          </cell>
          <cell r="P84" t="str">
            <v>10-May-07 18:00*</v>
          </cell>
          <cell r="Q84">
            <v>39212.75</v>
          </cell>
        </row>
        <row r="85">
          <cell r="A85">
            <v>900360100040</v>
          </cell>
          <cell r="C85" t="str">
            <v>Recursos / apoio (Desmontar Andaime)</v>
          </cell>
          <cell r="E85" t="str">
            <v>4h</v>
          </cell>
          <cell r="G85" t="str">
            <v>4h</v>
          </cell>
          <cell r="I85">
            <v>0</v>
          </cell>
          <cell r="K85" t="str">
            <v>RMA1</v>
          </cell>
          <cell r="M85" t="str">
            <v>1.00</v>
          </cell>
          <cell r="N85" t="str">
            <v>14-May-07 09:00</v>
          </cell>
          <cell r="O85">
            <v>39216.375</v>
          </cell>
          <cell r="P85" t="str">
            <v>14-May-07 15:00*</v>
          </cell>
          <cell r="Q85">
            <v>39216.625</v>
          </cell>
        </row>
        <row r="86">
          <cell r="A86">
            <v>900360270010</v>
          </cell>
          <cell r="C86" t="str">
            <v>Recursos / apoio Montador de Andaime</v>
          </cell>
          <cell r="E86" t="str">
            <v>4h</v>
          </cell>
          <cell r="G86" t="str">
            <v>4h</v>
          </cell>
          <cell r="I86">
            <v>0</v>
          </cell>
          <cell r="K86" t="str">
            <v>RMA1</v>
          </cell>
          <cell r="M86" t="str">
            <v>4.00</v>
          </cell>
          <cell r="N86" t="str">
            <v>10-May-07 14:00</v>
          </cell>
          <cell r="O86">
            <v>39212.583333333336</v>
          </cell>
          <cell r="P86" t="str">
            <v>10-May-07 18:00*</v>
          </cell>
          <cell r="Q86">
            <v>39212.75</v>
          </cell>
        </row>
        <row r="87">
          <cell r="A87">
            <v>900360270040</v>
          </cell>
          <cell r="C87" t="str">
            <v>Recursos / apoio (Desmontar Andaime)</v>
          </cell>
          <cell r="E87" t="str">
            <v>4h</v>
          </cell>
          <cell r="G87" t="str">
            <v>4h</v>
          </cell>
          <cell r="I87">
            <v>0</v>
          </cell>
          <cell r="K87" t="str">
            <v>RMA1</v>
          </cell>
          <cell r="M87" t="str">
            <v>1.00</v>
          </cell>
          <cell r="N87" t="str">
            <v>14-May-07 09:00</v>
          </cell>
          <cell r="O87">
            <v>39216.375</v>
          </cell>
          <cell r="P87" t="str">
            <v>14-May-07 15:00*</v>
          </cell>
          <cell r="Q87">
            <v>39216.625</v>
          </cell>
        </row>
        <row r="88">
          <cell r="A88">
            <v>90023510010</v>
          </cell>
          <cell r="C88" t="str">
            <v>MONTAR ANDAIME</v>
          </cell>
          <cell r="E88" t="str">
            <v>8h</v>
          </cell>
          <cell r="G88" t="str">
            <v>8h</v>
          </cell>
          <cell r="I88">
            <v>0</v>
          </cell>
          <cell r="K88" t="str">
            <v>RMA1</v>
          </cell>
          <cell r="M88" t="str">
            <v>4.00</v>
          </cell>
          <cell r="N88" t="str">
            <v>11-May-07 10:00</v>
          </cell>
          <cell r="O88">
            <v>39213.416666666664</v>
          </cell>
          <cell r="P88" t="str">
            <v>14-May-07 10:00*</v>
          </cell>
          <cell r="Q88">
            <v>39216.416666666664</v>
          </cell>
        </row>
        <row r="89">
          <cell r="A89">
            <v>90012050025</v>
          </cell>
          <cell r="C89" t="str">
            <v>Montagem de andaime</v>
          </cell>
          <cell r="E89" t="str">
            <v>8h</v>
          </cell>
          <cell r="G89" t="str">
            <v>8h</v>
          </cell>
          <cell r="I89">
            <v>0</v>
          </cell>
          <cell r="K89" t="str">
            <v>RMA1</v>
          </cell>
          <cell r="M89" t="str">
            <v>4.00</v>
          </cell>
          <cell r="N89" t="str">
            <v>11-May-07 09:00</v>
          </cell>
          <cell r="O89">
            <v>39213.375</v>
          </cell>
          <cell r="P89" t="str">
            <v>14-May-07 09:00*</v>
          </cell>
          <cell r="Q89">
            <v>39216.375</v>
          </cell>
        </row>
        <row r="90">
          <cell r="A90">
            <v>900021800140</v>
          </cell>
          <cell r="C90" t="str">
            <v>Apoio andaime instalação feixe</v>
          </cell>
          <cell r="E90" t="str">
            <v>2h</v>
          </cell>
          <cell r="G90" t="str">
            <v>2h</v>
          </cell>
          <cell r="I90">
            <v>0</v>
          </cell>
          <cell r="K90" t="str">
            <v>RMA1</v>
          </cell>
          <cell r="M90" t="str">
            <v>4.00</v>
          </cell>
          <cell r="N90" t="str">
            <v>04-May-07 14:00</v>
          </cell>
          <cell r="O90">
            <v>39206.583333333336</v>
          </cell>
          <cell r="P90" t="str">
            <v>04-May-07 16:00*</v>
          </cell>
          <cell r="Q90">
            <v>39206.666666666664</v>
          </cell>
        </row>
        <row r="91">
          <cell r="A91">
            <v>900021800180</v>
          </cell>
          <cell r="C91" t="str">
            <v>Apoio andaime 1º TH</v>
          </cell>
          <cell r="E91" t="str">
            <v>2h</v>
          </cell>
          <cell r="G91" t="str">
            <v>2h</v>
          </cell>
          <cell r="I91">
            <v>0</v>
          </cell>
          <cell r="K91" t="str">
            <v>RMA1</v>
          </cell>
          <cell r="M91" t="str">
            <v>4.00</v>
          </cell>
          <cell r="N91" t="str">
            <v>07-May-07 08:00</v>
          </cell>
          <cell r="O91">
            <v>39209.333333333336</v>
          </cell>
          <cell r="P91" t="str">
            <v>07-May-07 10:00*</v>
          </cell>
          <cell r="Q91">
            <v>39209.416666666664</v>
          </cell>
        </row>
        <row r="92">
          <cell r="A92">
            <v>900021800210</v>
          </cell>
          <cell r="C92" t="str">
            <v>Apoio andaime 2º TH</v>
          </cell>
          <cell r="E92" t="str">
            <v>2h</v>
          </cell>
          <cell r="G92" t="str">
            <v>2h</v>
          </cell>
          <cell r="I92">
            <v>0</v>
          </cell>
          <cell r="K92" t="str">
            <v>RMA1</v>
          </cell>
          <cell r="M92" t="str">
            <v>4.00</v>
          </cell>
          <cell r="N92" t="str">
            <v>08-May-07 14:00</v>
          </cell>
          <cell r="O92">
            <v>39210.583333333336</v>
          </cell>
          <cell r="P92" t="str">
            <v>08-May-07 16:00*</v>
          </cell>
          <cell r="Q92">
            <v>39210.666666666664</v>
          </cell>
        </row>
        <row r="93">
          <cell r="A93">
            <v>900021800240</v>
          </cell>
          <cell r="C93" t="str">
            <v>Apoio andaime 3º TH</v>
          </cell>
          <cell r="E93" t="str">
            <v>2h</v>
          </cell>
          <cell r="G93" t="str">
            <v>2h</v>
          </cell>
          <cell r="I93">
            <v>0</v>
          </cell>
          <cell r="K93" t="str">
            <v>RMA1</v>
          </cell>
          <cell r="M93" t="str">
            <v>4.00</v>
          </cell>
          <cell r="N93" t="str">
            <v>09-May-07 14:00</v>
          </cell>
          <cell r="O93">
            <v>39211.583333333336</v>
          </cell>
          <cell r="P93" t="str">
            <v>09-May-07 16:00*</v>
          </cell>
          <cell r="Q93">
            <v>39211.666666666664</v>
          </cell>
        </row>
        <row r="94">
          <cell r="A94">
            <v>900360810010</v>
          </cell>
          <cell r="C94" t="str">
            <v>Montar Andaime</v>
          </cell>
          <cell r="E94" t="str">
            <v>4h</v>
          </cell>
          <cell r="G94" t="str">
            <v>4h</v>
          </cell>
          <cell r="I94">
            <v>0</v>
          </cell>
          <cell r="K94" t="str">
            <v>RMA1</v>
          </cell>
          <cell r="M94" t="str">
            <v>4.00</v>
          </cell>
          <cell r="N94" t="str">
            <v>10-May-07 15:10</v>
          </cell>
          <cell r="O94">
            <v>39212.631944444445</v>
          </cell>
          <cell r="P94" t="str">
            <v>11-May-07 09:10*</v>
          </cell>
          <cell r="Q94">
            <v>39213.381944444445</v>
          </cell>
        </row>
        <row r="95">
          <cell r="A95">
            <v>900360810040</v>
          </cell>
          <cell r="C95" t="str">
            <v>Desmontar Andaime</v>
          </cell>
          <cell r="E95" t="str">
            <v>2h</v>
          </cell>
          <cell r="G95" t="str">
            <v>2h</v>
          </cell>
          <cell r="I95">
            <v>0</v>
          </cell>
          <cell r="K95" t="str">
            <v>RMA1</v>
          </cell>
          <cell r="M95" t="str">
            <v>4.00</v>
          </cell>
          <cell r="N95" t="str">
            <v>10-May-07 16:00</v>
          </cell>
          <cell r="O95">
            <v>39212.666666666664</v>
          </cell>
          <cell r="P95" t="str">
            <v>10-May-07 18:00*</v>
          </cell>
          <cell r="Q95">
            <v>39212.75</v>
          </cell>
        </row>
        <row r="96">
          <cell r="A96">
            <v>900333420010</v>
          </cell>
          <cell r="C96" t="str">
            <v>Montar Andaime p/ Verificar Pré-Carga</v>
          </cell>
          <cell r="E96" t="str">
            <v>4h</v>
          </cell>
          <cell r="G96" t="str">
            <v>4h</v>
          </cell>
          <cell r="I96">
            <v>0</v>
          </cell>
          <cell r="K96" t="str">
            <v>RMA1</v>
          </cell>
          <cell r="M96" t="str">
            <v>4.00</v>
          </cell>
          <cell r="N96" t="str">
            <v>09-May-07 13:00</v>
          </cell>
          <cell r="O96">
            <v>39211.541666666664</v>
          </cell>
          <cell r="P96" t="str">
            <v>09-May-07 17:00*</v>
          </cell>
          <cell r="Q96">
            <v>39211.708333333336</v>
          </cell>
        </row>
        <row r="97">
          <cell r="A97">
            <v>900333420030</v>
          </cell>
          <cell r="C97" t="str">
            <v>Desmontar Andaime</v>
          </cell>
          <cell r="E97" t="str">
            <v>2h</v>
          </cell>
          <cell r="G97" t="str">
            <v>2h</v>
          </cell>
          <cell r="I97">
            <v>0</v>
          </cell>
          <cell r="K97" t="str">
            <v>RMA1</v>
          </cell>
          <cell r="M97" t="str">
            <v>4.00</v>
          </cell>
          <cell r="N97" t="str">
            <v>10-May-07 17:00</v>
          </cell>
          <cell r="O97">
            <v>39212.708333333336</v>
          </cell>
          <cell r="P97" t="str">
            <v>11-May-07 09:00*</v>
          </cell>
          <cell r="Q97">
            <v>39213.375</v>
          </cell>
        </row>
        <row r="98">
          <cell r="A98">
            <v>90294230010</v>
          </cell>
          <cell r="C98" t="str">
            <v>Montar andaime no bloqueio p/ acesso a o</v>
          </cell>
          <cell r="E98" t="str">
            <v>4h</v>
          </cell>
          <cell r="G98" t="str">
            <v>4h</v>
          </cell>
          <cell r="I98">
            <v>0</v>
          </cell>
          <cell r="K98" t="str">
            <v>RMA1</v>
          </cell>
          <cell r="M98" t="str">
            <v>4.00</v>
          </cell>
          <cell r="N98" t="str">
            <v>02-May-07 14:00</v>
          </cell>
          <cell r="O98">
            <v>39204.583333333336</v>
          </cell>
          <cell r="P98" t="str">
            <v>02-May-07 18:00*</v>
          </cell>
          <cell r="Q98">
            <v>39204.75</v>
          </cell>
        </row>
        <row r="99">
          <cell r="A99">
            <v>90294230050</v>
          </cell>
          <cell r="C99" t="str">
            <v>Desmontar andaime no bloqueio p/ acesso</v>
          </cell>
          <cell r="E99" t="str">
            <v>4h</v>
          </cell>
          <cell r="G99" t="str">
            <v>4h</v>
          </cell>
          <cell r="I99">
            <v>0</v>
          </cell>
          <cell r="K99" t="str">
            <v>RMA1</v>
          </cell>
          <cell r="M99" t="str">
            <v>4.00</v>
          </cell>
          <cell r="N99" t="str">
            <v>14-May-07 16:00</v>
          </cell>
          <cell r="O99">
            <v>39216.666666666664</v>
          </cell>
          <cell r="P99" t="str">
            <v>15-May-07 10:00*</v>
          </cell>
          <cell r="Q99">
            <v>39217.416666666664</v>
          </cell>
        </row>
        <row r="100">
          <cell r="A100">
            <v>90293860010</v>
          </cell>
          <cell r="C100" t="str">
            <v>Montar andaime no bloqueio p/ acesso a o</v>
          </cell>
          <cell r="E100" t="str">
            <v>4h</v>
          </cell>
          <cell r="G100" t="str">
            <v>4h</v>
          </cell>
          <cell r="I100">
            <v>0</v>
          </cell>
          <cell r="K100" t="str">
            <v>RMA1</v>
          </cell>
          <cell r="M100" t="str">
            <v>4.00</v>
          </cell>
          <cell r="N100" t="str">
            <v>02-May-07 10:00</v>
          </cell>
          <cell r="O100">
            <v>39204.416666666664</v>
          </cell>
          <cell r="P100" t="str">
            <v>02-May-07 16:00*</v>
          </cell>
          <cell r="Q100">
            <v>39204.666666666664</v>
          </cell>
        </row>
        <row r="101">
          <cell r="A101">
            <v>90293860050</v>
          </cell>
          <cell r="C101" t="str">
            <v>Desmontar andaime no bloqueio p/ acesso</v>
          </cell>
          <cell r="E101" t="str">
            <v>4h</v>
          </cell>
          <cell r="G101" t="str">
            <v>4h</v>
          </cell>
          <cell r="I101">
            <v>0</v>
          </cell>
          <cell r="K101" t="str">
            <v>RMA1</v>
          </cell>
          <cell r="M101" t="str">
            <v>4.00</v>
          </cell>
          <cell r="N101" t="str">
            <v>08-May-07 16:00</v>
          </cell>
          <cell r="O101">
            <v>39210.666666666664</v>
          </cell>
          <cell r="P101" t="str">
            <v>09-May-07 10:00*</v>
          </cell>
          <cell r="Q101">
            <v>39211.416666666664</v>
          </cell>
        </row>
        <row r="102">
          <cell r="A102">
            <v>90293960010</v>
          </cell>
          <cell r="C102" t="str">
            <v>Montar andaime no bloqueio p/ acesso a o</v>
          </cell>
          <cell r="E102" t="str">
            <v>4h</v>
          </cell>
          <cell r="G102" t="str">
            <v>4h</v>
          </cell>
          <cell r="I102">
            <v>0</v>
          </cell>
          <cell r="K102" t="str">
            <v>RMA1</v>
          </cell>
          <cell r="M102" t="str">
            <v>4.00</v>
          </cell>
          <cell r="N102" t="str">
            <v>02-May-07 14:00</v>
          </cell>
          <cell r="O102">
            <v>39204.583333333336</v>
          </cell>
          <cell r="P102" t="str">
            <v>02-May-07 18:00*</v>
          </cell>
          <cell r="Q102">
            <v>39204.75</v>
          </cell>
        </row>
        <row r="103">
          <cell r="A103">
            <v>90293900010</v>
          </cell>
          <cell r="C103" t="str">
            <v>Montar Andaime</v>
          </cell>
          <cell r="E103" t="str">
            <v>4h</v>
          </cell>
          <cell r="G103" t="str">
            <v>4h</v>
          </cell>
          <cell r="I103">
            <v>0</v>
          </cell>
          <cell r="K103" t="str">
            <v>RMA1</v>
          </cell>
          <cell r="M103" t="str">
            <v>4.00</v>
          </cell>
          <cell r="N103" t="str">
            <v>02-May-07 14:00</v>
          </cell>
          <cell r="O103">
            <v>39204.583333333336</v>
          </cell>
          <cell r="P103" t="str">
            <v>02-May-07 18:00*</v>
          </cell>
          <cell r="Q103">
            <v>39204.75</v>
          </cell>
        </row>
        <row r="104">
          <cell r="A104">
            <v>90293900070</v>
          </cell>
          <cell r="C104" t="str">
            <v>Desmontar Andaime</v>
          </cell>
          <cell r="E104" t="str">
            <v>4h</v>
          </cell>
          <cell r="G104" t="str">
            <v>4h</v>
          </cell>
          <cell r="I104">
            <v>0</v>
          </cell>
          <cell r="K104" t="str">
            <v>RMA1</v>
          </cell>
          <cell r="M104" t="str">
            <v>4.00</v>
          </cell>
          <cell r="N104" t="str">
            <v>09-May-07 08:00</v>
          </cell>
          <cell r="O104">
            <v>39211.333333333336</v>
          </cell>
          <cell r="P104" t="str">
            <v>09-May-07 14:00*</v>
          </cell>
          <cell r="Q104">
            <v>39211.583333333336</v>
          </cell>
        </row>
        <row r="105">
          <cell r="A105">
            <v>90293870010</v>
          </cell>
          <cell r="C105" t="str">
            <v>Montar Andaime</v>
          </cell>
          <cell r="E105" t="str">
            <v>4h</v>
          </cell>
          <cell r="G105" t="str">
            <v>4h</v>
          </cell>
          <cell r="I105">
            <v>0</v>
          </cell>
          <cell r="K105" t="str">
            <v>RMA1</v>
          </cell>
          <cell r="M105" t="str">
            <v>4.00</v>
          </cell>
          <cell r="N105" t="str">
            <v>02-May-07 10:38</v>
          </cell>
          <cell r="O105">
            <v>39204.443055555559</v>
          </cell>
          <cell r="P105" t="str">
            <v>02-May-07 16:38*</v>
          </cell>
          <cell r="Q105">
            <v>39204.693055555559</v>
          </cell>
        </row>
        <row r="106">
          <cell r="A106">
            <v>90293870070</v>
          </cell>
          <cell r="C106" t="str">
            <v>Desmontar Andaime</v>
          </cell>
          <cell r="E106" t="str">
            <v>4h</v>
          </cell>
          <cell r="G106" t="str">
            <v>4h</v>
          </cell>
          <cell r="I106">
            <v>0</v>
          </cell>
          <cell r="K106" t="str">
            <v>RMA1</v>
          </cell>
          <cell r="M106" t="str">
            <v>4.00</v>
          </cell>
          <cell r="N106" t="str">
            <v>08-May-07 16:38</v>
          </cell>
          <cell r="O106">
            <v>39210.693055555559</v>
          </cell>
          <cell r="P106" t="str">
            <v>09-May-07 10:38*</v>
          </cell>
          <cell r="Q106">
            <v>39211.443055555559</v>
          </cell>
        </row>
        <row r="107">
          <cell r="A107">
            <v>90293880010</v>
          </cell>
          <cell r="C107" t="str">
            <v>Montar Andaime</v>
          </cell>
          <cell r="E107" t="str">
            <v>4h</v>
          </cell>
          <cell r="G107" t="str">
            <v>4h</v>
          </cell>
          <cell r="I107">
            <v>0</v>
          </cell>
          <cell r="K107" t="str">
            <v>RMA1</v>
          </cell>
          <cell r="M107" t="str">
            <v>4.00</v>
          </cell>
          <cell r="N107" t="str">
            <v>02-May-07 13:56</v>
          </cell>
          <cell r="O107">
            <v>39204.580555555556</v>
          </cell>
          <cell r="P107" t="str">
            <v>02-May-07 17:56*</v>
          </cell>
          <cell r="Q107">
            <v>39204.74722222222</v>
          </cell>
        </row>
        <row r="108">
          <cell r="A108">
            <v>90293880060</v>
          </cell>
          <cell r="C108" t="str">
            <v>Desmontar Andaime</v>
          </cell>
          <cell r="E108" t="str">
            <v>4h</v>
          </cell>
          <cell r="G108" t="str">
            <v>4h</v>
          </cell>
          <cell r="I108">
            <v>0</v>
          </cell>
          <cell r="K108" t="str">
            <v>RMA1</v>
          </cell>
          <cell r="M108" t="str">
            <v>4.00</v>
          </cell>
          <cell r="N108" t="str">
            <v>14-May-07 16:38</v>
          </cell>
          <cell r="O108">
            <v>39216.693055555559</v>
          </cell>
          <cell r="P108" t="str">
            <v>15-May-07 10:38*</v>
          </cell>
          <cell r="Q108">
            <v>39217.443055555559</v>
          </cell>
        </row>
        <row r="109">
          <cell r="A109">
            <v>90134770030</v>
          </cell>
          <cell r="C109" t="str">
            <v>Desmontar andaime</v>
          </cell>
          <cell r="E109" t="str">
            <v>8h</v>
          </cell>
          <cell r="G109" t="str">
            <v>8h</v>
          </cell>
          <cell r="I109">
            <v>0</v>
          </cell>
          <cell r="K109" t="str">
            <v>RMA1</v>
          </cell>
          <cell r="M109" t="str">
            <v>4.00</v>
          </cell>
          <cell r="N109" t="str">
            <v>11-May-07 17:00</v>
          </cell>
          <cell r="O109">
            <v>39213.708333333336</v>
          </cell>
          <cell r="P109" t="str">
            <v>14-May-07 17:00*</v>
          </cell>
          <cell r="Q109">
            <v>39216.708333333336</v>
          </cell>
        </row>
        <row r="110">
          <cell r="A110">
            <v>900333600010</v>
          </cell>
          <cell r="C110" t="str">
            <v>Montar Andaime p/ Verificar Pré-Carga</v>
          </cell>
          <cell r="E110" t="str">
            <v>4h</v>
          </cell>
          <cell r="G110" t="str">
            <v>4h</v>
          </cell>
          <cell r="I110">
            <v>0</v>
          </cell>
          <cell r="K110" t="str">
            <v>RMA1</v>
          </cell>
          <cell r="M110" t="str">
            <v>4.00</v>
          </cell>
          <cell r="N110" t="str">
            <v>09-May-07 14:00</v>
          </cell>
          <cell r="O110">
            <v>39211.583333333336</v>
          </cell>
          <cell r="P110" t="str">
            <v>09-May-07 18:00*</v>
          </cell>
          <cell r="Q110">
            <v>39211.75</v>
          </cell>
        </row>
        <row r="111">
          <cell r="A111">
            <v>900333600030</v>
          </cell>
          <cell r="C111" t="str">
            <v>Desmontar Andaime</v>
          </cell>
          <cell r="E111" t="str">
            <v>2h</v>
          </cell>
          <cell r="G111" t="str">
            <v>2h</v>
          </cell>
          <cell r="I111">
            <v>0</v>
          </cell>
          <cell r="K111" t="str">
            <v>RMA1</v>
          </cell>
          <cell r="M111" t="str">
            <v>4.00</v>
          </cell>
          <cell r="N111" t="str">
            <v>11-May-07 08:00</v>
          </cell>
          <cell r="O111">
            <v>39213.333333333336</v>
          </cell>
          <cell r="P111" t="str">
            <v>11-May-07 10:00*</v>
          </cell>
          <cell r="Q111">
            <v>39213.416666666664</v>
          </cell>
        </row>
        <row r="112">
          <cell r="A112">
            <v>90207340100</v>
          </cell>
          <cell r="C112" t="str">
            <v>Remover andaime</v>
          </cell>
          <cell r="E112" t="str">
            <v>4h</v>
          </cell>
          <cell r="G112" t="str">
            <v>4h</v>
          </cell>
          <cell r="I112">
            <v>0</v>
          </cell>
          <cell r="K112" t="str">
            <v>RMA1</v>
          </cell>
          <cell r="M112" t="str">
            <v>4.00</v>
          </cell>
          <cell r="N112" t="str">
            <v>14-May-07 09:00</v>
          </cell>
          <cell r="O112">
            <v>39216.375</v>
          </cell>
          <cell r="P112" t="str">
            <v>14-May-07 15:00*</v>
          </cell>
          <cell r="Q112">
            <v>39216.625</v>
          </cell>
        </row>
        <row r="113">
          <cell r="A113">
            <v>90306950010</v>
          </cell>
          <cell r="C113" t="str">
            <v>Mont. de andaime para raquet. e cabana</v>
          </cell>
          <cell r="E113" t="str">
            <v>8h</v>
          </cell>
          <cell r="G113" t="str">
            <v>8h</v>
          </cell>
          <cell r="I113">
            <v>0</v>
          </cell>
          <cell r="K113" t="str">
            <v>RMA1</v>
          </cell>
          <cell r="M113" t="str">
            <v>4.00</v>
          </cell>
          <cell r="N113" t="str">
            <v>14-May-07 10:00*</v>
          </cell>
          <cell r="O113">
            <v>39216.416666666664</v>
          </cell>
          <cell r="P113" t="str">
            <v>15-May-07 10:00</v>
          </cell>
          <cell r="Q113">
            <v>39217.416666666664</v>
          </cell>
        </row>
        <row r="114">
          <cell r="A114">
            <v>90207800015</v>
          </cell>
          <cell r="C114" t="str">
            <v>Efetuar ajuste de andaime prox  FB 1002X</v>
          </cell>
          <cell r="E114" t="str">
            <v>8h</v>
          </cell>
          <cell r="G114" t="str">
            <v>8h</v>
          </cell>
          <cell r="I114">
            <v>0</v>
          </cell>
          <cell r="K114" t="str">
            <v>RMA1</v>
          </cell>
          <cell r="M114" t="str">
            <v>4.00</v>
          </cell>
          <cell r="N114" t="str">
            <v>14-May-07 10:00</v>
          </cell>
          <cell r="O114">
            <v>39216.416666666664</v>
          </cell>
          <cell r="P114" t="str">
            <v>15-May-07 10:00*</v>
          </cell>
          <cell r="Q114">
            <v>39217.416666666664</v>
          </cell>
        </row>
        <row r="115">
          <cell r="A115">
            <v>90157710090</v>
          </cell>
          <cell r="C115" t="str">
            <v>Montar pau de carga</v>
          </cell>
          <cell r="E115" t="str">
            <v>2h</v>
          </cell>
          <cell r="G115" t="str">
            <v>2h</v>
          </cell>
          <cell r="I115">
            <v>0</v>
          </cell>
          <cell r="K115" t="str">
            <v>RMA1</v>
          </cell>
          <cell r="M115" t="str">
            <v>3.00</v>
          </cell>
          <cell r="N115" t="str">
            <v>04-May-07 14:00</v>
          </cell>
          <cell r="O115">
            <v>39206.583333333336</v>
          </cell>
          <cell r="P115" t="str">
            <v>04-May-07 16:00*</v>
          </cell>
          <cell r="Q115">
            <v>39206.666666666664</v>
          </cell>
        </row>
        <row r="116">
          <cell r="A116">
            <v>900332050010</v>
          </cell>
          <cell r="C116" t="str">
            <v>MONTAR ANDAIME PARA ACESSO.</v>
          </cell>
          <cell r="E116" t="str">
            <v>12h</v>
          </cell>
          <cell r="G116" t="str">
            <v>12h</v>
          </cell>
          <cell r="I116">
            <v>0</v>
          </cell>
          <cell r="K116" t="str">
            <v>RMA1</v>
          </cell>
          <cell r="M116" t="str">
            <v>4.00</v>
          </cell>
          <cell r="N116" t="str">
            <v>04-May-07 08:00*</v>
          </cell>
          <cell r="O116">
            <v>39206.333333333336</v>
          </cell>
          <cell r="P116" t="str">
            <v>07-May-07 14:00</v>
          </cell>
          <cell r="Q116">
            <v>39209.583333333336</v>
          </cell>
        </row>
        <row r="117">
          <cell r="A117">
            <v>900332050030</v>
          </cell>
          <cell r="C117" t="str">
            <v>DESMONTAR ANDAIME.</v>
          </cell>
          <cell r="E117" t="str">
            <v>8h</v>
          </cell>
          <cell r="G117" t="str">
            <v>8h</v>
          </cell>
          <cell r="I117">
            <v>0</v>
          </cell>
          <cell r="K117" t="str">
            <v>RMA1</v>
          </cell>
          <cell r="M117" t="str">
            <v>4.00</v>
          </cell>
          <cell r="N117" t="str">
            <v>07-May-07 16:00</v>
          </cell>
          <cell r="O117">
            <v>39209.666666666664</v>
          </cell>
          <cell r="P117" t="str">
            <v>08-May-07 16:00*</v>
          </cell>
          <cell r="Q117">
            <v>39210.666666666664</v>
          </cell>
        </row>
        <row r="118">
          <cell r="A118">
            <v>900331870010</v>
          </cell>
          <cell r="C118" t="str">
            <v>MONTAR ANDAIME PARA CABANA NA PLATAFORMA</v>
          </cell>
          <cell r="E118" t="str">
            <v>3h</v>
          </cell>
          <cell r="G118" t="str">
            <v>3h</v>
          </cell>
          <cell r="I118">
            <v>0</v>
          </cell>
          <cell r="K118" t="str">
            <v>RMA1</v>
          </cell>
          <cell r="M118" t="str">
            <v>2.00</v>
          </cell>
          <cell r="N118" t="str">
            <v>04-May-07 08:00*</v>
          </cell>
          <cell r="O118">
            <v>39206.333333333336</v>
          </cell>
          <cell r="P118" t="str">
            <v>04-May-07 11:00</v>
          </cell>
          <cell r="Q118">
            <v>39206.458333333336</v>
          </cell>
        </row>
        <row r="119">
          <cell r="A119">
            <v>900331870090</v>
          </cell>
          <cell r="C119" t="str">
            <v>DESMONTAR ANDAIME.</v>
          </cell>
          <cell r="E119" t="str">
            <v>1h</v>
          </cell>
          <cell r="G119" t="str">
            <v>1h</v>
          </cell>
          <cell r="I119">
            <v>0</v>
          </cell>
          <cell r="K119" t="str">
            <v>RMA1</v>
          </cell>
          <cell r="M119" t="str">
            <v>2.00</v>
          </cell>
          <cell r="N119" t="str">
            <v>08-May-07 08:00</v>
          </cell>
          <cell r="O119">
            <v>39210.333333333336</v>
          </cell>
          <cell r="P119" t="str">
            <v>08-May-07 09:00*</v>
          </cell>
          <cell r="Q119">
            <v>39210.375</v>
          </cell>
        </row>
        <row r="120">
          <cell r="A120">
            <v>900331880010</v>
          </cell>
          <cell r="C120" t="str">
            <v>MONTAR ANDAIME PARA CABANA NA PLATAFORMA</v>
          </cell>
          <cell r="E120" t="str">
            <v>3h</v>
          </cell>
          <cell r="G120" t="str">
            <v>3h</v>
          </cell>
          <cell r="I120">
            <v>0</v>
          </cell>
          <cell r="K120" t="str">
            <v>RMA1</v>
          </cell>
          <cell r="M120" t="str">
            <v>2.00</v>
          </cell>
          <cell r="N120" t="str">
            <v>04-May-07 08:00*</v>
          </cell>
          <cell r="O120">
            <v>39206.333333333336</v>
          </cell>
          <cell r="P120" t="str">
            <v>04-May-07 11:00</v>
          </cell>
          <cell r="Q120">
            <v>39206.458333333336</v>
          </cell>
        </row>
        <row r="121">
          <cell r="A121">
            <v>900331880090</v>
          </cell>
          <cell r="C121" t="str">
            <v>DESMONTAR ANDAIME.</v>
          </cell>
          <cell r="E121" t="str">
            <v>1h</v>
          </cell>
          <cell r="G121" t="str">
            <v>1h</v>
          </cell>
          <cell r="I121">
            <v>0</v>
          </cell>
          <cell r="K121" t="str">
            <v>RMA1</v>
          </cell>
          <cell r="M121" t="str">
            <v>2.00</v>
          </cell>
          <cell r="N121" t="str">
            <v>08-May-07 08:00</v>
          </cell>
          <cell r="O121">
            <v>39210.333333333336</v>
          </cell>
          <cell r="P121" t="str">
            <v>08-May-07 09:00*</v>
          </cell>
          <cell r="Q121">
            <v>39210.375</v>
          </cell>
        </row>
        <row r="122">
          <cell r="A122">
            <v>90302770005</v>
          </cell>
          <cell r="C122" t="str">
            <v>MONTAGEM DE ANDAIME</v>
          </cell>
          <cell r="E122" t="str">
            <v>4h</v>
          </cell>
          <cell r="G122" t="str">
            <v>2h</v>
          </cell>
          <cell r="I122">
            <v>0.5</v>
          </cell>
          <cell r="K122" t="str">
            <v>RMA1</v>
          </cell>
          <cell r="M122" t="str">
            <v>4.00</v>
          </cell>
          <cell r="N122" t="str">
            <v>23-Apr-07 00:00 A</v>
          </cell>
          <cell r="O122">
            <v>39195</v>
          </cell>
          <cell r="P122" t="str">
            <v>02-May-07 10:00*</v>
          </cell>
          <cell r="Q122">
            <v>39204.416666666664</v>
          </cell>
        </row>
        <row r="123">
          <cell r="A123">
            <v>90302770030</v>
          </cell>
          <cell r="C123" t="str">
            <v>DESMONTAGEM DE ANDAIMES</v>
          </cell>
          <cell r="E123" t="str">
            <v>4h</v>
          </cell>
          <cell r="G123" t="str">
            <v>4h</v>
          </cell>
          <cell r="I123">
            <v>0</v>
          </cell>
          <cell r="K123" t="str">
            <v>RMA1</v>
          </cell>
          <cell r="M123" t="str">
            <v>4.00</v>
          </cell>
          <cell r="N123" t="str">
            <v>03-May-07 14:00</v>
          </cell>
          <cell r="O123">
            <v>39205.583333333336</v>
          </cell>
          <cell r="P123" t="str">
            <v>03-May-07 18:00*</v>
          </cell>
          <cell r="Q123">
            <v>39205.75</v>
          </cell>
        </row>
        <row r="124">
          <cell r="A124">
            <v>90162060020</v>
          </cell>
          <cell r="C124" t="str">
            <v>Montagem de andaime</v>
          </cell>
          <cell r="E124" t="str">
            <v>8h</v>
          </cell>
          <cell r="G124" t="str">
            <v>8h</v>
          </cell>
          <cell r="I124">
            <v>0</v>
          </cell>
          <cell r="K124" t="str">
            <v>RMA1</v>
          </cell>
          <cell r="M124" t="str">
            <v>4.00</v>
          </cell>
          <cell r="N124" t="str">
            <v>14-May-07 08:00</v>
          </cell>
          <cell r="O124">
            <v>39216.333333333336</v>
          </cell>
          <cell r="P124" t="str">
            <v>14-May-07 18:00*</v>
          </cell>
          <cell r="Q124">
            <v>39216.75</v>
          </cell>
        </row>
        <row r="125">
          <cell r="A125">
            <v>900332960005</v>
          </cell>
          <cell r="C125" t="str">
            <v>Montar Andaime</v>
          </cell>
          <cell r="E125" t="str">
            <v>4h</v>
          </cell>
          <cell r="G125" t="str">
            <v>4h</v>
          </cell>
          <cell r="I125">
            <v>0</v>
          </cell>
          <cell r="K125" t="str">
            <v>RMA1</v>
          </cell>
          <cell r="M125" t="str">
            <v>4.00</v>
          </cell>
          <cell r="N125" t="str">
            <v>03-May-07 10:00</v>
          </cell>
          <cell r="O125">
            <v>39205.416666666664</v>
          </cell>
          <cell r="P125" t="str">
            <v>03-May-07 16:00*</v>
          </cell>
          <cell r="Q125">
            <v>39205.666666666664</v>
          </cell>
        </row>
        <row r="126">
          <cell r="A126">
            <v>900332960015</v>
          </cell>
          <cell r="C126" t="str">
            <v>Desmontar Andaime</v>
          </cell>
          <cell r="E126" t="str">
            <v>2h</v>
          </cell>
          <cell r="G126" t="str">
            <v>2h</v>
          </cell>
          <cell r="I126">
            <v>0</v>
          </cell>
          <cell r="K126" t="str">
            <v>RMA1</v>
          </cell>
          <cell r="M126" t="str">
            <v>2.00</v>
          </cell>
          <cell r="N126" t="str">
            <v>02-May-07 16:00</v>
          </cell>
          <cell r="O126">
            <v>39204.666666666664</v>
          </cell>
          <cell r="P126" t="str">
            <v>02-May-07 18:00*</v>
          </cell>
          <cell r="Q126">
            <v>39204.75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tructural"/>
      <sheetName val="Structural-MH Compare"/>
      <sheetName val="Equipment"/>
      <sheetName val="Piping"/>
      <sheetName val="Pipe Joint"/>
      <sheetName val="Insulation"/>
      <sheetName val="Painting"/>
      <sheetName val="Instrument"/>
      <sheetName val="Electrical"/>
      <sheetName val="Contractor's  Equipment"/>
      <sheetName val="Contractor's Supervision"/>
      <sheetName val="Temporary Wo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 CÁLCULO"/>
      <sheetName val="ABB"/>
      <sheetName val="CNO"/>
      <sheetName val="JPMAN"/>
      <sheetName val="ESCOPO POR EMPRESA"/>
      <sheetName val="auxiliar"/>
      <sheetName val="sise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s"/>
      <sheetName val="Resumo"/>
      <sheetName val="Executivo"/>
      <sheetName val="C.Financeiro"/>
      <sheetName val="Mat.Aplic."/>
      <sheetName val="Temporary Works"/>
    </sheetNames>
    <sheetDataSet>
      <sheetData sheetId="0"/>
      <sheetData sheetId="1" refreshError="1"/>
      <sheetData sheetId="2">
        <row r="8">
          <cell r="E8">
            <v>730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porte 01.03 a 31.03 (2)"/>
      <sheetName val="Plan1"/>
      <sheetName val="transporte 01-04-09 a 30-04-09"/>
      <sheetName val="Executivo"/>
      <sheetName val="Preços"/>
    </sheetNames>
    <sheetDataSet>
      <sheetData sheetId="0"/>
      <sheetData sheetId="1">
        <row r="2">
          <cell r="B2" t="str">
            <v>Assistente administrativo - HN</v>
          </cell>
        </row>
        <row r="3">
          <cell r="B3" t="str">
            <v>Montador de Andaime - HN</v>
          </cell>
        </row>
        <row r="4">
          <cell r="B4" t="str">
            <v>Encarregado - HN</v>
          </cell>
        </row>
        <row r="5">
          <cell r="B5" t="str">
            <v>Gestor ( Engenheiro) - HN</v>
          </cell>
        </row>
        <row r="6">
          <cell r="B6" t="str">
            <v>Téc. Segurança - HN</v>
          </cell>
        </row>
        <row r="7">
          <cell r="B7" t="str">
            <v>Téc. Planejamento - HN</v>
          </cell>
        </row>
        <row r="8">
          <cell r="B8" t="str">
            <v>Assistente administrativo - HE (Seg a Sex.)</v>
          </cell>
        </row>
        <row r="9">
          <cell r="B9" t="str">
            <v>Montador de Andaime - HE (Seg a Sex.)</v>
          </cell>
        </row>
        <row r="10">
          <cell r="B10" t="str">
            <v>Encarregado - HE (Seg a Sex.)</v>
          </cell>
        </row>
        <row r="11">
          <cell r="B11" t="str">
            <v>Gestor ( Engenheiro) - HE (Seg a Sex.)</v>
          </cell>
        </row>
        <row r="12">
          <cell r="B12" t="str">
            <v>Téc. Segurança - HE (Seg a Sex.)</v>
          </cell>
        </row>
        <row r="13">
          <cell r="B13" t="str">
            <v>Téc. Planejamento - HE (Seg a Sex.)</v>
          </cell>
        </row>
        <row r="14">
          <cell r="B14" t="str">
            <v>Assistente administrativo - HE (Seg a Sex. após as 22:00)</v>
          </cell>
        </row>
        <row r="15">
          <cell r="B15" t="str">
            <v>Montador de Andaime - HE (Seg a Sex. após as 22:00)</v>
          </cell>
        </row>
        <row r="16">
          <cell r="B16" t="str">
            <v>Encarregado - HE (Seg a Sex. após as 22:00)</v>
          </cell>
        </row>
        <row r="17">
          <cell r="B17" t="str">
            <v>Gestor ( Engenheiro) - HE (Seg a Sex. após as 22:00)</v>
          </cell>
        </row>
        <row r="18">
          <cell r="B18" t="str">
            <v>Téc. Segurança - HE (Seg a Sex. após as 22:00)</v>
          </cell>
        </row>
        <row r="19">
          <cell r="B19" t="str">
            <v>Téc. Planejamento - HE (Seg a Sex. após as 22:00)</v>
          </cell>
        </row>
        <row r="20">
          <cell r="B20" t="str">
            <v>Assistente administrativo - HE (Domingo e Feriados)</v>
          </cell>
        </row>
        <row r="21">
          <cell r="B21" t="str">
            <v>Montador de Andaime - HE (Domingo e Feriados)</v>
          </cell>
        </row>
        <row r="22">
          <cell r="B22" t="str">
            <v>Encarregado - HE (Domingo e Feriados)</v>
          </cell>
        </row>
        <row r="23">
          <cell r="B23" t="str">
            <v>Gestor ( Engenheiro) - HE (Domingo e Feriados)</v>
          </cell>
        </row>
        <row r="24">
          <cell r="B24" t="str">
            <v>Téc. Segurança - HE (Domingo e Feriados)</v>
          </cell>
        </row>
        <row r="25">
          <cell r="B25" t="str">
            <v>Téc. Planejamento - HE (Domingo e Feriados)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 OLEFINAS APOIO"/>
      <sheetName val="Plan1"/>
    </sheetNames>
    <sheetDataSet>
      <sheetData sheetId="0" refreshError="1"/>
      <sheetData sheetId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H"/>
      <sheetName val="Rosto"/>
      <sheetName val="Fatores"/>
    </sheetNames>
    <sheetDataSet>
      <sheetData sheetId="0" refreshError="1"/>
      <sheetData sheetId="1" refreshError="1"/>
      <sheetData sheetId="2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_UA"/>
      <sheetName val="MOV_GERAL"/>
      <sheetName val="DADOS"/>
      <sheetName val="ANDAIME RIP X BRASK"/>
      <sheetName val="MAPA AROMATICOS"/>
      <sheetName val="CALC.AND"/>
      <sheetName val="Plan1"/>
      <sheetName val="Fatores"/>
    </sheetNames>
    <sheetDataSet>
      <sheetData sheetId="0"/>
      <sheetData sheetId="1"/>
      <sheetData sheetId="2">
        <row r="4">
          <cell r="C4" t="str">
            <v>SITUAÇÃO</v>
          </cell>
        </row>
        <row r="5">
          <cell r="C5" t="str">
            <v>APOIO/AM.CONFINADO</v>
          </cell>
          <cell r="D5" t="str">
            <v>MONT</v>
          </cell>
        </row>
        <row r="6">
          <cell r="C6" t="str">
            <v>É = OU &gt; 20 METROS (DESM)</v>
          </cell>
          <cell r="D6" t="str">
            <v>DESM</v>
          </cell>
        </row>
        <row r="7">
          <cell r="C7" t="str">
            <v>É = OU &gt; 20 METROS (MONT)</v>
          </cell>
          <cell r="D7" t="str">
            <v>MONT/LIB</v>
          </cell>
        </row>
        <row r="8">
          <cell r="C8" t="str">
            <v>DESMONTAGEM</v>
          </cell>
          <cell r="D8" t="str">
            <v>MONT/FIX</v>
          </cell>
        </row>
        <row r="9">
          <cell r="C9" t="str">
            <v xml:space="preserve">MONTAGEM </v>
          </cell>
        </row>
        <row r="10">
          <cell r="C10" t="str">
            <v>HORAS EXTRA</v>
          </cell>
        </row>
      </sheetData>
      <sheetData sheetId="3"/>
      <sheetData sheetId="4"/>
      <sheetData sheetId="5"/>
      <sheetData sheetId="6"/>
      <sheetData sheetId="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 refreshError="1">
        <row r="4">
          <cell r="A4">
            <v>10</v>
          </cell>
          <cell r="B4" t="str">
            <v>Calhas e Painéis de Lã de Vidro/Lã de Ro</v>
          </cell>
        </row>
        <row r="5">
          <cell r="A5">
            <v>20</v>
          </cell>
          <cell r="B5" t="str">
            <v>Serviços de Poliuretano Injetado</v>
          </cell>
        </row>
        <row r="6">
          <cell r="A6">
            <v>30</v>
          </cell>
          <cell r="B6" t="str">
            <v>Serv. de Isolam. Térm. a Quente em Equip</v>
          </cell>
        </row>
        <row r="7">
          <cell r="A7">
            <v>40</v>
          </cell>
          <cell r="B7" t="str">
            <v>Serv. de Isolamento Térm.a Frio em Equip</v>
          </cell>
        </row>
        <row r="8">
          <cell r="A8">
            <v>50</v>
          </cell>
          <cell r="B8" t="str">
            <v>Serviços de Refratamento</v>
          </cell>
        </row>
        <row r="9">
          <cell r="A9">
            <v>60</v>
          </cell>
          <cell r="B9" t="str">
            <v>Serviços Executados por Administração</v>
          </cell>
        </row>
        <row r="10">
          <cell r="A10">
            <v>70</v>
          </cell>
          <cell r="B10" t="str">
            <v>Serv. Equipam. a Frio Com Polisocianurat</v>
          </cell>
        </row>
        <row r="11">
          <cell r="A11">
            <v>80</v>
          </cell>
          <cell r="B11" t="str">
            <v>Serv. Equip.a Quente com Revest. em Aço</v>
          </cell>
        </row>
        <row r="12">
          <cell r="A12">
            <v>90</v>
          </cell>
          <cell r="B12" t="str">
            <v>Calhas e Painéis de Lã Vidro/Lã Rocha co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bulações avanço físico 3"/>
      <sheetName val="Tub. avanço físico Atual (2)"/>
      <sheetName val="Fatores"/>
      <sheetName val="Plan1"/>
      <sheetName val="Curva &quot;S&quot; (2)"/>
      <sheetName val="RDC Pacote 4300 "/>
      <sheetName val="Produtividade"/>
      <sheetName val="Tub. avanço físico Atual"/>
      <sheetName val="Tempos perdidos"/>
      <sheetName val="Curva &quot;S&quot;"/>
      <sheetName val="Plan2"/>
      <sheetName val="RESUMO"/>
      <sheetName val="Avanço físico por grupo"/>
    </sheetNames>
    <sheetDataSet>
      <sheetData sheetId="0"/>
      <sheetData sheetId="1"/>
      <sheetData sheetId="2">
        <row r="347">
          <cell r="V347">
            <v>20</v>
          </cell>
          <cell r="W347">
            <v>10</v>
          </cell>
          <cell r="X347">
            <v>0</v>
          </cell>
          <cell r="Y347">
            <v>-10</v>
          </cell>
          <cell r="Z347">
            <v>-20</v>
          </cell>
          <cell r="AA347">
            <v>-30</v>
          </cell>
          <cell r="AB347">
            <v>-40</v>
          </cell>
          <cell r="AC347">
            <v>-50</v>
          </cell>
          <cell r="AD347">
            <v>-60</v>
          </cell>
          <cell r="AE347">
            <v>-70</v>
          </cell>
          <cell r="AF347">
            <v>-80</v>
          </cell>
          <cell r="AG347">
            <v>-90</v>
          </cell>
          <cell r="AH347">
            <v>-100</v>
          </cell>
          <cell r="AI347">
            <v>-110</v>
          </cell>
          <cell r="AJ347">
            <v>-120</v>
          </cell>
          <cell r="AK347">
            <v>-130</v>
          </cell>
          <cell r="AL347">
            <v>-140</v>
          </cell>
          <cell r="AM347">
            <v>-150</v>
          </cell>
          <cell r="AN347">
            <v>-160</v>
          </cell>
          <cell r="AO347">
            <v>-170</v>
          </cell>
          <cell r="AP347">
            <v>-180</v>
          </cell>
          <cell r="AQ347">
            <v>-190</v>
          </cell>
          <cell r="AR347">
            <v>-200</v>
          </cell>
        </row>
        <row r="348">
          <cell r="S348">
            <v>0.25</v>
          </cell>
          <cell r="T348" t="str">
            <v>13.7</v>
          </cell>
          <cell r="V348">
            <v>30</v>
          </cell>
          <cell r="W348">
            <v>30</v>
          </cell>
          <cell r="X348">
            <v>30</v>
          </cell>
          <cell r="Y348">
            <v>30</v>
          </cell>
          <cell r="Z348">
            <v>30</v>
          </cell>
          <cell r="AA348">
            <v>30</v>
          </cell>
          <cell r="AB348">
            <v>30</v>
          </cell>
          <cell r="AC348">
            <v>40</v>
          </cell>
          <cell r="AD348">
            <v>40</v>
          </cell>
          <cell r="AE348">
            <v>50</v>
          </cell>
          <cell r="AF348">
            <v>50</v>
          </cell>
          <cell r="AG348">
            <v>60</v>
          </cell>
          <cell r="AH348">
            <v>60</v>
          </cell>
          <cell r="AI348">
            <v>70</v>
          </cell>
          <cell r="AJ348">
            <v>70</v>
          </cell>
          <cell r="AK348">
            <v>70</v>
          </cell>
          <cell r="AL348">
            <v>70</v>
          </cell>
          <cell r="AM348">
            <v>80</v>
          </cell>
          <cell r="AN348">
            <v>80</v>
          </cell>
          <cell r="AO348">
            <v>90</v>
          </cell>
          <cell r="AP348">
            <v>90</v>
          </cell>
          <cell r="AQ348">
            <v>90</v>
          </cell>
          <cell r="AR348">
            <v>90</v>
          </cell>
        </row>
        <row r="349">
          <cell r="S349">
            <v>0.5</v>
          </cell>
          <cell r="T349" t="str">
            <v>21.3</v>
          </cell>
          <cell r="V349">
            <v>30</v>
          </cell>
          <cell r="W349">
            <v>30</v>
          </cell>
          <cell r="X349">
            <v>30</v>
          </cell>
          <cell r="Y349">
            <v>30</v>
          </cell>
          <cell r="Z349">
            <v>30</v>
          </cell>
          <cell r="AA349">
            <v>40</v>
          </cell>
          <cell r="AB349">
            <v>40</v>
          </cell>
          <cell r="AC349">
            <v>50</v>
          </cell>
          <cell r="AD349">
            <v>50</v>
          </cell>
          <cell r="AE349">
            <v>60</v>
          </cell>
          <cell r="AF349">
            <v>60</v>
          </cell>
          <cell r="AG349">
            <v>70</v>
          </cell>
          <cell r="AH349">
            <v>70</v>
          </cell>
          <cell r="AI349">
            <v>80</v>
          </cell>
          <cell r="AJ349">
            <v>80</v>
          </cell>
          <cell r="AK349">
            <v>80</v>
          </cell>
          <cell r="AL349">
            <v>80</v>
          </cell>
          <cell r="AM349">
            <v>90</v>
          </cell>
          <cell r="AN349">
            <v>90</v>
          </cell>
          <cell r="AO349">
            <v>100</v>
          </cell>
          <cell r="AP349">
            <v>100</v>
          </cell>
          <cell r="AQ349">
            <v>100</v>
          </cell>
          <cell r="AR349">
            <v>100</v>
          </cell>
        </row>
        <row r="350">
          <cell r="S350">
            <v>0.75</v>
          </cell>
          <cell r="T350" t="str">
            <v>26.7</v>
          </cell>
          <cell r="V350">
            <v>30</v>
          </cell>
          <cell r="W350">
            <v>30</v>
          </cell>
          <cell r="X350">
            <v>30</v>
          </cell>
          <cell r="Y350">
            <v>30</v>
          </cell>
          <cell r="Z350">
            <v>30</v>
          </cell>
          <cell r="AA350">
            <v>40</v>
          </cell>
          <cell r="AB350">
            <v>40</v>
          </cell>
          <cell r="AC350">
            <v>50</v>
          </cell>
          <cell r="AD350">
            <v>50</v>
          </cell>
          <cell r="AE350">
            <v>60</v>
          </cell>
          <cell r="AF350">
            <v>60</v>
          </cell>
          <cell r="AG350">
            <v>70</v>
          </cell>
          <cell r="AH350">
            <v>70</v>
          </cell>
          <cell r="AI350">
            <v>80</v>
          </cell>
          <cell r="AJ350">
            <v>80</v>
          </cell>
          <cell r="AK350">
            <v>90</v>
          </cell>
          <cell r="AL350">
            <v>90</v>
          </cell>
          <cell r="AM350">
            <v>100</v>
          </cell>
          <cell r="AN350">
            <v>100</v>
          </cell>
          <cell r="AO350">
            <v>100</v>
          </cell>
          <cell r="AP350">
            <v>100</v>
          </cell>
          <cell r="AQ350">
            <v>110</v>
          </cell>
          <cell r="AR350">
            <v>110</v>
          </cell>
        </row>
        <row r="351">
          <cell r="S351">
            <v>1</v>
          </cell>
          <cell r="T351" t="str">
            <v>33.4</v>
          </cell>
          <cell r="V351">
            <v>30</v>
          </cell>
          <cell r="W351">
            <v>30</v>
          </cell>
          <cell r="X351">
            <v>30</v>
          </cell>
          <cell r="Y351">
            <v>30</v>
          </cell>
          <cell r="Z351">
            <v>30</v>
          </cell>
          <cell r="AA351">
            <v>40</v>
          </cell>
          <cell r="AB351">
            <v>40</v>
          </cell>
          <cell r="AC351">
            <v>50</v>
          </cell>
          <cell r="AD351">
            <v>50</v>
          </cell>
          <cell r="AE351">
            <v>70</v>
          </cell>
          <cell r="AF351">
            <v>70</v>
          </cell>
          <cell r="AG351">
            <v>80</v>
          </cell>
          <cell r="AH351">
            <v>80</v>
          </cell>
          <cell r="AI351">
            <v>90</v>
          </cell>
          <cell r="AJ351">
            <v>90</v>
          </cell>
          <cell r="AK351">
            <v>100</v>
          </cell>
          <cell r="AL351">
            <v>100</v>
          </cell>
          <cell r="AM351">
            <v>100</v>
          </cell>
          <cell r="AN351">
            <v>100</v>
          </cell>
          <cell r="AO351">
            <v>110</v>
          </cell>
          <cell r="AP351">
            <v>110</v>
          </cell>
          <cell r="AQ351">
            <v>110</v>
          </cell>
          <cell r="AR351">
            <v>110</v>
          </cell>
        </row>
        <row r="352">
          <cell r="S352">
            <v>1.5</v>
          </cell>
          <cell r="T352" t="str">
            <v>48.3</v>
          </cell>
          <cell r="V352">
            <v>30</v>
          </cell>
          <cell r="W352">
            <v>30</v>
          </cell>
          <cell r="X352">
            <v>30</v>
          </cell>
          <cell r="Y352">
            <v>30</v>
          </cell>
          <cell r="Z352">
            <v>30</v>
          </cell>
          <cell r="AA352">
            <v>50</v>
          </cell>
          <cell r="AB352">
            <v>50</v>
          </cell>
          <cell r="AC352">
            <v>60</v>
          </cell>
          <cell r="AD352">
            <v>60</v>
          </cell>
          <cell r="AE352">
            <v>80</v>
          </cell>
          <cell r="AF352">
            <v>80</v>
          </cell>
          <cell r="AG352">
            <v>90</v>
          </cell>
          <cell r="AH352">
            <v>90</v>
          </cell>
          <cell r="AI352">
            <v>100</v>
          </cell>
          <cell r="AJ352">
            <v>100</v>
          </cell>
          <cell r="AK352">
            <v>110</v>
          </cell>
          <cell r="AL352">
            <v>110</v>
          </cell>
          <cell r="AM352">
            <v>110</v>
          </cell>
          <cell r="AN352">
            <v>110</v>
          </cell>
          <cell r="AO352">
            <v>120</v>
          </cell>
          <cell r="AP352">
            <v>120</v>
          </cell>
          <cell r="AQ352">
            <v>130</v>
          </cell>
          <cell r="AR352">
            <v>130</v>
          </cell>
        </row>
        <row r="353">
          <cell r="S353">
            <v>2</v>
          </cell>
          <cell r="T353" t="str">
            <v>60.3</v>
          </cell>
          <cell r="V353">
            <v>30</v>
          </cell>
          <cell r="W353">
            <v>30</v>
          </cell>
          <cell r="X353">
            <v>30</v>
          </cell>
          <cell r="Y353">
            <v>40</v>
          </cell>
          <cell r="Z353">
            <v>40</v>
          </cell>
          <cell r="AA353">
            <v>50</v>
          </cell>
          <cell r="AB353">
            <v>50</v>
          </cell>
          <cell r="AC353">
            <v>60</v>
          </cell>
          <cell r="AD353">
            <v>60</v>
          </cell>
          <cell r="AE353">
            <v>80</v>
          </cell>
          <cell r="AF353">
            <v>80</v>
          </cell>
          <cell r="AG353">
            <v>110</v>
          </cell>
          <cell r="AH353">
            <v>110</v>
          </cell>
          <cell r="AI353">
            <v>100</v>
          </cell>
          <cell r="AJ353">
            <v>100</v>
          </cell>
          <cell r="AK353">
            <v>110</v>
          </cell>
          <cell r="AL353">
            <v>110</v>
          </cell>
          <cell r="AM353">
            <v>120</v>
          </cell>
          <cell r="AN353">
            <v>120</v>
          </cell>
          <cell r="AO353">
            <v>130</v>
          </cell>
          <cell r="AP353">
            <v>130</v>
          </cell>
          <cell r="AQ353">
            <v>140</v>
          </cell>
          <cell r="AR353">
            <v>140</v>
          </cell>
        </row>
        <row r="354">
          <cell r="S354">
            <v>3</v>
          </cell>
          <cell r="T354" t="str">
            <v>88.9</v>
          </cell>
          <cell r="V354">
            <v>30</v>
          </cell>
          <cell r="W354">
            <v>30</v>
          </cell>
          <cell r="X354">
            <v>30</v>
          </cell>
          <cell r="Y354">
            <v>40</v>
          </cell>
          <cell r="Z354">
            <v>40</v>
          </cell>
          <cell r="AA354">
            <v>50</v>
          </cell>
          <cell r="AB354">
            <v>50</v>
          </cell>
          <cell r="AC354">
            <v>70</v>
          </cell>
          <cell r="AD354">
            <v>70</v>
          </cell>
          <cell r="AE354">
            <v>90</v>
          </cell>
          <cell r="AF354">
            <v>90</v>
          </cell>
          <cell r="AG354">
            <v>110</v>
          </cell>
          <cell r="AH354">
            <v>110</v>
          </cell>
          <cell r="AI354">
            <v>120</v>
          </cell>
          <cell r="AJ354">
            <v>120</v>
          </cell>
          <cell r="AK354">
            <v>130</v>
          </cell>
          <cell r="AL354">
            <v>130</v>
          </cell>
          <cell r="AM354">
            <v>140</v>
          </cell>
          <cell r="AN354">
            <v>140</v>
          </cell>
          <cell r="AO354">
            <v>140</v>
          </cell>
          <cell r="AP354">
            <v>140</v>
          </cell>
          <cell r="AQ354">
            <v>150</v>
          </cell>
          <cell r="AR354">
            <v>150</v>
          </cell>
        </row>
        <row r="355">
          <cell r="S355">
            <v>4</v>
          </cell>
          <cell r="T355" t="str">
            <v>114.3</v>
          </cell>
          <cell r="V355">
            <v>30</v>
          </cell>
          <cell r="W355">
            <v>30</v>
          </cell>
          <cell r="X355">
            <v>30</v>
          </cell>
          <cell r="Y355">
            <v>40</v>
          </cell>
          <cell r="Z355">
            <v>40</v>
          </cell>
          <cell r="AA355">
            <v>60</v>
          </cell>
          <cell r="AB355">
            <v>60</v>
          </cell>
          <cell r="AC355">
            <v>80</v>
          </cell>
          <cell r="AD355">
            <v>80</v>
          </cell>
          <cell r="AE355">
            <v>100</v>
          </cell>
          <cell r="AF355">
            <v>100</v>
          </cell>
          <cell r="AG355">
            <v>120</v>
          </cell>
          <cell r="AH355">
            <v>120</v>
          </cell>
          <cell r="AI355">
            <v>130</v>
          </cell>
          <cell r="AJ355">
            <v>130</v>
          </cell>
          <cell r="AK355">
            <v>140</v>
          </cell>
          <cell r="AL355">
            <v>140</v>
          </cell>
          <cell r="AM355">
            <v>150</v>
          </cell>
          <cell r="AN355">
            <v>150</v>
          </cell>
          <cell r="AO355">
            <v>160</v>
          </cell>
          <cell r="AP355">
            <v>160</v>
          </cell>
          <cell r="AQ355">
            <v>160</v>
          </cell>
          <cell r="AR355">
            <v>160</v>
          </cell>
        </row>
        <row r="356">
          <cell r="S356">
            <v>6</v>
          </cell>
          <cell r="T356" t="str">
            <v>168.3</v>
          </cell>
          <cell r="V356">
            <v>30</v>
          </cell>
          <cell r="W356">
            <v>30</v>
          </cell>
          <cell r="X356">
            <v>30</v>
          </cell>
          <cell r="Y356">
            <v>50</v>
          </cell>
          <cell r="Z356">
            <v>50</v>
          </cell>
          <cell r="AA356">
            <v>60</v>
          </cell>
          <cell r="AB356">
            <v>60</v>
          </cell>
          <cell r="AC356">
            <v>90</v>
          </cell>
          <cell r="AD356">
            <v>90</v>
          </cell>
          <cell r="AE356">
            <v>110</v>
          </cell>
          <cell r="AF356">
            <v>110</v>
          </cell>
          <cell r="AG356">
            <v>130</v>
          </cell>
          <cell r="AH356">
            <v>130</v>
          </cell>
          <cell r="AI356">
            <v>140</v>
          </cell>
          <cell r="AJ356">
            <v>140</v>
          </cell>
          <cell r="AK356">
            <v>150</v>
          </cell>
          <cell r="AL356">
            <v>150</v>
          </cell>
          <cell r="AM356">
            <v>170</v>
          </cell>
          <cell r="AN356">
            <v>170</v>
          </cell>
          <cell r="AO356">
            <v>170</v>
          </cell>
          <cell r="AP356">
            <v>170</v>
          </cell>
          <cell r="AQ356">
            <v>180</v>
          </cell>
          <cell r="AR356">
            <v>180</v>
          </cell>
        </row>
        <row r="357">
          <cell r="S357">
            <v>8</v>
          </cell>
          <cell r="T357" t="str">
            <v>219.1</v>
          </cell>
          <cell r="V357">
            <v>30</v>
          </cell>
          <cell r="W357">
            <v>30</v>
          </cell>
          <cell r="X357">
            <v>30</v>
          </cell>
          <cell r="Y357">
            <v>50</v>
          </cell>
          <cell r="Z357">
            <v>50</v>
          </cell>
          <cell r="AA357">
            <v>70</v>
          </cell>
          <cell r="AB357">
            <v>70</v>
          </cell>
          <cell r="AC357">
            <v>90</v>
          </cell>
          <cell r="AD357">
            <v>90</v>
          </cell>
          <cell r="AE357">
            <v>120</v>
          </cell>
          <cell r="AF357">
            <v>120</v>
          </cell>
          <cell r="AG357">
            <v>140</v>
          </cell>
          <cell r="AH357">
            <v>140</v>
          </cell>
          <cell r="AI357">
            <v>150</v>
          </cell>
          <cell r="AJ357">
            <v>150</v>
          </cell>
          <cell r="AK357">
            <v>170</v>
          </cell>
          <cell r="AL357">
            <v>170</v>
          </cell>
          <cell r="AM357">
            <v>180</v>
          </cell>
          <cell r="AN357">
            <v>180</v>
          </cell>
          <cell r="AO357">
            <v>190</v>
          </cell>
          <cell r="AP357">
            <v>190</v>
          </cell>
          <cell r="AQ357">
            <v>200</v>
          </cell>
          <cell r="AR357">
            <v>200</v>
          </cell>
        </row>
        <row r="358">
          <cell r="S358">
            <v>10</v>
          </cell>
          <cell r="T358" t="str">
            <v>273.1</v>
          </cell>
          <cell r="V358">
            <v>30</v>
          </cell>
          <cell r="W358">
            <v>30</v>
          </cell>
          <cell r="X358">
            <v>30</v>
          </cell>
          <cell r="Y358">
            <v>50</v>
          </cell>
          <cell r="Z358">
            <v>50</v>
          </cell>
          <cell r="AA358">
            <v>70</v>
          </cell>
          <cell r="AB358">
            <v>70</v>
          </cell>
          <cell r="AC358">
            <v>100</v>
          </cell>
          <cell r="AD358">
            <v>100</v>
          </cell>
          <cell r="AE358">
            <v>120</v>
          </cell>
          <cell r="AF358">
            <v>120</v>
          </cell>
          <cell r="AG358">
            <v>150</v>
          </cell>
          <cell r="AH358">
            <v>150</v>
          </cell>
          <cell r="AI358">
            <v>160</v>
          </cell>
          <cell r="AJ358">
            <v>160</v>
          </cell>
          <cell r="AK358">
            <v>180</v>
          </cell>
          <cell r="AL358">
            <v>180</v>
          </cell>
          <cell r="AM358">
            <v>190</v>
          </cell>
          <cell r="AN358">
            <v>190</v>
          </cell>
          <cell r="AO358">
            <v>200</v>
          </cell>
          <cell r="AP358">
            <v>200</v>
          </cell>
          <cell r="AQ358">
            <v>210</v>
          </cell>
          <cell r="AR358">
            <v>210</v>
          </cell>
        </row>
        <row r="359">
          <cell r="S359">
            <v>12</v>
          </cell>
          <cell r="T359" t="str">
            <v>323.9</v>
          </cell>
          <cell r="V359">
            <v>30</v>
          </cell>
          <cell r="W359">
            <v>30</v>
          </cell>
          <cell r="X359">
            <v>30</v>
          </cell>
          <cell r="Y359">
            <v>50</v>
          </cell>
          <cell r="Z359">
            <v>50</v>
          </cell>
          <cell r="AA359">
            <v>80</v>
          </cell>
          <cell r="AB359">
            <v>80</v>
          </cell>
          <cell r="AC359">
            <v>100</v>
          </cell>
          <cell r="AD359">
            <v>100</v>
          </cell>
          <cell r="AE359">
            <v>130</v>
          </cell>
          <cell r="AF359">
            <v>130</v>
          </cell>
          <cell r="AG359">
            <v>150</v>
          </cell>
          <cell r="AH359">
            <v>150</v>
          </cell>
          <cell r="AI359">
            <v>170</v>
          </cell>
          <cell r="AJ359">
            <v>170</v>
          </cell>
          <cell r="AK359">
            <v>180</v>
          </cell>
          <cell r="AL359">
            <v>180</v>
          </cell>
          <cell r="AM359">
            <v>200</v>
          </cell>
          <cell r="AN359">
            <v>200</v>
          </cell>
          <cell r="AO359">
            <v>210</v>
          </cell>
          <cell r="AP359">
            <v>210</v>
          </cell>
          <cell r="AQ359">
            <v>220</v>
          </cell>
          <cell r="AR359">
            <v>220</v>
          </cell>
        </row>
        <row r="360">
          <cell r="S360">
            <v>14</v>
          </cell>
          <cell r="T360" t="str">
            <v>355.6</v>
          </cell>
          <cell r="V360">
            <v>30</v>
          </cell>
          <cell r="W360">
            <v>30</v>
          </cell>
          <cell r="X360">
            <v>30</v>
          </cell>
          <cell r="Y360">
            <v>50</v>
          </cell>
          <cell r="Z360">
            <v>50</v>
          </cell>
          <cell r="AA360">
            <v>80</v>
          </cell>
          <cell r="AB360">
            <v>80</v>
          </cell>
          <cell r="AC360">
            <v>100</v>
          </cell>
          <cell r="AD360">
            <v>100</v>
          </cell>
          <cell r="AE360">
            <v>130</v>
          </cell>
          <cell r="AF360">
            <v>130</v>
          </cell>
          <cell r="AG360">
            <v>160</v>
          </cell>
          <cell r="AH360">
            <v>160</v>
          </cell>
          <cell r="AI360">
            <v>170</v>
          </cell>
          <cell r="AJ360">
            <v>170</v>
          </cell>
          <cell r="AK360">
            <v>190</v>
          </cell>
          <cell r="AL360">
            <v>190</v>
          </cell>
          <cell r="AM360">
            <v>200</v>
          </cell>
          <cell r="AN360">
            <v>200</v>
          </cell>
          <cell r="AO360">
            <v>210</v>
          </cell>
          <cell r="AP360">
            <v>210</v>
          </cell>
          <cell r="AQ360">
            <v>220</v>
          </cell>
          <cell r="AR360">
            <v>220</v>
          </cell>
        </row>
        <row r="361">
          <cell r="S361">
            <v>16</v>
          </cell>
          <cell r="T361" t="str">
            <v>406.4</v>
          </cell>
          <cell r="V361">
            <v>30</v>
          </cell>
          <cell r="W361">
            <v>30</v>
          </cell>
          <cell r="X361">
            <v>30</v>
          </cell>
          <cell r="Y361">
            <v>60</v>
          </cell>
          <cell r="Z361">
            <v>60</v>
          </cell>
          <cell r="AA361">
            <v>80</v>
          </cell>
          <cell r="AB361">
            <v>80</v>
          </cell>
          <cell r="AC361">
            <v>110</v>
          </cell>
          <cell r="AD361">
            <v>110</v>
          </cell>
          <cell r="AE361">
            <v>140</v>
          </cell>
          <cell r="AF361">
            <v>140</v>
          </cell>
          <cell r="AG361">
            <v>160</v>
          </cell>
          <cell r="AH361">
            <v>160</v>
          </cell>
          <cell r="AI361">
            <v>180</v>
          </cell>
          <cell r="AJ361">
            <v>180</v>
          </cell>
          <cell r="AK361">
            <v>190</v>
          </cell>
          <cell r="AL361">
            <v>190</v>
          </cell>
          <cell r="AM361">
            <v>210</v>
          </cell>
          <cell r="AN361">
            <v>210</v>
          </cell>
          <cell r="AO361">
            <v>220</v>
          </cell>
          <cell r="AP361">
            <v>220</v>
          </cell>
          <cell r="AQ361">
            <v>230</v>
          </cell>
          <cell r="AR361">
            <v>230</v>
          </cell>
        </row>
        <row r="362">
          <cell r="S362">
            <v>18</v>
          </cell>
          <cell r="T362" t="str">
            <v>457.2</v>
          </cell>
          <cell r="V362">
            <v>30</v>
          </cell>
          <cell r="W362">
            <v>30</v>
          </cell>
          <cell r="X362">
            <v>30</v>
          </cell>
          <cell r="Y362">
            <v>60</v>
          </cell>
          <cell r="Z362">
            <v>60</v>
          </cell>
          <cell r="AA362">
            <v>80</v>
          </cell>
          <cell r="AB362">
            <v>80</v>
          </cell>
          <cell r="AC362">
            <v>110</v>
          </cell>
          <cell r="AD362">
            <v>110</v>
          </cell>
          <cell r="AE362">
            <v>140</v>
          </cell>
          <cell r="AF362">
            <v>140</v>
          </cell>
          <cell r="AG362">
            <v>160</v>
          </cell>
          <cell r="AH362">
            <v>160</v>
          </cell>
          <cell r="AI362">
            <v>180</v>
          </cell>
          <cell r="AJ362">
            <v>180</v>
          </cell>
          <cell r="AK362">
            <v>200</v>
          </cell>
          <cell r="AL362">
            <v>200</v>
          </cell>
          <cell r="AM362">
            <v>210</v>
          </cell>
          <cell r="AN362">
            <v>210</v>
          </cell>
          <cell r="AO362">
            <v>220</v>
          </cell>
          <cell r="AP362">
            <v>220</v>
          </cell>
          <cell r="AQ362">
            <v>230</v>
          </cell>
          <cell r="AR362">
            <v>230</v>
          </cell>
        </row>
        <row r="363">
          <cell r="S363">
            <v>20</v>
          </cell>
          <cell r="T363" t="str">
            <v>508.0</v>
          </cell>
          <cell r="V363">
            <v>40</v>
          </cell>
          <cell r="W363">
            <v>40</v>
          </cell>
          <cell r="X363">
            <v>40</v>
          </cell>
          <cell r="Y363">
            <v>60</v>
          </cell>
          <cell r="Z363">
            <v>60</v>
          </cell>
          <cell r="AA363">
            <v>80</v>
          </cell>
          <cell r="AB363">
            <v>80</v>
          </cell>
          <cell r="AC363">
            <v>110</v>
          </cell>
          <cell r="AD363">
            <v>110</v>
          </cell>
          <cell r="AE363">
            <v>140</v>
          </cell>
          <cell r="AF363">
            <v>140</v>
          </cell>
          <cell r="AG363">
            <v>170</v>
          </cell>
          <cell r="AH363">
            <v>170</v>
          </cell>
          <cell r="AI363">
            <v>190</v>
          </cell>
          <cell r="AJ363">
            <v>190</v>
          </cell>
          <cell r="AK363">
            <v>200</v>
          </cell>
          <cell r="AL363">
            <v>200</v>
          </cell>
          <cell r="AM363">
            <v>220</v>
          </cell>
          <cell r="AN363">
            <v>220</v>
          </cell>
          <cell r="AO363">
            <v>230</v>
          </cell>
          <cell r="AP363">
            <v>230</v>
          </cell>
          <cell r="AQ363">
            <v>240</v>
          </cell>
          <cell r="AR363">
            <v>240</v>
          </cell>
        </row>
        <row r="364">
          <cell r="S364">
            <v>22</v>
          </cell>
          <cell r="V364">
            <v>40</v>
          </cell>
          <cell r="W364">
            <v>40</v>
          </cell>
          <cell r="X364">
            <v>40</v>
          </cell>
          <cell r="Y364">
            <v>60</v>
          </cell>
          <cell r="Z364">
            <v>60</v>
          </cell>
          <cell r="AA364">
            <v>90</v>
          </cell>
          <cell r="AB364">
            <v>90</v>
          </cell>
          <cell r="AC364">
            <v>120</v>
          </cell>
          <cell r="AD364">
            <v>120</v>
          </cell>
          <cell r="AE364">
            <v>150</v>
          </cell>
          <cell r="AF364">
            <v>150</v>
          </cell>
          <cell r="AG364">
            <v>170</v>
          </cell>
          <cell r="AH364">
            <v>170</v>
          </cell>
          <cell r="AI364">
            <v>190</v>
          </cell>
          <cell r="AJ364">
            <v>190</v>
          </cell>
          <cell r="AK364">
            <v>210</v>
          </cell>
          <cell r="AL364">
            <v>210</v>
          </cell>
          <cell r="AM364">
            <v>230</v>
          </cell>
          <cell r="AN364">
            <v>230</v>
          </cell>
          <cell r="AO364">
            <v>240</v>
          </cell>
          <cell r="AP364">
            <v>240</v>
          </cell>
          <cell r="AQ364">
            <v>250</v>
          </cell>
          <cell r="AR364">
            <v>250</v>
          </cell>
        </row>
        <row r="365">
          <cell r="S365">
            <v>24</v>
          </cell>
          <cell r="T365" t="str">
            <v>609.6</v>
          </cell>
          <cell r="V365">
            <v>40</v>
          </cell>
          <cell r="W365">
            <v>40</v>
          </cell>
          <cell r="X365">
            <v>40</v>
          </cell>
          <cell r="Y365">
            <v>60</v>
          </cell>
          <cell r="Z365">
            <v>60</v>
          </cell>
          <cell r="AA365">
            <v>90</v>
          </cell>
          <cell r="AB365">
            <v>90</v>
          </cell>
          <cell r="AC365">
            <v>120</v>
          </cell>
          <cell r="AD365">
            <v>120</v>
          </cell>
          <cell r="AE365">
            <v>150</v>
          </cell>
          <cell r="AF365">
            <v>150</v>
          </cell>
          <cell r="AG365">
            <v>170</v>
          </cell>
          <cell r="AH365">
            <v>170</v>
          </cell>
          <cell r="AI365">
            <v>190</v>
          </cell>
          <cell r="AJ365">
            <v>190</v>
          </cell>
          <cell r="AK365">
            <v>210</v>
          </cell>
          <cell r="AL365">
            <v>210</v>
          </cell>
          <cell r="AM365">
            <v>230</v>
          </cell>
          <cell r="AN365">
            <v>230</v>
          </cell>
          <cell r="AO365">
            <v>240</v>
          </cell>
          <cell r="AP365">
            <v>240</v>
          </cell>
          <cell r="AQ365">
            <v>250</v>
          </cell>
          <cell r="AR365">
            <v>250</v>
          </cell>
        </row>
        <row r="366">
          <cell r="S366">
            <v>26</v>
          </cell>
          <cell r="V366">
            <v>40</v>
          </cell>
          <cell r="W366">
            <v>40</v>
          </cell>
          <cell r="X366">
            <v>40</v>
          </cell>
          <cell r="Y366">
            <v>60</v>
          </cell>
          <cell r="Z366">
            <v>60</v>
          </cell>
          <cell r="AA366">
            <v>90</v>
          </cell>
          <cell r="AB366">
            <v>90</v>
          </cell>
          <cell r="AC366">
            <v>120</v>
          </cell>
          <cell r="AD366">
            <v>120</v>
          </cell>
          <cell r="AE366">
            <v>160</v>
          </cell>
          <cell r="AF366">
            <v>160</v>
          </cell>
          <cell r="AG366">
            <v>180</v>
          </cell>
          <cell r="AH366">
            <v>180</v>
          </cell>
          <cell r="AI366">
            <v>200</v>
          </cell>
          <cell r="AJ366">
            <v>200</v>
          </cell>
          <cell r="AK366">
            <v>220</v>
          </cell>
          <cell r="AL366">
            <v>220</v>
          </cell>
          <cell r="AM366">
            <v>240</v>
          </cell>
          <cell r="AN366">
            <v>240</v>
          </cell>
          <cell r="AO366">
            <v>250</v>
          </cell>
          <cell r="AP366">
            <v>250</v>
          </cell>
          <cell r="AQ366">
            <v>260</v>
          </cell>
          <cell r="AR366">
            <v>260</v>
          </cell>
        </row>
        <row r="367">
          <cell r="S367">
            <v>28</v>
          </cell>
          <cell r="V367">
            <v>40</v>
          </cell>
          <cell r="W367">
            <v>40</v>
          </cell>
          <cell r="X367">
            <v>40</v>
          </cell>
          <cell r="Y367">
            <v>60</v>
          </cell>
          <cell r="Z367">
            <v>60</v>
          </cell>
          <cell r="AA367">
            <v>90</v>
          </cell>
          <cell r="AB367">
            <v>90</v>
          </cell>
          <cell r="AC367">
            <v>120</v>
          </cell>
          <cell r="AD367">
            <v>120</v>
          </cell>
          <cell r="AE367">
            <v>160</v>
          </cell>
          <cell r="AF367">
            <v>160</v>
          </cell>
          <cell r="AG367">
            <v>180</v>
          </cell>
          <cell r="AH367">
            <v>180</v>
          </cell>
          <cell r="AI367">
            <v>200</v>
          </cell>
          <cell r="AJ367">
            <v>200</v>
          </cell>
          <cell r="AK367">
            <v>220</v>
          </cell>
          <cell r="AL367">
            <v>220</v>
          </cell>
          <cell r="AM367">
            <v>240</v>
          </cell>
          <cell r="AN367">
            <v>240</v>
          </cell>
          <cell r="AO367">
            <v>250</v>
          </cell>
          <cell r="AP367">
            <v>250</v>
          </cell>
          <cell r="AQ367">
            <v>260</v>
          </cell>
          <cell r="AR367">
            <v>260</v>
          </cell>
        </row>
        <row r="368">
          <cell r="S368">
            <v>30</v>
          </cell>
          <cell r="T368" t="str">
            <v>762.0</v>
          </cell>
          <cell r="V368">
            <v>40</v>
          </cell>
          <cell r="W368">
            <v>40</v>
          </cell>
          <cell r="X368">
            <v>40</v>
          </cell>
          <cell r="Y368">
            <v>60</v>
          </cell>
          <cell r="Z368">
            <v>60</v>
          </cell>
          <cell r="AA368">
            <v>90</v>
          </cell>
          <cell r="AB368">
            <v>90</v>
          </cell>
          <cell r="AC368">
            <v>120</v>
          </cell>
          <cell r="AD368">
            <v>120</v>
          </cell>
          <cell r="AE368">
            <v>160</v>
          </cell>
          <cell r="AF368">
            <v>160</v>
          </cell>
          <cell r="AG368">
            <v>180</v>
          </cell>
          <cell r="AH368">
            <v>180</v>
          </cell>
          <cell r="AI368">
            <v>200</v>
          </cell>
          <cell r="AJ368">
            <v>200</v>
          </cell>
          <cell r="AK368">
            <v>220</v>
          </cell>
          <cell r="AL368">
            <v>220</v>
          </cell>
          <cell r="AM368">
            <v>240</v>
          </cell>
          <cell r="AN368">
            <v>240</v>
          </cell>
          <cell r="AO368">
            <v>250</v>
          </cell>
          <cell r="AP368">
            <v>250</v>
          </cell>
          <cell r="AQ368">
            <v>260</v>
          </cell>
          <cell r="AR368">
            <v>260</v>
          </cell>
        </row>
        <row r="369">
          <cell r="S369">
            <v>32</v>
          </cell>
          <cell r="V369">
            <v>40</v>
          </cell>
          <cell r="W369">
            <v>40</v>
          </cell>
          <cell r="X369">
            <v>40</v>
          </cell>
          <cell r="Y369">
            <v>60</v>
          </cell>
          <cell r="Z369">
            <v>60</v>
          </cell>
          <cell r="AA369">
            <v>90</v>
          </cell>
          <cell r="AB369">
            <v>90</v>
          </cell>
          <cell r="AC369">
            <v>120</v>
          </cell>
          <cell r="AD369">
            <v>120</v>
          </cell>
          <cell r="AE369">
            <v>160</v>
          </cell>
          <cell r="AF369">
            <v>160</v>
          </cell>
          <cell r="AG369">
            <v>190</v>
          </cell>
          <cell r="AH369">
            <v>190</v>
          </cell>
          <cell r="AI369">
            <v>210</v>
          </cell>
          <cell r="AJ369">
            <v>210</v>
          </cell>
          <cell r="AK369">
            <v>230</v>
          </cell>
          <cell r="AL369">
            <v>230</v>
          </cell>
          <cell r="AM369">
            <v>240</v>
          </cell>
          <cell r="AN369">
            <v>240</v>
          </cell>
          <cell r="AO369">
            <v>260</v>
          </cell>
          <cell r="AP369">
            <v>260</v>
          </cell>
          <cell r="AQ369">
            <v>270</v>
          </cell>
          <cell r="AR369">
            <v>270</v>
          </cell>
        </row>
        <row r="370">
          <cell r="S370">
            <v>34</v>
          </cell>
          <cell r="T370" t="str">
            <v>863.6</v>
          </cell>
          <cell r="V370">
            <v>40</v>
          </cell>
          <cell r="W370">
            <v>40</v>
          </cell>
          <cell r="X370">
            <v>40</v>
          </cell>
          <cell r="Y370">
            <v>60</v>
          </cell>
          <cell r="Z370">
            <v>60</v>
          </cell>
          <cell r="AA370">
            <v>90</v>
          </cell>
          <cell r="AB370">
            <v>90</v>
          </cell>
          <cell r="AC370">
            <v>120</v>
          </cell>
          <cell r="AD370">
            <v>120</v>
          </cell>
          <cell r="AE370">
            <v>160</v>
          </cell>
          <cell r="AF370">
            <v>160</v>
          </cell>
          <cell r="AG370">
            <v>190</v>
          </cell>
          <cell r="AH370">
            <v>190</v>
          </cell>
          <cell r="AI370">
            <v>210</v>
          </cell>
          <cell r="AJ370">
            <v>210</v>
          </cell>
          <cell r="AK370">
            <v>230</v>
          </cell>
          <cell r="AL370">
            <v>230</v>
          </cell>
          <cell r="AM370">
            <v>240</v>
          </cell>
          <cell r="AN370">
            <v>240</v>
          </cell>
          <cell r="AO370">
            <v>260</v>
          </cell>
          <cell r="AP370">
            <v>260</v>
          </cell>
          <cell r="AQ370">
            <v>270</v>
          </cell>
          <cell r="AR370">
            <v>270</v>
          </cell>
        </row>
        <row r="371">
          <cell r="S371">
            <v>36</v>
          </cell>
          <cell r="T371" t="str">
            <v>914.4</v>
          </cell>
          <cell r="V371">
            <v>40</v>
          </cell>
          <cell r="W371">
            <v>40</v>
          </cell>
          <cell r="X371">
            <v>40</v>
          </cell>
          <cell r="Y371">
            <v>60</v>
          </cell>
          <cell r="Z371">
            <v>60</v>
          </cell>
          <cell r="AA371">
            <v>90</v>
          </cell>
          <cell r="AB371">
            <v>90</v>
          </cell>
          <cell r="AC371">
            <v>120</v>
          </cell>
          <cell r="AD371">
            <v>120</v>
          </cell>
          <cell r="AE371">
            <v>160</v>
          </cell>
          <cell r="AF371">
            <v>160</v>
          </cell>
          <cell r="AG371">
            <v>190</v>
          </cell>
          <cell r="AH371">
            <v>190</v>
          </cell>
          <cell r="AI371">
            <v>210</v>
          </cell>
          <cell r="AJ371">
            <v>210</v>
          </cell>
          <cell r="AK371">
            <v>230</v>
          </cell>
          <cell r="AL371">
            <v>230</v>
          </cell>
          <cell r="AM371">
            <v>240</v>
          </cell>
          <cell r="AN371">
            <v>240</v>
          </cell>
          <cell r="AO371">
            <v>260</v>
          </cell>
          <cell r="AP371">
            <v>260</v>
          </cell>
          <cell r="AQ371">
            <v>270</v>
          </cell>
          <cell r="AR371">
            <v>270</v>
          </cell>
        </row>
        <row r="372">
          <cell r="S372">
            <v>38</v>
          </cell>
          <cell r="V372">
            <v>40</v>
          </cell>
          <cell r="W372">
            <v>40</v>
          </cell>
          <cell r="X372">
            <v>40</v>
          </cell>
          <cell r="Y372">
            <v>60</v>
          </cell>
          <cell r="Z372">
            <v>60</v>
          </cell>
          <cell r="AA372">
            <v>90</v>
          </cell>
          <cell r="AB372">
            <v>90</v>
          </cell>
          <cell r="AC372">
            <v>130</v>
          </cell>
          <cell r="AD372">
            <v>130</v>
          </cell>
          <cell r="AE372">
            <v>160</v>
          </cell>
          <cell r="AF372">
            <v>160</v>
          </cell>
          <cell r="AG372">
            <v>190</v>
          </cell>
          <cell r="AH372">
            <v>190</v>
          </cell>
          <cell r="AI372">
            <v>210</v>
          </cell>
          <cell r="AJ372">
            <v>210</v>
          </cell>
          <cell r="AK372">
            <v>230</v>
          </cell>
          <cell r="AL372">
            <v>230</v>
          </cell>
          <cell r="AM372">
            <v>250</v>
          </cell>
          <cell r="AN372">
            <v>250</v>
          </cell>
          <cell r="AO372">
            <v>260</v>
          </cell>
          <cell r="AP372">
            <v>260</v>
          </cell>
          <cell r="AQ372">
            <v>280</v>
          </cell>
          <cell r="AR372">
            <v>280</v>
          </cell>
        </row>
        <row r="373">
          <cell r="S373">
            <v>40</v>
          </cell>
          <cell r="T373" t="str">
            <v>1016.0</v>
          </cell>
          <cell r="V373">
            <v>40</v>
          </cell>
          <cell r="W373">
            <v>40</v>
          </cell>
          <cell r="X373">
            <v>40</v>
          </cell>
          <cell r="Y373">
            <v>60</v>
          </cell>
          <cell r="Z373">
            <v>60</v>
          </cell>
          <cell r="AA373">
            <v>90</v>
          </cell>
          <cell r="AB373">
            <v>90</v>
          </cell>
          <cell r="AC373">
            <v>130</v>
          </cell>
          <cell r="AD373">
            <v>130</v>
          </cell>
          <cell r="AE373">
            <v>160</v>
          </cell>
          <cell r="AF373">
            <v>160</v>
          </cell>
          <cell r="AG373">
            <v>190</v>
          </cell>
          <cell r="AH373">
            <v>190</v>
          </cell>
          <cell r="AI373">
            <v>210</v>
          </cell>
          <cell r="AJ373">
            <v>210</v>
          </cell>
          <cell r="AK373">
            <v>230</v>
          </cell>
          <cell r="AL373">
            <v>230</v>
          </cell>
          <cell r="AM373">
            <v>250</v>
          </cell>
          <cell r="AN373">
            <v>250</v>
          </cell>
          <cell r="AO373">
            <v>260</v>
          </cell>
          <cell r="AP373">
            <v>260</v>
          </cell>
          <cell r="AQ373">
            <v>280</v>
          </cell>
          <cell r="AR373">
            <v>280</v>
          </cell>
        </row>
        <row r="374">
          <cell r="S374">
            <v>42</v>
          </cell>
          <cell r="T374" t="str">
            <v>1066.8</v>
          </cell>
          <cell r="V374">
            <v>40</v>
          </cell>
          <cell r="W374">
            <v>40</v>
          </cell>
          <cell r="X374">
            <v>40</v>
          </cell>
          <cell r="Y374">
            <v>70</v>
          </cell>
          <cell r="Z374">
            <v>70</v>
          </cell>
          <cell r="AA374">
            <v>90</v>
          </cell>
          <cell r="AB374">
            <v>90</v>
          </cell>
          <cell r="AC374">
            <v>130</v>
          </cell>
          <cell r="AD374">
            <v>130</v>
          </cell>
          <cell r="AE374">
            <v>160</v>
          </cell>
          <cell r="AF374">
            <v>160</v>
          </cell>
          <cell r="AG374">
            <v>190</v>
          </cell>
          <cell r="AH374">
            <v>190</v>
          </cell>
          <cell r="AI374">
            <v>210</v>
          </cell>
          <cell r="AJ374">
            <v>210</v>
          </cell>
          <cell r="AK374">
            <v>230</v>
          </cell>
          <cell r="AL374">
            <v>230</v>
          </cell>
          <cell r="AM374">
            <v>250</v>
          </cell>
          <cell r="AN374">
            <v>250</v>
          </cell>
          <cell r="AO374">
            <v>270</v>
          </cell>
          <cell r="AP374">
            <v>270</v>
          </cell>
          <cell r="AQ374">
            <v>280</v>
          </cell>
          <cell r="AR374">
            <v>280</v>
          </cell>
        </row>
        <row r="375">
          <cell r="S375">
            <v>44</v>
          </cell>
          <cell r="V375">
            <v>40</v>
          </cell>
          <cell r="W375">
            <v>40</v>
          </cell>
          <cell r="X375">
            <v>40</v>
          </cell>
          <cell r="Y375">
            <v>70</v>
          </cell>
          <cell r="Z375">
            <v>70</v>
          </cell>
          <cell r="AA375">
            <v>100</v>
          </cell>
          <cell r="AB375">
            <v>100</v>
          </cell>
          <cell r="AC375">
            <v>130</v>
          </cell>
          <cell r="AD375">
            <v>130</v>
          </cell>
          <cell r="AE375">
            <v>170</v>
          </cell>
          <cell r="AF375">
            <v>170</v>
          </cell>
          <cell r="AG375">
            <v>200</v>
          </cell>
          <cell r="AH375">
            <v>200</v>
          </cell>
          <cell r="AI375">
            <v>230</v>
          </cell>
          <cell r="AJ375">
            <v>230</v>
          </cell>
          <cell r="AK375">
            <v>250</v>
          </cell>
          <cell r="AL375">
            <v>250</v>
          </cell>
          <cell r="AM375">
            <v>270</v>
          </cell>
          <cell r="AN375">
            <v>270</v>
          </cell>
          <cell r="AO375">
            <v>290</v>
          </cell>
          <cell r="AP375">
            <v>290</v>
          </cell>
          <cell r="AQ375">
            <v>300</v>
          </cell>
          <cell r="AR375">
            <v>300</v>
          </cell>
        </row>
        <row r="376">
          <cell r="S376">
            <v>46</v>
          </cell>
          <cell r="V376">
            <v>40</v>
          </cell>
          <cell r="W376">
            <v>40</v>
          </cell>
          <cell r="X376">
            <v>40</v>
          </cell>
          <cell r="Y376">
            <v>70</v>
          </cell>
          <cell r="Z376">
            <v>70</v>
          </cell>
          <cell r="AA376">
            <v>100</v>
          </cell>
          <cell r="AB376">
            <v>100</v>
          </cell>
          <cell r="AC376">
            <v>130</v>
          </cell>
          <cell r="AD376">
            <v>130</v>
          </cell>
          <cell r="AE376">
            <v>170</v>
          </cell>
          <cell r="AF376">
            <v>170</v>
          </cell>
          <cell r="AG376">
            <v>200</v>
          </cell>
          <cell r="AH376">
            <v>200</v>
          </cell>
          <cell r="AI376">
            <v>230</v>
          </cell>
          <cell r="AJ376">
            <v>230</v>
          </cell>
          <cell r="AK376">
            <v>250</v>
          </cell>
          <cell r="AL376">
            <v>250</v>
          </cell>
          <cell r="AM376">
            <v>270</v>
          </cell>
          <cell r="AN376">
            <v>270</v>
          </cell>
          <cell r="AO376">
            <v>290</v>
          </cell>
          <cell r="AP376">
            <v>290</v>
          </cell>
          <cell r="AQ376">
            <v>300</v>
          </cell>
          <cell r="AR376">
            <v>300</v>
          </cell>
        </row>
        <row r="377">
          <cell r="S377">
            <v>50</v>
          </cell>
          <cell r="V377">
            <v>40</v>
          </cell>
          <cell r="W377">
            <v>40</v>
          </cell>
          <cell r="X377">
            <v>40</v>
          </cell>
          <cell r="Y377">
            <v>70</v>
          </cell>
          <cell r="Z377">
            <v>70</v>
          </cell>
          <cell r="AA377">
            <v>100</v>
          </cell>
          <cell r="AB377">
            <v>100</v>
          </cell>
          <cell r="AC377">
            <v>130</v>
          </cell>
          <cell r="AD377">
            <v>130</v>
          </cell>
          <cell r="AE377">
            <v>170</v>
          </cell>
          <cell r="AF377">
            <v>170</v>
          </cell>
          <cell r="AG377">
            <v>200</v>
          </cell>
          <cell r="AH377">
            <v>200</v>
          </cell>
          <cell r="AI377">
            <v>230</v>
          </cell>
          <cell r="AJ377">
            <v>230</v>
          </cell>
          <cell r="AK377">
            <v>250</v>
          </cell>
          <cell r="AL377">
            <v>250</v>
          </cell>
          <cell r="AM377">
            <v>270</v>
          </cell>
          <cell r="AN377">
            <v>270</v>
          </cell>
          <cell r="AO377">
            <v>290</v>
          </cell>
          <cell r="AP377">
            <v>290</v>
          </cell>
          <cell r="AQ377">
            <v>300</v>
          </cell>
          <cell r="AR377">
            <v>300</v>
          </cell>
        </row>
        <row r="378">
          <cell r="S378">
            <v>52</v>
          </cell>
          <cell r="V378">
            <v>40</v>
          </cell>
          <cell r="W378">
            <v>40</v>
          </cell>
          <cell r="X378">
            <v>40</v>
          </cell>
          <cell r="Y378">
            <v>70</v>
          </cell>
          <cell r="Z378">
            <v>70</v>
          </cell>
          <cell r="AA378">
            <v>100</v>
          </cell>
          <cell r="AB378">
            <v>100</v>
          </cell>
          <cell r="AC378">
            <v>130</v>
          </cell>
          <cell r="AD378">
            <v>130</v>
          </cell>
          <cell r="AE378">
            <v>170</v>
          </cell>
          <cell r="AF378">
            <v>170</v>
          </cell>
          <cell r="AG378">
            <v>200</v>
          </cell>
          <cell r="AH378">
            <v>200</v>
          </cell>
          <cell r="AI378">
            <v>230</v>
          </cell>
          <cell r="AJ378">
            <v>230</v>
          </cell>
          <cell r="AK378">
            <v>250</v>
          </cell>
          <cell r="AL378">
            <v>250</v>
          </cell>
          <cell r="AM378">
            <v>270</v>
          </cell>
          <cell r="AN378">
            <v>270</v>
          </cell>
          <cell r="AO378">
            <v>290</v>
          </cell>
          <cell r="AP378">
            <v>290</v>
          </cell>
          <cell r="AQ378">
            <v>300</v>
          </cell>
          <cell r="AR378">
            <v>300</v>
          </cell>
        </row>
        <row r="379">
          <cell r="S379" t="str">
            <v>Flat Surface</v>
          </cell>
          <cell r="V379">
            <v>40</v>
          </cell>
          <cell r="W379">
            <v>40</v>
          </cell>
          <cell r="X379">
            <v>40</v>
          </cell>
          <cell r="Y379">
            <v>70</v>
          </cell>
          <cell r="Z379">
            <v>70</v>
          </cell>
          <cell r="AA379">
            <v>100</v>
          </cell>
          <cell r="AB379">
            <v>100</v>
          </cell>
          <cell r="AC379">
            <v>130</v>
          </cell>
          <cell r="AD379">
            <v>130</v>
          </cell>
          <cell r="AE379">
            <v>170</v>
          </cell>
          <cell r="AF379">
            <v>170</v>
          </cell>
          <cell r="AG379">
            <v>200</v>
          </cell>
          <cell r="AH379">
            <v>200</v>
          </cell>
          <cell r="AI379">
            <v>230</v>
          </cell>
          <cell r="AJ379">
            <v>230</v>
          </cell>
          <cell r="AK379">
            <v>250</v>
          </cell>
          <cell r="AL379">
            <v>250</v>
          </cell>
          <cell r="AM379">
            <v>270</v>
          </cell>
          <cell r="AN379">
            <v>270</v>
          </cell>
          <cell r="AO379">
            <v>290</v>
          </cell>
          <cell r="AP379">
            <v>290</v>
          </cell>
          <cell r="AQ379">
            <v>300</v>
          </cell>
          <cell r="AR379">
            <v>300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porte 01.03 a 31.03"/>
      <sheetName val="transporte 01_03 a 31_03"/>
    </sheetNames>
    <sheetDataSet>
      <sheetData sheetId="0">
        <row r="1">
          <cell r="R1" t="str">
            <v>CARRO (Ida)</v>
          </cell>
        </row>
        <row r="2">
          <cell r="R2" t="str">
            <v>CARRO (Ida e volta)</v>
          </cell>
        </row>
        <row r="3">
          <cell r="R3" t="str">
            <v>VAN (Ida)</v>
          </cell>
        </row>
        <row r="4">
          <cell r="R4" t="str">
            <v>VAN (Ida e volta)</v>
          </cell>
        </row>
      </sheetData>
      <sheetData sheetId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DADOS"/>
      <sheetName val="DHT"/>
      <sheetName val="TRANSPORTE"/>
      <sheetName val="RESUMO"/>
      <sheetName val="BM_DHT"/>
      <sheetName val="BM_TRANSPORTE"/>
    </sheetNames>
    <sheetDataSet>
      <sheetData sheetId="0">
        <row r="73">
          <cell r="B73" t="str">
            <v>ANDRÉ MATOS</v>
          </cell>
        </row>
        <row r="129">
          <cell r="B129" t="str">
            <v>#DIG.</v>
          </cell>
        </row>
        <row r="130">
          <cell r="B130" t="str">
            <v>FLARE</v>
          </cell>
        </row>
        <row r="131">
          <cell r="B131" t="str">
            <v>PONTE ROLANTE</v>
          </cell>
        </row>
        <row r="132">
          <cell r="B132" t="str">
            <v>APOIO PINTURA</v>
          </cell>
        </row>
        <row r="133">
          <cell r="B133" t="str">
            <v>RECUPERAÇÃO DE ESTRUTURAS</v>
          </cell>
        </row>
        <row r="134">
          <cell r="B134" t="str">
            <v>LINHAS PROVISÓRIAS</v>
          </cell>
        </row>
        <row r="135">
          <cell r="B135" t="str">
            <v>APOIO OPERACIONAL</v>
          </cell>
        </row>
        <row r="136">
          <cell r="B136" t="str">
            <v>INSTALAÇÕES PROVISÓRIAS</v>
          </cell>
        </row>
        <row r="137">
          <cell r="B137" t="str">
            <v>INSTALAÇÃO DE TELAS</v>
          </cell>
        </row>
        <row r="138">
          <cell r="B138" t="str">
            <v>MI</v>
          </cell>
        </row>
        <row r="139">
          <cell r="B139" t="str">
            <v>ASE</v>
          </cell>
        </row>
        <row r="140">
          <cell r="B140" t="str">
            <v>BA-1103_HH</v>
          </cell>
        </row>
        <row r="141">
          <cell r="B141" t="str">
            <v>BA-1101</v>
          </cell>
        </row>
        <row r="142">
          <cell r="B142" t="str">
            <v>BA-1101_HH</v>
          </cell>
        </row>
        <row r="143">
          <cell r="B143" t="str">
            <v>CENTRAL CAMAÇARI</v>
          </cell>
        </row>
        <row r="144">
          <cell r="B144" t="str">
            <v>DA-2351 B</v>
          </cell>
        </row>
        <row r="145">
          <cell r="B145" t="str">
            <v>DA-4406</v>
          </cell>
        </row>
        <row r="146">
          <cell r="B146" t="str">
            <v>DA-5208</v>
          </cell>
        </row>
        <row r="147">
          <cell r="B147" t="str">
            <v>DA-5258</v>
          </cell>
        </row>
        <row r="148">
          <cell r="B148" t="str">
            <v>A-2300</v>
          </cell>
        </row>
        <row r="149">
          <cell r="B149" t="str">
            <v>DEP</v>
          </cell>
        </row>
        <row r="150">
          <cell r="B150" t="str">
            <v>DTG</v>
          </cell>
        </row>
        <row r="151">
          <cell r="B151" t="str">
            <v>DTG FORNOS</v>
          </cell>
        </row>
        <row r="152">
          <cell r="B152" t="str">
            <v>DTG REC´s 2017</v>
          </cell>
        </row>
        <row r="153">
          <cell r="B153" t="str">
            <v>DTG REC´s 2018</v>
          </cell>
        </row>
        <row r="154">
          <cell r="B154" t="str">
            <v>DTG TIB</v>
          </cell>
        </row>
        <row r="155">
          <cell r="B155" t="str">
            <v>DTG UA</v>
          </cell>
        </row>
        <row r="156">
          <cell r="B156" t="str">
            <v>DTG UA-III</v>
          </cell>
        </row>
        <row r="157">
          <cell r="B157" t="str">
            <v>DTG UO</v>
          </cell>
        </row>
        <row r="158">
          <cell r="B158" t="str">
            <v>DTP ( FIBRAS )</v>
          </cell>
        </row>
        <row r="159">
          <cell r="B159" t="str">
            <v>EA-4501 A</v>
          </cell>
        </row>
        <row r="160">
          <cell r="B160" t="str">
            <v>EF-1900 B</v>
          </cell>
        </row>
        <row r="161">
          <cell r="B161" t="str">
            <v>EF-1900 I</v>
          </cell>
        </row>
        <row r="162">
          <cell r="B162" t="str">
            <v>EF-1900A</v>
          </cell>
        </row>
        <row r="163">
          <cell r="B163" t="str">
            <v>EF-1900B</v>
          </cell>
        </row>
        <row r="164">
          <cell r="B164" t="str">
            <v>EQUIPE TELHADO</v>
          </cell>
        </row>
        <row r="165">
          <cell r="B165" t="str">
            <v>EXTRA</v>
          </cell>
        </row>
        <row r="166">
          <cell r="B166" t="str">
            <v>EQUIPE EXTRA UTE</v>
          </cell>
        </row>
        <row r="167">
          <cell r="B167" t="str">
            <v>UTE SUL</v>
          </cell>
        </row>
        <row r="168">
          <cell r="B168" t="str">
            <v>FB-952 A</v>
          </cell>
        </row>
        <row r="169">
          <cell r="B169" t="str">
            <v>FB-951 D</v>
          </cell>
        </row>
        <row r="170">
          <cell r="B170" t="str">
            <v>FB-952 A_MM</v>
          </cell>
        </row>
        <row r="171">
          <cell r="B171" t="str">
            <v>FB-952 B</v>
          </cell>
        </row>
        <row r="172">
          <cell r="B172" t="str">
            <v>FB-967</v>
          </cell>
        </row>
        <row r="173">
          <cell r="B173" t="str">
            <v>FB-966</v>
          </cell>
        </row>
        <row r="174">
          <cell r="B174" t="str">
            <v>FB-1002 X</v>
          </cell>
        </row>
        <row r="175">
          <cell r="B175" t="str">
            <v>FB-4061</v>
          </cell>
        </row>
        <row r="176">
          <cell r="B176" t="str">
            <v>FB-4061_HH</v>
          </cell>
        </row>
        <row r="177">
          <cell r="B177" t="str">
            <v>TEGAL</v>
          </cell>
        </row>
        <row r="178">
          <cell r="B178" t="str">
            <v>FORNOS</v>
          </cell>
        </row>
        <row r="179">
          <cell r="B179" t="str">
            <v>DTG FORNOS</v>
          </cell>
        </row>
        <row r="180">
          <cell r="B180" t="str">
            <v>GPA UA I</v>
          </cell>
        </row>
        <row r="181">
          <cell r="B181" t="str">
            <v>GPA UA II</v>
          </cell>
        </row>
        <row r="182">
          <cell r="B182" t="str">
            <v>GPA UO I</v>
          </cell>
        </row>
        <row r="183">
          <cell r="B183" t="str">
            <v>GPA UO II</v>
          </cell>
        </row>
        <row r="184">
          <cell r="B184" t="str">
            <v>GPA UTE</v>
          </cell>
        </row>
        <row r="185">
          <cell r="B185" t="str">
            <v>GV-5301 D</v>
          </cell>
        </row>
        <row r="186">
          <cell r="B186" t="str">
            <v>GV-5301 H_HH</v>
          </cell>
        </row>
        <row r="187">
          <cell r="B187" t="str">
            <v>GV-5301 D_HH</v>
          </cell>
        </row>
        <row r="188">
          <cell r="B188" t="str">
            <v>GV-5301 E</v>
          </cell>
        </row>
        <row r="189">
          <cell r="B189" t="str">
            <v>GV-5301 E_HH</v>
          </cell>
        </row>
        <row r="190">
          <cell r="B190" t="str">
            <v>GV-5301 H</v>
          </cell>
        </row>
        <row r="191">
          <cell r="B191" t="str">
            <v>INSP. CATÓDICA UO-I</v>
          </cell>
        </row>
        <row r="192">
          <cell r="B192" t="str">
            <v>INS-PARADA</v>
          </cell>
        </row>
        <row r="193">
          <cell r="B193" t="str">
            <v>INSPEÇÃO</v>
          </cell>
        </row>
        <row r="194">
          <cell r="B194" t="str">
            <v>INSPEÇÃO PRÉ-PARADA</v>
          </cell>
        </row>
        <row r="195">
          <cell r="B195" t="str">
            <v>ISOL. A-1000</v>
          </cell>
        </row>
        <row r="196">
          <cell r="B196" t="str">
            <v>LAB. UA-I</v>
          </cell>
        </row>
        <row r="197">
          <cell r="B197" t="str">
            <v>LINHA DE FACILIDADES</v>
          </cell>
        </row>
        <row r="198">
          <cell r="B198" t="str">
            <v>LINHA DE FW</v>
          </cell>
        </row>
        <row r="199">
          <cell r="B199" t="str">
            <v>LINHA DE V-15 EXTERNO</v>
          </cell>
        </row>
        <row r="200">
          <cell r="B200" t="str">
            <v>LINHA DE V-15 INTERNO</v>
          </cell>
        </row>
        <row r="201">
          <cell r="B201" t="str">
            <v>MB-5301G</v>
          </cell>
        </row>
        <row r="202">
          <cell r="B202" t="str">
            <v>NOTAS GM - EA-1142</v>
          </cell>
        </row>
        <row r="203">
          <cell r="B203" t="str">
            <v>NOTAS Z-3</v>
          </cell>
        </row>
        <row r="204">
          <cell r="B204" t="str">
            <v>PAR. UA-II 2018_HH</v>
          </cell>
        </row>
        <row r="205">
          <cell r="B205" t="str">
            <v>PARADA</v>
          </cell>
        </row>
        <row r="206">
          <cell r="B206" t="str">
            <v>PARADA (PJ)</v>
          </cell>
        </row>
        <row r="207">
          <cell r="B207" t="str">
            <v>PARADA UA-II 2018</v>
          </cell>
        </row>
        <row r="208">
          <cell r="B208" t="str">
            <v>PE-3</v>
          </cell>
        </row>
        <row r="209">
          <cell r="B209" t="str">
            <v>PIT STOP</v>
          </cell>
        </row>
        <row r="210">
          <cell r="B210" t="str">
            <v>PIT STOP A-350</v>
          </cell>
        </row>
        <row r="211">
          <cell r="B211" t="str">
            <v>PIT STOP A-5100</v>
          </cell>
        </row>
        <row r="212">
          <cell r="B212" t="str">
            <v>PGM-2019_UO-I</v>
          </cell>
        </row>
        <row r="213">
          <cell r="B213" t="str">
            <v>PGM-2019_UO-I_HH</v>
          </cell>
        </row>
        <row r="214">
          <cell r="B214" t="str">
            <v>PIT STOP A-5200</v>
          </cell>
        </row>
        <row r="215">
          <cell r="B215" t="str">
            <v>PIT STOP A-2500</v>
          </cell>
        </row>
        <row r="216">
          <cell r="B216" t="str">
            <v>BA-1111 (BARREIRAS)</v>
          </cell>
        </row>
        <row r="217">
          <cell r="B217" t="str">
            <v>A-2500</v>
          </cell>
        </row>
        <row r="218">
          <cell r="B218" t="str">
            <v>BA-1107</v>
          </cell>
        </row>
        <row r="219">
          <cell r="B219" t="str">
            <v>PJ - A-1000</v>
          </cell>
        </row>
        <row r="220">
          <cell r="B220" t="str">
            <v>PJ - EA-4417</v>
          </cell>
        </row>
        <row r="221">
          <cell r="B221" t="str">
            <v>PJ A-1900</v>
          </cell>
        </row>
        <row r="222">
          <cell r="B222" t="str">
            <v>PJ A-300</v>
          </cell>
        </row>
        <row r="223">
          <cell r="B223" t="str">
            <v>PJ-EA-1501 A/B</v>
          </cell>
        </row>
        <row r="224">
          <cell r="B224" t="str">
            <v>EA-1501</v>
          </cell>
        </row>
        <row r="225">
          <cell r="B225" t="str">
            <v>PJ-EA-4417 A/B</v>
          </cell>
        </row>
        <row r="226">
          <cell r="B226" t="str">
            <v>PQ B-01</v>
          </cell>
        </row>
        <row r="227">
          <cell r="B227" t="str">
            <v>PQ B-02</v>
          </cell>
        </row>
        <row r="228">
          <cell r="B228" t="str">
            <v>PRÉ-PARADA</v>
          </cell>
        </row>
        <row r="229">
          <cell r="B229" t="str">
            <v>PROJ. A-1000</v>
          </cell>
        </row>
        <row r="230">
          <cell r="B230" t="str">
            <v>PT-10</v>
          </cell>
        </row>
        <row r="231">
          <cell r="B231" t="str">
            <v>REC´s 2017 FW/UA</v>
          </cell>
        </row>
        <row r="232">
          <cell r="B232" t="str">
            <v>REC´s 2017 FW/UO</v>
          </cell>
        </row>
        <row r="233">
          <cell r="B233" t="str">
            <v>REC´s 2017 TIB</v>
          </cell>
        </row>
        <row r="234">
          <cell r="B234" t="str">
            <v>REC´s 2017 UA-I</v>
          </cell>
        </row>
        <row r="235">
          <cell r="B235" t="str">
            <v>REC´s 2017 UA-II</v>
          </cell>
        </row>
        <row r="236">
          <cell r="B236" t="str">
            <v>REC´s 2019 UO</v>
          </cell>
        </row>
        <row r="237">
          <cell r="B237" t="str">
            <v>REC´s 2019 UA</v>
          </cell>
        </row>
        <row r="238">
          <cell r="B238" t="str">
            <v>REC´s 2017 UO-I</v>
          </cell>
        </row>
        <row r="239">
          <cell r="B239" t="str">
            <v>REC´s 2017 UO-II</v>
          </cell>
        </row>
        <row r="240">
          <cell r="B240" t="str">
            <v>REC´s 2017 UTE</v>
          </cell>
        </row>
        <row r="241">
          <cell r="B241" t="str">
            <v>REC´S ESPECIAIS</v>
          </cell>
        </row>
        <row r="242">
          <cell r="B242" t="str">
            <v>REC´s UO</v>
          </cell>
        </row>
        <row r="243">
          <cell r="B243" t="str">
            <v>REC´s UO I</v>
          </cell>
        </row>
        <row r="244">
          <cell r="B244" t="str">
            <v>REC-311335</v>
          </cell>
        </row>
        <row r="245">
          <cell r="B245" t="str">
            <v>REC-313736</v>
          </cell>
        </row>
        <row r="246">
          <cell r="B246" t="str">
            <v>RECs 2017</v>
          </cell>
        </row>
        <row r="247">
          <cell r="B247" t="str">
            <v>RECs UA II (ROT.)</v>
          </cell>
        </row>
        <row r="248">
          <cell r="B248" t="str">
            <v>REFEITÓRIO CENTRAL</v>
          </cell>
        </row>
        <row r="249">
          <cell r="B249" t="str">
            <v>REGENERAÇÃO</v>
          </cell>
        </row>
        <row r="250">
          <cell r="B250" t="str">
            <v>RMA 1</v>
          </cell>
        </row>
        <row r="251">
          <cell r="B251" t="str">
            <v>RMA 5</v>
          </cell>
        </row>
        <row r="252">
          <cell r="B252" t="str">
            <v>RMA 7</v>
          </cell>
        </row>
        <row r="253">
          <cell r="B253" t="str">
            <v>RMA HD</v>
          </cell>
        </row>
        <row r="254">
          <cell r="B254" t="str">
            <v>RMA HDC</v>
          </cell>
        </row>
        <row r="255">
          <cell r="B255" t="str">
            <v>RMA 7D</v>
          </cell>
        </row>
        <row r="256">
          <cell r="B256" t="str">
            <v>RMA 8</v>
          </cell>
        </row>
        <row r="257">
          <cell r="B257" t="str">
            <v>RMA 9</v>
          </cell>
        </row>
        <row r="258">
          <cell r="B258" t="str">
            <v>RMA 9 E</v>
          </cell>
        </row>
        <row r="259">
          <cell r="B259" t="str">
            <v>RMA 9 I</v>
          </cell>
        </row>
        <row r="260">
          <cell r="B260" t="str">
            <v>RMA 9 M</v>
          </cell>
        </row>
        <row r="261">
          <cell r="B261" t="str">
            <v>SF-6</v>
          </cell>
        </row>
        <row r="262">
          <cell r="B262" t="str">
            <v>STEAM TRACE</v>
          </cell>
        </row>
        <row r="263">
          <cell r="B263" t="str">
            <v>TANCAGEM</v>
          </cell>
        </row>
        <row r="264">
          <cell r="B264" t="str">
            <v>TECHBIOS</v>
          </cell>
        </row>
        <row r="265">
          <cell r="B265" t="str">
            <v>TG-5301 B</v>
          </cell>
        </row>
        <row r="266">
          <cell r="B266" t="str">
            <v>TG-5301 F</v>
          </cell>
        </row>
        <row r="267">
          <cell r="B267" t="str">
            <v>TG-5301-D</v>
          </cell>
        </row>
        <row r="268">
          <cell r="B268" t="str">
            <v>TQ-5303</v>
          </cell>
        </row>
        <row r="269">
          <cell r="B269" t="str">
            <v>TROCADORES UO-I</v>
          </cell>
        </row>
        <row r="270">
          <cell r="B270" t="str">
            <v>DET. GAS (UA-II)</v>
          </cell>
        </row>
        <row r="271">
          <cell r="B271" t="str">
            <v>TROCADORES UA-II</v>
          </cell>
        </row>
        <row r="272">
          <cell r="B272" t="str">
            <v>TURNO DESLOCADO</v>
          </cell>
        </row>
        <row r="273">
          <cell r="B273" t="str">
            <v>TURNO PARADA</v>
          </cell>
        </row>
        <row r="274">
          <cell r="B274" t="str">
            <v>VAZAMENTOS UO-II</v>
          </cell>
        </row>
        <row r="275">
          <cell r="B275" t="str">
            <v>VENT´S &amp; DRENOS</v>
          </cell>
        </row>
        <row r="276">
          <cell r="B276" t="str">
            <v>FB-1029</v>
          </cell>
        </row>
        <row r="277">
          <cell r="B277" t="str">
            <v>PAR. REGUL. UA-I</v>
          </cell>
        </row>
        <row r="278">
          <cell r="B278" t="str">
            <v>REGENER. A-2300</v>
          </cell>
        </row>
        <row r="279">
          <cell r="B279" t="str">
            <v>PAR. REGUL. UA-I_HH</v>
          </cell>
        </row>
        <row r="280">
          <cell r="B280" t="str">
            <v>BKM ALAGOAS</v>
          </cell>
        </row>
        <row r="281">
          <cell r="B281" t="str">
            <v>DA-5201a04</v>
          </cell>
        </row>
        <row r="282">
          <cell r="B282" t="str">
            <v>INSP. UO-I PAR.2019</v>
          </cell>
        </row>
        <row r="283">
          <cell r="B283" t="str">
            <v>INSP. UTE PAR.2019</v>
          </cell>
        </row>
        <row r="284">
          <cell r="B284" t="str">
            <v>INSP. UA-I PAR.2019</v>
          </cell>
        </row>
        <row r="285">
          <cell r="B285" t="str">
            <v>INSP. UA-I PAR.2019_MM</v>
          </cell>
        </row>
        <row r="286">
          <cell r="B286" t="str">
            <v>INSP. TIB PAR.2019</v>
          </cell>
        </row>
        <row r="287">
          <cell r="B287" t="str">
            <v>ESTRUTURA CONTAINER</v>
          </cell>
        </row>
        <row r="288">
          <cell r="B288" t="str">
            <v>PGM-2019_UO-I_HH</v>
          </cell>
        </row>
        <row r="289">
          <cell r="B289" t="str">
            <v>PGM-2019_UA-I_HH</v>
          </cell>
        </row>
        <row r="290">
          <cell r="B290" t="str">
            <v>PGM-2019_DA-1404</v>
          </cell>
        </row>
        <row r="291">
          <cell r="B291" t="str">
            <v>PGM-2019_CALDEIRARIA HH</v>
          </cell>
        </row>
        <row r="292">
          <cell r="B292" t="str">
            <v>FB-1027 B</v>
          </cell>
        </row>
        <row r="293">
          <cell r="B293" t="str">
            <v>FB-1023</v>
          </cell>
        </row>
        <row r="294">
          <cell r="B294" t="str">
            <v>CSI UA-I</v>
          </cell>
        </row>
        <row r="295">
          <cell r="B295" t="str">
            <v>CSI UA-I_HH</v>
          </cell>
        </row>
        <row r="296">
          <cell r="B296" t="str">
            <v>FB-1024</v>
          </cell>
        </row>
        <row r="297">
          <cell r="B297" t="str">
            <v>DC-1401</v>
          </cell>
        </row>
        <row r="298">
          <cell r="B298" t="str">
            <v>FB-970</v>
          </cell>
        </row>
        <row r="299">
          <cell r="B299" t="str">
            <v>FB-2051 B</v>
          </cell>
        </row>
        <row r="300">
          <cell r="B300" t="str">
            <v>FB-1006</v>
          </cell>
        </row>
        <row r="301">
          <cell r="B301" t="str">
            <v>FB-1006_HH</v>
          </cell>
        </row>
        <row r="302">
          <cell r="B302" t="str">
            <v>P-5301 C</v>
          </cell>
        </row>
        <row r="303">
          <cell r="B303" t="str">
            <v>P-5302 C</v>
          </cell>
        </row>
        <row r="304">
          <cell r="B304" t="str">
            <v>BA-4110</v>
          </cell>
        </row>
        <row r="305">
          <cell r="B305" t="str">
            <v>BA-4110_HH</v>
          </cell>
        </row>
        <row r="306">
          <cell r="B306" t="str">
            <v>BLACKOUT</v>
          </cell>
        </row>
        <row r="307">
          <cell r="B307" t="str">
            <v>EXTRA INSPEÇÃO</v>
          </cell>
        </row>
        <row r="308">
          <cell r="B308" t="str">
            <v>P-02B&amp;C</v>
          </cell>
        </row>
        <row r="309">
          <cell r="B309" t="str">
            <v>TUB. HID. SUL</v>
          </cell>
        </row>
        <row r="310">
          <cell r="B310" t="str">
            <v>D-5301A1&amp;A2</v>
          </cell>
        </row>
        <row r="311">
          <cell r="B311" t="str">
            <v>VAZAMENTOS UO-I</v>
          </cell>
        </row>
        <row r="312">
          <cell r="B312" t="str">
            <v>GB-5301</v>
          </cell>
        </row>
        <row r="313">
          <cell r="B313" t="str">
            <v>PLANO PINT. UTE</v>
          </cell>
        </row>
        <row r="314">
          <cell r="B314" t="str">
            <v>PLANO PINT. TUB. 9C</v>
          </cell>
        </row>
        <row r="315">
          <cell r="B315" t="str">
            <v>PLANO PINT. TUB. 9C_HH</v>
          </cell>
        </row>
        <row r="316">
          <cell r="B316" t="str">
            <v>TUB. 9C (CALDEIRARIA)</v>
          </cell>
        </row>
        <row r="317">
          <cell r="B317" t="str">
            <v>TUB. 32C 2017 - DTG</v>
          </cell>
        </row>
        <row r="318">
          <cell r="B318" t="str">
            <v>PREVENT.TQs</v>
          </cell>
        </row>
        <row r="319">
          <cell r="B319" t="str">
            <v>BA-4101</v>
          </cell>
        </row>
        <row r="320">
          <cell r="B320" t="str">
            <v>BA-4101_HH</v>
          </cell>
        </row>
        <row r="321">
          <cell r="B321" t="str">
            <v>BA-1108</v>
          </cell>
        </row>
        <row r="322">
          <cell r="B322" t="str">
            <v>BA-1108_HH</v>
          </cell>
        </row>
        <row r="323">
          <cell r="B323" t="str">
            <v>BA-4106</v>
          </cell>
        </row>
        <row r="324">
          <cell r="B324" t="str">
            <v>BA-4106_HH</v>
          </cell>
        </row>
        <row r="325">
          <cell r="B325" t="str">
            <v>SSMA</v>
          </cell>
        </row>
        <row r="326">
          <cell r="B326" t="str">
            <v>PJ DEP - BA-4101</v>
          </cell>
        </row>
        <row r="327">
          <cell r="B327" t="str">
            <v>REC´s 2019 TIB</v>
          </cell>
        </row>
        <row r="328">
          <cell r="B328" t="str">
            <v>REC´s 2019 UO</v>
          </cell>
        </row>
        <row r="329">
          <cell r="B329" t="str">
            <v>REC´s 2019 UA</v>
          </cell>
        </row>
        <row r="330">
          <cell r="B330" t="str">
            <v>REC´s 2019 UTE</v>
          </cell>
        </row>
        <row r="331">
          <cell r="B331" t="str">
            <v>MB-5302A</v>
          </cell>
        </row>
        <row r="332">
          <cell r="B332" t="str">
            <v>PJ-0601157 (BA-4101)</v>
          </cell>
        </row>
        <row r="333">
          <cell r="B333" t="str">
            <v>PJ-0601157</v>
          </cell>
        </row>
        <row r="334">
          <cell r="B334" t="str">
            <v>PJ-0601133</v>
          </cell>
        </row>
        <row r="335">
          <cell r="B335" t="str">
            <v>PJ-0601179 (A-2300)</v>
          </cell>
        </row>
        <row r="336">
          <cell r="B336" t="str">
            <v>PJ-0601179 (A-2300)_HH</v>
          </cell>
        </row>
        <row r="337">
          <cell r="B337" t="str">
            <v>PJ-0601179 (A-300)</v>
          </cell>
        </row>
        <row r="338">
          <cell r="B338" t="str">
            <v>PJ-0600663 (SE-21)</v>
          </cell>
        </row>
        <row r="339">
          <cell r="B339" t="str">
            <v>PJ-06001147 (ILHA 6/9)_HH</v>
          </cell>
        </row>
        <row r="340">
          <cell r="B340" t="str">
            <v>PJ-06001147 (ILHA 6/9)</v>
          </cell>
        </row>
        <row r="341">
          <cell r="B341" t="str">
            <v>PJ-0600603 (FB's PTE)</v>
          </cell>
        </row>
        <row r="342">
          <cell r="B342" t="str">
            <v>PJ-0600603 (FB's PTE)_HH</v>
          </cell>
        </row>
        <row r="343">
          <cell r="B343" t="str">
            <v>PJ-0601129_HH</v>
          </cell>
        </row>
        <row r="344">
          <cell r="B344" t="str">
            <v>PJ-0601718_HH</v>
          </cell>
        </row>
        <row r="345">
          <cell r="B345" t="str">
            <v>PJ-0601175 (TEGAL)</v>
          </cell>
        </row>
        <row r="346">
          <cell r="B346" t="str">
            <v>PJ-0601175 (TEGAL)_HH</v>
          </cell>
        </row>
        <row r="347">
          <cell r="B347" t="str">
            <v>PJ-0601035 (TEGAL)</v>
          </cell>
        </row>
        <row r="348">
          <cell r="B348" t="str">
            <v>PJ-0600952 (UTE)</v>
          </cell>
        </row>
        <row r="349">
          <cell r="B349" t="str">
            <v>PJ-0601717 (UTE)</v>
          </cell>
        </row>
        <row r="350">
          <cell r="B350" t="str">
            <v>PJ-0601717 (UTE)_HH</v>
          </cell>
        </row>
        <row r="351">
          <cell r="B351" t="str">
            <v>PJ-0601019 (A-2350)</v>
          </cell>
        </row>
        <row r="352">
          <cell r="B352" t="str">
            <v>PJ-0601019 (A-2350)_HH</v>
          </cell>
        </row>
        <row r="353">
          <cell r="B353" t="str">
            <v>PJ-0601158</v>
          </cell>
        </row>
        <row r="354">
          <cell r="B354" t="str">
            <v>PJ-0601600</v>
          </cell>
        </row>
        <row r="355">
          <cell r="B355" t="str">
            <v>PJ-0601585</v>
          </cell>
        </row>
        <row r="356">
          <cell r="B356" t="str">
            <v>PJ-0600281</v>
          </cell>
        </row>
        <row r="357">
          <cell r="B357" t="str">
            <v>PJ-0601398_HH</v>
          </cell>
        </row>
        <row r="358">
          <cell r="B358" t="str">
            <v>PJ-0601549_HH</v>
          </cell>
        </row>
        <row r="359">
          <cell r="B359" t="str">
            <v>PJ-0600281_HH</v>
          </cell>
        </row>
        <row r="360">
          <cell r="B360" t="str">
            <v>PJ-0600478 (A-2300)</v>
          </cell>
        </row>
        <row r="361">
          <cell r="B361" t="str">
            <v>PJ-0600478 (A-2300)_HH</v>
          </cell>
        </row>
        <row r="362">
          <cell r="B362" t="str">
            <v>PJ-0600603 (FB-973)</v>
          </cell>
        </row>
        <row r="363">
          <cell r="B363" t="str">
            <v>PJ-0600596</v>
          </cell>
        </row>
        <row r="364">
          <cell r="B364" t="str">
            <v>PJ-0600596_HH</v>
          </cell>
        </row>
        <row r="365">
          <cell r="B365" t="str">
            <v>PJ-0601509</v>
          </cell>
        </row>
        <row r="366">
          <cell r="B366" t="str">
            <v>PJ-0601509_HH</v>
          </cell>
        </row>
        <row r="367">
          <cell r="B367" t="str">
            <v>PJ-0601262</v>
          </cell>
        </row>
        <row r="368">
          <cell r="B368" t="str">
            <v>PJ-0601820</v>
          </cell>
        </row>
        <row r="369">
          <cell r="B369" t="str">
            <v>PJ-0601820_HH</v>
          </cell>
        </row>
        <row r="370">
          <cell r="B370" t="str">
            <v>PJ-0601667</v>
          </cell>
        </row>
        <row r="371">
          <cell r="B371" t="str">
            <v>PJ-0601667_HH</v>
          </cell>
        </row>
        <row r="372">
          <cell r="B372" t="str">
            <v>PJ-0600730_HH</v>
          </cell>
        </row>
        <row r="373">
          <cell r="B373" t="str">
            <v>PJ-0601478_HH</v>
          </cell>
        </row>
        <row r="374">
          <cell r="B374" t="str">
            <v>PJ-0602915_HH</v>
          </cell>
        </row>
        <row r="375">
          <cell r="B375" t="str">
            <v>PJ-0600892_HH</v>
          </cell>
        </row>
        <row r="376">
          <cell r="B376" t="str">
            <v>PJ-0601820</v>
          </cell>
        </row>
        <row r="377">
          <cell r="B377" t="str">
            <v>PJ-0601568</v>
          </cell>
        </row>
        <row r="378">
          <cell r="B378" t="str">
            <v>PJ-0601172</v>
          </cell>
        </row>
        <row r="379">
          <cell r="B379" t="str">
            <v>INSP. PAR. A-8200</v>
          </cell>
        </row>
        <row r="380">
          <cell r="B380" t="str">
            <v>PIT STOP A-8200</v>
          </cell>
        </row>
        <row r="381">
          <cell r="B381" t="str">
            <v>PJ-0601432</v>
          </cell>
        </row>
        <row r="382">
          <cell r="B382" t="str">
            <v>PJ-0601432_HH</v>
          </cell>
        </row>
        <row r="383">
          <cell r="B383" t="str">
            <v>PJ-0601415</v>
          </cell>
        </row>
        <row r="384">
          <cell r="B384" t="str">
            <v>GV-5301 B</v>
          </cell>
        </row>
        <row r="385">
          <cell r="B385" t="str">
            <v>GV-5301 B_HH</v>
          </cell>
        </row>
        <row r="386">
          <cell r="B386" t="str">
            <v>DA-5202 D</v>
          </cell>
        </row>
        <row r="387">
          <cell r="B387" t="str">
            <v>PJ-0600782 (DA-4104)</v>
          </cell>
        </row>
        <row r="388">
          <cell r="B388" t="str">
            <v>PAR. OXITENO</v>
          </cell>
        </row>
        <row r="389">
          <cell r="B389" t="str">
            <v>DTG A-1000</v>
          </cell>
        </row>
        <row r="390">
          <cell r="B390" t="str">
            <v>PIT STOP UO-I</v>
          </cell>
        </row>
        <row r="391">
          <cell r="B391" t="str">
            <v>PIT STOP A-2300</v>
          </cell>
        </row>
        <row r="392">
          <cell r="B392" t="str">
            <v>DTP UA-II</v>
          </cell>
        </row>
        <row r="393">
          <cell r="B393" t="str">
            <v>DTG A-1000_HH</v>
          </cell>
        </row>
        <row r="394">
          <cell r="B394" t="str">
            <v>A-350</v>
          </cell>
        </row>
        <row r="395">
          <cell r="B395" t="str">
            <v>PLANTÃO</v>
          </cell>
        </row>
        <row r="396">
          <cell r="B396" t="str">
            <v>DA-4103</v>
          </cell>
        </row>
        <row r="397">
          <cell r="B397" t="str">
            <v>CXS CD/OD</v>
          </cell>
        </row>
        <row r="398">
          <cell r="B398" t="str">
            <v>ELÉTRICA</v>
          </cell>
        </row>
        <row r="399">
          <cell r="B399" t="str">
            <v>PAR. A-350</v>
          </cell>
        </row>
        <row r="400">
          <cell r="B400" t="str">
            <v>PAR. A-350_HH</v>
          </cell>
        </row>
        <row r="401">
          <cell r="B401" t="str">
            <v>DC-1401 A</v>
          </cell>
        </row>
        <row r="402">
          <cell r="B402" t="str">
            <v>FB-1010</v>
          </cell>
        </row>
        <row r="403">
          <cell r="B403" t="str">
            <v>BA-1105_HH</v>
          </cell>
        </row>
        <row r="404">
          <cell r="B404" t="str">
            <v>BA-4103_HH</v>
          </cell>
        </row>
        <row r="405">
          <cell r="B405" t="str">
            <v>FB-1009</v>
          </cell>
        </row>
        <row r="406">
          <cell r="B406" t="str">
            <v>FB-973</v>
          </cell>
        </row>
        <row r="407">
          <cell r="B407" t="str">
            <v>FB-1009_HH</v>
          </cell>
        </row>
        <row r="408">
          <cell r="B408" t="str">
            <v>FB-963 A</v>
          </cell>
        </row>
        <row r="409">
          <cell r="B409" t="str">
            <v>FB-963 B</v>
          </cell>
        </row>
        <row r="410">
          <cell r="B410" t="str">
            <v>FB-963 A_HH</v>
          </cell>
        </row>
        <row r="411">
          <cell r="B411" t="str">
            <v>LINHA FW</v>
          </cell>
        </row>
        <row r="412">
          <cell r="B412" t="str">
            <v>BA-1104 (BARREIRAS)</v>
          </cell>
        </row>
        <row r="413">
          <cell r="B413" t="str">
            <v>BA-4102 (BARREIRAS)</v>
          </cell>
        </row>
        <row r="414">
          <cell r="B414" t="str">
            <v>LINHA DE 20"&amp;60"</v>
          </cell>
        </row>
        <row r="415">
          <cell r="B415" t="str">
            <v>LH DE CI (GV-5301 D)</v>
          </cell>
        </row>
        <row r="416">
          <cell r="B416" t="str">
            <v>UA-III</v>
          </cell>
        </row>
        <row r="417">
          <cell r="B417" t="str">
            <v>ADEQUAÇÃO A-350</v>
          </cell>
        </row>
        <row r="418">
          <cell r="B418" t="str">
            <v>GBM-1940-AX</v>
          </cell>
        </row>
        <row r="419">
          <cell r="B419" t="str">
            <v>PJ_PR-15002_ISOL.</v>
          </cell>
        </row>
        <row r="420">
          <cell r="B420" t="str">
            <v>PJ_A-1000_ISOL.</v>
          </cell>
        </row>
        <row r="421">
          <cell r="B421" t="str">
            <v>PASSARELA PV-13</v>
          </cell>
        </row>
        <row r="422">
          <cell r="B422" t="str">
            <v>OFICINA MECÂNICA</v>
          </cell>
        </row>
        <row r="423">
          <cell r="B423" t="str">
            <v>APOIO UO-II</v>
          </cell>
        </row>
        <row r="424">
          <cell r="B424" t="str">
            <v>GAVETEIRO CENTRAL</v>
          </cell>
        </row>
        <row r="425">
          <cell r="B425" t="str">
            <v>GAVETEIRO UTE</v>
          </cell>
        </row>
        <row r="426">
          <cell r="B426" t="str">
            <v>FB-1052</v>
          </cell>
        </row>
        <row r="427">
          <cell r="B427" t="str">
            <v>BA-1105</v>
          </cell>
        </row>
        <row r="428">
          <cell r="B428" t="str">
            <v>P-5302 A</v>
          </cell>
        </row>
        <row r="429">
          <cell r="B429" t="str">
            <v>GAVETEIRO</v>
          </cell>
        </row>
        <row r="430">
          <cell r="B430" t="str">
            <v>BA-1112 (BARREIRAS)</v>
          </cell>
        </row>
        <row r="431">
          <cell r="B431" t="str">
            <v>BA-1112_HH</v>
          </cell>
        </row>
        <row r="432">
          <cell r="B432" t="str">
            <v>BA-1113 (BARREIRAS)</v>
          </cell>
        </row>
        <row r="433">
          <cell r="B433" t="str">
            <v>BA-1111 (BARREIRAS)</v>
          </cell>
        </row>
        <row r="434">
          <cell r="B434" t="str">
            <v>BA-1111</v>
          </cell>
        </row>
        <row r="435">
          <cell r="B435" t="str">
            <v>BA-4104 (BARREIRAS)</v>
          </cell>
        </row>
        <row r="436">
          <cell r="B436" t="str">
            <v>BA-1109 (BARREIRAS)</v>
          </cell>
        </row>
        <row r="437">
          <cell r="B437" t="str">
            <v>BA-1104</v>
          </cell>
        </row>
        <row r="438">
          <cell r="B438" t="str">
            <v>FB-1021 B</v>
          </cell>
        </row>
        <row r="439">
          <cell r="B439" t="str">
            <v>BA-4108_HH</v>
          </cell>
        </row>
        <row r="440">
          <cell r="B440" t="str">
            <v>BA-4109_HH</v>
          </cell>
        </row>
        <row r="441">
          <cell r="B441" t="str">
            <v>BA-1113_HH</v>
          </cell>
        </row>
        <row r="442">
          <cell r="B442" t="str">
            <v>BA-4105</v>
          </cell>
        </row>
        <row r="443">
          <cell r="B443" t="str">
            <v>BA-4104</v>
          </cell>
        </row>
        <row r="444">
          <cell r="B444" t="str">
            <v>BA-1109</v>
          </cell>
        </row>
        <row r="445">
          <cell r="B445" t="str">
            <v>BANDEIJAMENTO A-1060</v>
          </cell>
        </row>
        <row r="446">
          <cell r="B446" t="str">
            <v>GBT-1201</v>
          </cell>
        </row>
        <row r="447">
          <cell r="B447" t="str">
            <v>BA-1106_HH</v>
          </cell>
        </row>
        <row r="448">
          <cell r="B448" t="str">
            <v>BA-1106</v>
          </cell>
        </row>
        <row r="449">
          <cell r="B449" t="str">
            <v>GV-5301 C</v>
          </cell>
        </row>
        <row r="450">
          <cell r="B450" t="str">
            <v>GV-5301 C_HH</v>
          </cell>
        </row>
        <row r="451">
          <cell r="B451" t="str">
            <v>GV-5301 A</v>
          </cell>
        </row>
        <row r="452">
          <cell r="B452" t="str">
            <v>GV-5301 A_HH</v>
          </cell>
        </row>
        <row r="453">
          <cell r="B453" t="str">
            <v>GARANTIA</v>
          </cell>
        </row>
        <row r="454">
          <cell r="B454" t="str">
            <v>GI-4101 A</v>
          </cell>
        </row>
        <row r="455">
          <cell r="B455" t="str">
            <v>GI-4101 A_HH</v>
          </cell>
        </row>
        <row r="456">
          <cell r="B456" t="str">
            <v>EF-25201 - TEGAL</v>
          </cell>
        </row>
        <row r="457">
          <cell r="B457" t="str">
            <v>FB-1003 X</v>
          </cell>
        </row>
        <row r="458">
          <cell r="B458" t="str">
            <v>FB-1003 X_HH</v>
          </cell>
        </row>
        <row r="459">
          <cell r="B459" t="str">
            <v>FB-961 D</v>
          </cell>
        </row>
        <row r="460">
          <cell r="B460" t="str">
            <v>TEGAL_DTG</v>
          </cell>
        </row>
        <row r="461">
          <cell r="B461" t="str">
            <v>P-5302 A</v>
          </cell>
        </row>
        <row r="462">
          <cell r="B462" t="str">
            <v>CALDERARIA / REC ESTRUTURAS</v>
          </cell>
        </row>
        <row r="463">
          <cell r="B463" t="str">
            <v>APOIO A PINTURA - TAGEAMENTO</v>
          </cell>
        </row>
        <row r="464">
          <cell r="B464" t="str">
            <v>RW-17002 - A-1900</v>
          </cell>
        </row>
        <row r="465">
          <cell r="B465" t="str">
            <v>APOIO PARA ISOLAMENTO VASOS</v>
          </cell>
        </row>
        <row r="466">
          <cell r="B466" t="str">
            <v>CASA DOS COMPRESSORES</v>
          </cell>
        </row>
        <row r="467">
          <cell r="B467" t="str">
            <v>APOIO ELÉTRICA</v>
          </cell>
        </row>
        <row r="468">
          <cell r="B468" t="str">
            <v>SE-32</v>
          </cell>
        </row>
        <row r="469">
          <cell r="B469" t="str">
            <v>SOP 47/43</v>
          </cell>
        </row>
        <row r="470">
          <cell r="B470" t="str">
            <v>APOIO PIPE RACK</v>
          </cell>
        </row>
        <row r="471">
          <cell r="B471" t="str">
            <v>SISTEMA VS</v>
          </cell>
        </row>
        <row r="472">
          <cell r="B472" t="str">
            <v>DA-1202</v>
          </cell>
        </row>
        <row r="473">
          <cell r="B473" t="str">
            <v>REVISÃO RECs</v>
          </cell>
        </row>
        <row r="474">
          <cell r="B474" t="str">
            <v>LB-1200</v>
          </cell>
        </row>
        <row r="475">
          <cell r="B475" t="str">
            <v>PIPE RACK A-900</v>
          </cell>
        </row>
        <row r="476">
          <cell r="B476" t="str">
            <v>APOIO PARADA DA PLANTA</v>
          </cell>
        </row>
        <row r="477">
          <cell r="B477" t="str">
            <v>PARQUE ESFERAS</v>
          </cell>
        </row>
        <row r="478">
          <cell r="B478" t="str">
            <v>SILENCIOSOS</v>
          </cell>
        </row>
        <row r="479">
          <cell r="B479" t="str">
            <v>APOIO HIDROJATO</v>
          </cell>
        </row>
        <row r="480">
          <cell r="B480" t="str">
            <v>PARADA UO I - ÁREA 900</v>
          </cell>
        </row>
        <row r="481">
          <cell r="B481" t="str">
            <v>EA-1403 - APOIO OPERAÇÃO</v>
          </cell>
        </row>
        <row r="482">
          <cell r="B482" t="str">
            <v>...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DAIME"/>
      <sheetName val="HISTOGRAMA"/>
      <sheetName val=" Cronograma Financeiro"/>
      <sheetName val="HISTOGRAMA 1"/>
      <sheetName val="RESUMO"/>
      <sheetName val="Compressão I rev 01"/>
      <sheetName val="CM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S UNITÁRIOS"/>
      <sheetName val="CC"/>
      <sheetName val="BM ENERGIA"/>
      <sheetName val="BM OLEFINAS"/>
      <sheetName val="BM AROMÁTICOS"/>
      <sheetName val="RESUMO E RATEIO DE BM"/>
      <sheetName val="Dados"/>
    </sheetNames>
    <sheetDataSet>
      <sheetData sheetId="0" refreshError="1">
        <row r="12">
          <cell r="J12" t="str">
            <v>MONTAGEM DE TUBO EQUIPADO (*)</v>
          </cell>
        </row>
        <row r="13">
          <cell r="J13" t="str">
            <v>DESMONT.DE TUBO EQUIPADO</v>
          </cell>
        </row>
        <row r="14">
          <cell r="J14" t="str">
            <v>MONT. DE TUBO ESTRUTURAL EQUIPADO (**)</v>
          </cell>
        </row>
        <row r="15">
          <cell r="J15" t="str">
            <v>DESMONT.DE TUBO ESTRUTURAL EQUIPADO</v>
          </cell>
        </row>
        <row r="16">
          <cell r="J16" t="str">
            <v>MONT.PRANCHÃO MADEIRA</v>
          </cell>
        </row>
        <row r="17">
          <cell r="J17" t="str">
            <v>DESMONT.PRANCHÃO MADEIRA</v>
          </cell>
        </row>
        <row r="18">
          <cell r="J18" t="str">
            <v>MONT. PRANCHÃO DE ALUMÍNIO</v>
          </cell>
        </row>
        <row r="19">
          <cell r="J19" t="str">
            <v>DESMONT. PRANCHÃO DE ALUMÍNIO</v>
          </cell>
        </row>
        <row r="20">
          <cell r="J20" t="str">
            <v>LOCAÇÃO DE TUBO EQUIPADO</v>
          </cell>
        </row>
        <row r="21">
          <cell r="J21" t="str">
            <v>LOCAÇÃO DE TUBO ESTRUTURAL EQUIPADO</v>
          </cell>
        </row>
        <row r="22">
          <cell r="J22" t="str">
            <v>LOCAÇÃO  PRANCHÃO MADEIRA</v>
          </cell>
        </row>
        <row r="23">
          <cell r="J23" t="str">
            <v>LOCAÇÃO  PRANCHÃO DE ALUMÍNIO</v>
          </cell>
        </row>
        <row r="24">
          <cell r="J24" t="str">
            <v>Supervisor</v>
          </cell>
        </row>
        <row r="25">
          <cell r="J25" t="str">
            <v>Encarregado</v>
          </cell>
        </row>
        <row r="26">
          <cell r="J26" t="str">
            <v>Montador de Andaime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Rosto"/>
      <sheetName val="Tub"/>
      <sheetName val="Equip"/>
      <sheetName val="Refr"/>
      <sheetName val="Hh ADM"/>
      <sheetName val="Hh TURNO"/>
      <sheetName val="GRÁFICOS"/>
      <sheetName val="RESUMO DA PARADA"/>
      <sheetName val="Preço"/>
      <sheetName val="Acomp Finan"/>
      <sheetName val="Produt"/>
      <sheetName val="Dados Braskem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Y4" t="str">
            <v>PE1</v>
          </cell>
          <cell r="AA4" t="str">
            <v>UELLINGTON GONÇALVES</v>
          </cell>
          <cell r="AD4" t="str">
            <v xml:space="preserve">SERGIO MOURA </v>
          </cell>
        </row>
        <row r="5">
          <cell r="Y5" t="str">
            <v>PE2</v>
          </cell>
          <cell r="AA5" t="str">
            <v>ISAIAS PEREIRA</v>
          </cell>
          <cell r="AD5" t="str">
            <v>EDVALDO SANTOS</v>
          </cell>
        </row>
        <row r="6">
          <cell r="Y6" t="str">
            <v>PE3</v>
          </cell>
          <cell r="AA6" t="str">
            <v>JOÃO CARLOS</v>
          </cell>
        </row>
        <row r="7">
          <cell r="Y7" t="str">
            <v>PVC</v>
          </cell>
          <cell r="AA7" t="str">
            <v>ALTEMAR LIMA</v>
          </cell>
        </row>
        <row r="8">
          <cell r="Y8" t="str">
            <v>UA3</v>
          </cell>
          <cell r="AA8" t="str">
            <v>ANDRÉ LUIS</v>
          </cell>
        </row>
        <row r="9">
          <cell r="Y9" t="str">
            <v>U.C.S</v>
          </cell>
          <cell r="AA9" t="str">
            <v>JUSCELINO TIBURCIO</v>
          </cell>
        </row>
        <row r="10">
          <cell r="Y10" t="str">
            <v>UNIB</v>
          </cell>
          <cell r="AA10" t="str">
            <v>JOEL BOMFIM</v>
          </cell>
        </row>
        <row r="11">
          <cell r="AA11" t="str">
            <v>VALÉRIOS RICARD</v>
          </cell>
        </row>
        <row r="12">
          <cell r="AA12" t="str">
            <v>MARCUS VINICIUS</v>
          </cell>
        </row>
        <row r="427">
          <cell r="C427" t="str">
            <v>FUNILEIRO (HORA NORMAL)</v>
          </cell>
        </row>
        <row r="428">
          <cell r="C428" t="str">
            <v>FUNILEIRO (HORA EXTRA TIPO I - DE SEGUNDA À SEXTA)</v>
          </cell>
        </row>
        <row r="429">
          <cell r="C429" t="str">
            <v>FUNILEIRO (HORA EXTRA TIPO II - SÁBADOS)</v>
          </cell>
        </row>
        <row r="430">
          <cell r="C430" t="str">
            <v>FUNILEIRO (HORA EXTRA TIPO III - DOMINGOS E FERIADOS)</v>
          </cell>
        </row>
        <row r="431">
          <cell r="C431" t="str">
            <v>ISOLADOR (HORA NORMAL)</v>
          </cell>
        </row>
        <row r="432">
          <cell r="C432" t="str">
            <v>ISOLADOR (HORA EXTRA TIPO I - DE SEGUNDA À SEXTA)</v>
          </cell>
        </row>
        <row r="433">
          <cell r="C433" t="str">
            <v>ISOLADOR (HORA EXTRA TIPO II - SÁBADOS)</v>
          </cell>
        </row>
        <row r="434">
          <cell r="C434" t="str">
            <v>ISOLADOR (HORA EXTRA TIPO III - DOMINGOS E FERIADOS)</v>
          </cell>
        </row>
        <row r="435">
          <cell r="C435" t="str">
            <v>PEDREIRO REFRATARISTA (HORA NORMAL)</v>
          </cell>
        </row>
        <row r="436">
          <cell r="C436" t="str">
            <v>PEDERIRO REFR. (HORA EXTRA TIPO I - DE SEGUNDA À SEXTA)</v>
          </cell>
        </row>
        <row r="437">
          <cell r="C437" t="str">
            <v>PEDREIRO REFR. (HORA EXTRA TIPO II - SÁBADOS)</v>
          </cell>
        </row>
        <row r="438">
          <cell r="C438" t="str">
            <v>PEDREIRO REFR. (HORA EXTRA TIPO III - DOMINGOS E FERIADOS)</v>
          </cell>
        </row>
        <row r="439">
          <cell r="C439" t="str">
            <v>AJUDANTE (HORA NORMAL)</v>
          </cell>
        </row>
        <row r="440">
          <cell r="C440" t="str">
            <v>AJUDANTE (HORA EXTRA TIPO I - DE SEGUNDA À SEXTA)</v>
          </cell>
        </row>
        <row r="441">
          <cell r="C441" t="str">
            <v>AJUDANTE (HORA EXTRA TIPO II - SÁBADOS)</v>
          </cell>
        </row>
        <row r="442">
          <cell r="C442" t="str">
            <v>AJUDANTE (HORA EXTRA TIPO III - DOMINGOS E FERIADOS)</v>
          </cell>
        </row>
      </sheetData>
      <sheetData sheetId="10"/>
      <sheetData sheetId="11"/>
      <sheetData sheetId="12">
        <row r="3">
          <cell r="N3" t="str">
            <v>CS-BA - MANUT. ROTINA Nº. Acomp./Administrador:</v>
          </cell>
        </row>
        <row r="4">
          <cell r="N4" t="str">
            <v>CS-BA - PARADAS Nº. Acomp./Administrador:</v>
          </cell>
        </row>
        <row r="5">
          <cell r="N5" t="str">
            <v>PE-1-BA - MANUT. ROTINA Nº. Acomp./Administrador:</v>
          </cell>
        </row>
        <row r="6">
          <cell r="N6" t="str">
            <v>PE-1-BA - PARADAS Nº. Acomp./Administrador:</v>
          </cell>
        </row>
        <row r="7">
          <cell r="N7" t="str">
            <v>PE-2-BA - MANUT. ROTINA Nº. Acomp./Administrador:</v>
          </cell>
        </row>
        <row r="8">
          <cell r="N8" t="str">
            <v>PE-2-BA - PARADAS Nº. Acomp./Administrador:</v>
          </cell>
        </row>
        <row r="9">
          <cell r="N9" t="str">
            <v>PE-3-BA - MANUT. ROTINA Nº. Acomp./Administrador:</v>
          </cell>
        </row>
        <row r="10">
          <cell r="N10" t="str">
            <v>PE-3-BA - PARADAS Nº. Acomp./Administrador:</v>
          </cell>
        </row>
        <row r="11">
          <cell r="N11" t="str">
            <v>PVC-BA - MANUT. ROTINA Nº. Acomp./Administrador:</v>
          </cell>
        </row>
        <row r="12">
          <cell r="N12" t="str">
            <v>PVC-BA - PARADAS Nº. Acomp./Administrador:</v>
          </cell>
        </row>
        <row r="13">
          <cell r="N13" t="str">
            <v>UA-3-CPL - MANUT. ROTINA Nº. Acomp./Administrador:</v>
          </cell>
        </row>
        <row r="14">
          <cell r="N14" t="str">
            <v>UNIB-BA - MANUT. ROTINA Nº. Acomp./Administrador:</v>
          </cell>
        </row>
        <row r="15">
          <cell r="N15" t="str">
            <v>UNIB-BA - PARADAS Nº. Acomp./Administrador:</v>
          </cell>
        </row>
        <row r="22">
          <cell r="O22" t="str">
            <v>ABDALA SOARES IBRAHIM</v>
          </cell>
          <cell r="S22" t="str">
            <v>ALTEMAR LIMA</v>
          </cell>
        </row>
        <row r="23">
          <cell r="O23" t="str">
            <v>ADAILTON AMANCIO DOS SANTOS</v>
          </cell>
          <cell r="S23" t="str">
            <v>ANDERSON FRANÇA</v>
          </cell>
        </row>
        <row r="24">
          <cell r="F24" t="str">
            <v>ISOL.TÉRMICO CALHA HIDROSSIL. 1/2"/25MM</v>
          </cell>
          <cell r="O24" t="str">
            <v>ADELMO ALEXANDRINO DOS SANTOS</v>
          </cell>
          <cell r="S24" t="str">
            <v>ELSON ABADE</v>
          </cell>
        </row>
        <row r="25">
          <cell r="F25" t="str">
            <v>ISOL.TÉRMICO CALHA HIDROSSIL. 1/2"/38MM</v>
          </cell>
          <cell r="O25" t="str">
            <v>ADILSON ARAUJO DE MORAES</v>
          </cell>
          <cell r="S25" t="str">
            <v>JAILTON ROSÁRIO</v>
          </cell>
        </row>
        <row r="26">
          <cell r="F26" t="str">
            <v>ISOL.TÉRMICO CALHA HIDROSSIL. 1/2"/50MM</v>
          </cell>
          <cell r="O26" t="str">
            <v>ADRIANO LORDELO REGO</v>
          </cell>
          <cell r="S26" t="str">
            <v>JOÃO CARLOS</v>
          </cell>
        </row>
        <row r="27">
          <cell r="F27" t="str">
            <v>ISOL.TÉRMICO CALHA HIDROSSIL. 3/4"/25MM</v>
          </cell>
          <cell r="O27" t="str">
            <v>ADRIANO SANTANA DOS REIS</v>
          </cell>
          <cell r="S27" t="str">
            <v>JOEL BOMFIM</v>
          </cell>
        </row>
        <row r="28">
          <cell r="F28" t="str">
            <v>ISOL.TÉRMICO CALHA HIDROSSIL. 3/4"/38MM</v>
          </cell>
          <cell r="O28" t="str">
            <v>AFONSO CARLOS DA GAMA COSTA</v>
          </cell>
          <cell r="S28" t="str">
            <v>JUSCELINO TIBURCIO</v>
          </cell>
        </row>
        <row r="29">
          <cell r="F29" t="str">
            <v>ISOL.TÉRMICO CALHA HIDROSSIL. 3/4"/50MM</v>
          </cell>
          <cell r="O29" t="str">
            <v>AGNALDO SOARES DA SILVA</v>
          </cell>
          <cell r="S29" t="str">
            <v>LAERTE FARIAS</v>
          </cell>
        </row>
        <row r="30">
          <cell r="F30" t="str">
            <v>ISOL.TÉRMICO CALHA HIDROSSIL. 3/4"/65MM</v>
          </cell>
          <cell r="O30" t="str">
            <v>AILTON GOMES OLIVEIRA</v>
          </cell>
          <cell r="S30" t="str">
            <v>MARCELO A. MELLO</v>
          </cell>
        </row>
        <row r="31">
          <cell r="F31" t="str">
            <v>ISOL.TÉRMICO CALHA HIDROSSIL. 1"/25MM</v>
          </cell>
          <cell r="O31" t="str">
            <v>ALEX TURRA BORGES</v>
          </cell>
          <cell r="S31" t="str">
            <v>MARCUS VINICIUS</v>
          </cell>
        </row>
        <row r="32">
          <cell r="F32" t="str">
            <v>ISOL.TÉRMICO CALHA HIDROSSIL. 1"/38MM</v>
          </cell>
          <cell r="O32" t="str">
            <v>ALEXANDRE BORBA CERQUEIRA</v>
          </cell>
          <cell r="S32" t="str">
            <v>PABLO PRIMO COELHO</v>
          </cell>
        </row>
        <row r="33">
          <cell r="F33" t="str">
            <v>ISOL.TÉRMICO CALHA HIDROSSIL. 1"/50MM</v>
          </cell>
          <cell r="O33" t="str">
            <v>ALEXANDRE VELOSO MARINHO</v>
          </cell>
          <cell r="S33" t="str">
            <v>VALÉRIOS LIMA</v>
          </cell>
        </row>
        <row r="34">
          <cell r="F34" t="str">
            <v>ISOL.TÉRMICO CALHA HIDROSSIL. 1"/65MM</v>
          </cell>
          <cell r="O34" t="str">
            <v>ALFREDO JOSÉ O. BENTO GOMES</v>
          </cell>
        </row>
        <row r="35">
          <cell r="F35" t="str">
            <v>ISOL.TÉRMICO CALHA HIDROSSIL. 1"/75MM</v>
          </cell>
          <cell r="O35" t="str">
            <v>ALVARO ADOLFO TEIXEIRA ROCHA</v>
          </cell>
        </row>
        <row r="36">
          <cell r="F36" t="str">
            <v>ISOL.TÉRMICO CALHA HIDROSSIL.1.1/2"/25MM</v>
          </cell>
          <cell r="O36" t="str">
            <v>AMAURI FRANCISCON</v>
          </cell>
        </row>
        <row r="37">
          <cell r="F37" t="str">
            <v>ISOL.TÉRMICO CALHA HIDROSSIL.1.1/2"/38MM</v>
          </cell>
          <cell r="O37" t="str">
            <v>ANDRÉ ROSSINI DE OLIVEIRA</v>
          </cell>
        </row>
        <row r="38">
          <cell r="F38" t="str">
            <v>ISOL.TÉRMICO CALHA HIDROSSIL.1.1/2"/50MM</v>
          </cell>
          <cell r="O38" t="str">
            <v>ANNIBAL L. SIQUEIRA DE BRITO</v>
          </cell>
        </row>
        <row r="39">
          <cell r="F39" t="str">
            <v>ISOL.TÉRMICO CALHA HIDROSSIL.1.1/2"/65MM</v>
          </cell>
          <cell r="O39" t="str">
            <v>ANTONIA GONCALVES DE BRITO</v>
          </cell>
        </row>
        <row r="40">
          <cell r="F40" t="str">
            <v>ISOL.TÉRMICO CALHA HIDROSSIL.1.1/2"/75MM</v>
          </cell>
          <cell r="O40" t="str">
            <v>ANTONIO DOS SANTOS</v>
          </cell>
        </row>
        <row r="41">
          <cell r="F41" t="str">
            <v>ISOL.TÉRMICO CALHA HIDROSSIL. 2"/25MM</v>
          </cell>
          <cell r="O41" t="str">
            <v>ANTONIO ELSON FONTES</v>
          </cell>
        </row>
        <row r="42">
          <cell r="F42" t="str">
            <v>ISOL.TÉRMICO CALHA HIDROSSIL. 2"/38MM</v>
          </cell>
          <cell r="O42" t="str">
            <v>ANTONIO IVAN MESSIAS SOARES</v>
          </cell>
        </row>
        <row r="43">
          <cell r="F43" t="str">
            <v>ISOL.TÉRMICO CALHA HIDROSSIL. 2"/50MM</v>
          </cell>
          <cell r="O43" t="str">
            <v>ANTONIO LUCIANO DE SOUZA</v>
          </cell>
        </row>
        <row r="44">
          <cell r="F44" t="str">
            <v>ISOL.TÉRMICO CALHA HIDROSSIL. 2"/65MM</v>
          </cell>
          <cell r="O44" t="str">
            <v>ANTONIO MARTINS DA C S NETO</v>
          </cell>
        </row>
        <row r="45">
          <cell r="F45" t="str">
            <v>ISOL.TÉRMICO CALHA HIDROSSIL. 2"/75MM</v>
          </cell>
          <cell r="O45" t="str">
            <v>ANTONIO MENEZES DE SOUZA</v>
          </cell>
        </row>
        <row r="46">
          <cell r="F46" t="str">
            <v>ISOL.TÉRMICO CALHA HIDROSSIL.2.1/2"/25MM</v>
          </cell>
          <cell r="O46" t="str">
            <v>ANTÔNIO NAZARÉ FERREIRA FILHO</v>
          </cell>
        </row>
        <row r="47">
          <cell r="F47" t="str">
            <v>ISOL.TÉRMICO CALHA HIDROSSIL.2.1/2"/38MM</v>
          </cell>
          <cell r="O47" t="str">
            <v xml:space="preserve">ANTONIO RAIMUNDO C. JOSÉ LEAL  </v>
          </cell>
        </row>
        <row r="48">
          <cell r="F48" t="str">
            <v>ISOL.TÉRMICO CALHA HIDROSSIL.2.1/2"/50MM</v>
          </cell>
          <cell r="O48" t="str">
            <v>ANTONIO RODRIGUES TACIDELLI</v>
          </cell>
        </row>
        <row r="49">
          <cell r="F49" t="str">
            <v>ISOL.TÉRMICO CALHA HIDROSSIL.2.1/2"/65MM</v>
          </cell>
          <cell r="O49" t="str">
            <v>ARILSON G. DO ESPIRITO SANTO</v>
          </cell>
        </row>
        <row r="50">
          <cell r="F50" t="str">
            <v>ISOL.TÉRMICO CALHA HIDROSSIL.2.1/2"/75MM</v>
          </cell>
          <cell r="O50" t="str">
            <v>ARNOBRE MARQUES DA SILVA</v>
          </cell>
        </row>
        <row r="51">
          <cell r="F51" t="str">
            <v>ISOL.TÉRMICO CALHA HIDROSSIL. 3"/25MM</v>
          </cell>
          <cell r="O51" t="str">
            <v>AUGUSTO CÉSAR H. DE SOUZA</v>
          </cell>
        </row>
        <row r="52">
          <cell r="F52" t="str">
            <v>ISOL.TÉRMICO CALHA HIDROSSIL. 3"/38MM</v>
          </cell>
          <cell r="O52" t="str">
            <v xml:space="preserve">AUGUSTO NONATO DA CRUZ AZEVEDO </v>
          </cell>
        </row>
        <row r="53">
          <cell r="F53" t="str">
            <v>ISOL.TÉRMICO CALHA HIDROSSIL. 3"/50MM</v>
          </cell>
          <cell r="O53" t="str">
            <v>AYRES SANCHES TEIXEIRA</v>
          </cell>
        </row>
        <row r="54">
          <cell r="F54" t="str">
            <v>ISOL.TÉRMICO CALHA HIDROSSIL. 3"/65MM</v>
          </cell>
          <cell r="O54" t="str">
            <v>BERLHANIO JOB E MEIRA</v>
          </cell>
        </row>
        <row r="55">
          <cell r="F55" t="str">
            <v>ISOL.TÉRMICO CALHA HIDROSSIL. 3"/75MM</v>
          </cell>
          <cell r="O55" t="str">
            <v>BRENO PAIVA BRASIL</v>
          </cell>
        </row>
        <row r="56">
          <cell r="F56" t="str">
            <v>ISOL.TÉRMICO CALHA HIDROSSIL. 4"/25MM</v>
          </cell>
          <cell r="O56" t="str">
            <v>CARLOS A C DE VASCONCELLOS</v>
          </cell>
        </row>
        <row r="57">
          <cell r="F57" t="str">
            <v>ISOL.TÉRMICO CALHA HIDROSSIL. 4"/38MM</v>
          </cell>
          <cell r="O57" t="str">
            <v>CARLOS ALBERTO CORREIA MARQUES</v>
          </cell>
        </row>
        <row r="58">
          <cell r="F58" t="str">
            <v>ISOL.TÉRMICO CALHA HIDROSSIL. 4"/50MM</v>
          </cell>
          <cell r="O58" t="str">
            <v>CARLOS ALBERTO DE M. B. MATOS</v>
          </cell>
        </row>
        <row r="59">
          <cell r="F59" t="str">
            <v>ISOL.TÉRMICO CALHA HIDROSSIL. 4"/65MM</v>
          </cell>
          <cell r="O59" t="str">
            <v>CARLOS ALBERTO FRANCO</v>
          </cell>
        </row>
        <row r="60">
          <cell r="F60" t="str">
            <v>ISOL.TÉRMICO CALHA HIDROSSIL. 4"/75MM</v>
          </cell>
          <cell r="O60" t="str">
            <v>CARLOS ALBERTO MACEDO CAMPOS</v>
          </cell>
        </row>
        <row r="61">
          <cell r="F61" t="str">
            <v>ISOL.TÉRMICO CALHA HIDROSSIL. 6"/25MM</v>
          </cell>
          <cell r="O61" t="str">
            <v>CARLOS ALBERTO MANZOTTI DIAS</v>
          </cell>
        </row>
        <row r="62">
          <cell r="F62" t="str">
            <v>ISOL.TÉRMICO CALHA HIDROSSIL. 6"/38MM</v>
          </cell>
          <cell r="O62" t="str">
            <v>CARLOS ANTONIO F R CARVALHO</v>
          </cell>
        </row>
        <row r="63">
          <cell r="F63" t="str">
            <v>ISOL.TÉRMICO CALHA HIDROSSIL. 6"/50MM</v>
          </cell>
          <cell r="O63" t="str">
            <v>CARLOS BRASILEIRO BARROS FILHO</v>
          </cell>
        </row>
        <row r="64">
          <cell r="F64" t="str">
            <v>ISOL.TÉRMICO CALHA HIDROSSIL. 6"/65MM</v>
          </cell>
          <cell r="O64" t="str">
            <v>CARLOS CEZAR BARBOSA LEMOS</v>
          </cell>
        </row>
        <row r="65">
          <cell r="F65" t="str">
            <v>ISOL.TÉRMICO CALHA HIDROSSIL. 6"/75MM</v>
          </cell>
          <cell r="O65" t="str">
            <v>CARLOS DE ALMEIDA BASTOS</v>
          </cell>
        </row>
        <row r="66">
          <cell r="F66" t="str">
            <v>ISOL.TÉRMICO CALHA HIDROSSIL. 8"/25MM</v>
          </cell>
          <cell r="O66" t="str">
            <v>CARLOS DE FREITAS ALFANO NETO</v>
          </cell>
        </row>
        <row r="67">
          <cell r="F67" t="str">
            <v>ISOL.TÉRMICO CALHA HIDROSSIL. 8"/38MM</v>
          </cell>
          <cell r="O67" t="str">
            <v>CARLOS GERALDO MATURINO SOUZA</v>
          </cell>
        </row>
        <row r="68">
          <cell r="F68" t="str">
            <v>ISOL.TÉRMICO CALHA HIDROSSIL. 8"/50MM</v>
          </cell>
          <cell r="O68" t="str">
            <v>CARLOS HENRIQUE DE S MELLO</v>
          </cell>
        </row>
        <row r="69">
          <cell r="F69" t="str">
            <v>ISOL.TÉRMICO CALHA HIDROSSIL. 8"/65MM</v>
          </cell>
          <cell r="O69" t="str">
            <v>CARLOS ROBERTO BISPO MOREIRA</v>
          </cell>
        </row>
        <row r="70">
          <cell r="F70" t="str">
            <v>ISOL.TÉRMICO CALHA HIDROSSIL. 8"/75MM</v>
          </cell>
          <cell r="O70" t="str">
            <v>CARLOS SANTOS DO LAGO FILHO</v>
          </cell>
        </row>
        <row r="71">
          <cell r="F71" t="str">
            <v>ISOL.TÉRMICO CALHA HIDROSSIL. 10"/25MM</v>
          </cell>
          <cell r="O71" t="str">
            <v>CÁSSIO ROCHA DE SOUZA</v>
          </cell>
        </row>
        <row r="72">
          <cell r="F72" t="str">
            <v>ISOL.TÉRMICO CALHA HIDROSSIL. 10"/38MM</v>
          </cell>
          <cell r="O72" t="str">
            <v>CELSO ROBERTO M DE AGUIA</v>
          </cell>
        </row>
        <row r="73">
          <cell r="F73" t="str">
            <v>ISOL.TÉRMICO CALHA HIDROSSIL. 10"/50MM</v>
          </cell>
          <cell r="O73" t="str">
            <v>CÉSAR AUGUSTO O DOS S SOUZA</v>
          </cell>
        </row>
        <row r="74">
          <cell r="F74" t="str">
            <v>ISOL.TÉRMICO CALHA HIDROSSIL. 10"/65MM</v>
          </cell>
          <cell r="O74" t="str">
            <v>CINTHYA CAMELO F. DE BARROS</v>
          </cell>
        </row>
        <row r="75">
          <cell r="F75" t="str">
            <v>ISOL.TÉRMICO CALHA HIDROSSIL. 10"/75MM</v>
          </cell>
          <cell r="O75" t="str">
            <v>CLAUDIO MARCELO PASSOS LEANDRO</v>
          </cell>
        </row>
        <row r="76">
          <cell r="F76" t="str">
            <v>ISOL.TÉRMICO CALHA HIDROSSIL. 12"/25MM</v>
          </cell>
          <cell r="O76" t="str">
            <v>COSME LIMA DA SILVA</v>
          </cell>
        </row>
        <row r="77">
          <cell r="F77" t="str">
            <v>ISOL.TÉRMICO CALHA HIDROSSIL. 12"/38MM</v>
          </cell>
          <cell r="O77" t="str">
            <v>CYNTHIA MARIA VILACA VENTURA</v>
          </cell>
        </row>
        <row r="78">
          <cell r="F78" t="str">
            <v>ISOL.TÉRMICO CALHA HIDROSSIL. 12"/50MM</v>
          </cell>
          <cell r="O78" t="str">
            <v>DARCI NASCIMENTO DOS SANTOS</v>
          </cell>
        </row>
        <row r="79">
          <cell r="F79" t="str">
            <v>ISOL.TÉRMICO CALHA HIDROSSIL. 12"/65MM</v>
          </cell>
          <cell r="O79" t="str">
            <v>DARLYANA SOUZA BARBOSA</v>
          </cell>
        </row>
        <row r="80">
          <cell r="F80" t="str">
            <v>ISOL.TÉRMICO CALHA HIDROSSIL. 12"/75MM</v>
          </cell>
          <cell r="O80" t="str">
            <v>DAVID FRANCA SANTOS</v>
          </cell>
        </row>
        <row r="81">
          <cell r="F81" t="str">
            <v>ISOL.TÉRMICO CALHA HIDROSSIL. 14"/25MM</v>
          </cell>
          <cell r="O81" t="str">
            <v>DELFIM SÁ SANTOS</v>
          </cell>
        </row>
        <row r="82">
          <cell r="F82" t="str">
            <v>ISOL.TÉRMICO CALHA HIDROSSIL. 14"/38MM</v>
          </cell>
          <cell r="O82" t="str">
            <v>DENISON ISSA DE SOUZA</v>
          </cell>
        </row>
        <row r="83">
          <cell r="F83" t="str">
            <v>ISOL.TÉRMICO CALHA HIDROSSIL. 14"/50MM</v>
          </cell>
          <cell r="O83" t="str">
            <v>DERALDO GARRIDO ALVAREZ FILHO</v>
          </cell>
        </row>
        <row r="84">
          <cell r="F84" t="str">
            <v>ISOL.TÉRMICO CALHA HIDROSSIL. 14"/65MM</v>
          </cell>
          <cell r="O84" t="str">
            <v>DIJALMA SILVA DE ALCANTARA</v>
          </cell>
        </row>
        <row r="85">
          <cell r="F85" t="str">
            <v>ISOL.TÉRMICO CALHA HIDROSSIL. 14"/75MM</v>
          </cell>
          <cell r="O85" t="str">
            <v>DIONISIO RIBEIRO VIEIRA</v>
          </cell>
        </row>
        <row r="86">
          <cell r="F86" t="str">
            <v>ISOL.TÉRMICO CALHA HIDROSSIL. 16"/38MM</v>
          </cell>
          <cell r="O86" t="str">
            <v>DJALMA LUIZ ALVES MENEZES</v>
          </cell>
        </row>
        <row r="87">
          <cell r="F87" t="str">
            <v>ISOL.TÉRMICO CALHA HIDROSSIL. 16"/50MM</v>
          </cell>
          <cell r="O87" t="str">
            <v>DJANE DE OLIVEIRA</v>
          </cell>
        </row>
        <row r="88">
          <cell r="F88" t="str">
            <v>ISOL.TÉRMICO CALHA HIDROSSIL. 16"/65MM</v>
          </cell>
          <cell r="O88" t="str">
            <v>DYLTON A. RODRIGUES DA COSTA FILHO</v>
          </cell>
        </row>
        <row r="89">
          <cell r="F89" t="str">
            <v>ISOL.TÉRMICO CALHA HIDROSSIL. 16"/75MM</v>
          </cell>
          <cell r="O89" t="str">
            <v>EDER LISBOA LEMOS</v>
          </cell>
        </row>
        <row r="90">
          <cell r="F90" t="str">
            <v>ISOL.TÉRMICO CALHA HIDROSSIL. 18"/38MM</v>
          </cell>
          <cell r="O90" t="str">
            <v>EDILSON ALVES NASCIMENTO</v>
          </cell>
        </row>
        <row r="91">
          <cell r="F91" t="str">
            <v>ISOL.TÉRMICO CALHA HIDROSSIL. 18"/50MM</v>
          </cell>
          <cell r="O91" t="str">
            <v>EDMILSON CABRAL ALMEIDA</v>
          </cell>
        </row>
        <row r="92">
          <cell r="F92" t="str">
            <v>ISOL.TÉRMICO CALHA HIDROSSIL. 18"/50MM</v>
          </cell>
          <cell r="O92" t="str">
            <v>EDMILSON PEREIRA</v>
          </cell>
        </row>
        <row r="93">
          <cell r="F93" t="str">
            <v>ISOL.TÉRMICO CALHA HIDROSSIL. 18"/65MM</v>
          </cell>
          <cell r="O93" t="str">
            <v>EDMIR CLAUDINO DE AZEVEDO</v>
          </cell>
        </row>
        <row r="94">
          <cell r="F94" t="str">
            <v>ISOL.TÉRMICO CALHA HIDROSSIL. 18"/75MM</v>
          </cell>
          <cell r="O94" t="str">
            <v>EDSON FRANÇA RODRIGUES</v>
          </cell>
        </row>
        <row r="95">
          <cell r="F95" t="str">
            <v>ISOL.TÉRMICO CALHA HIDROSSIL. 20"/38MM</v>
          </cell>
          <cell r="O95" t="str">
            <v>EDSON SILVA CUNHA</v>
          </cell>
        </row>
        <row r="96">
          <cell r="F96" t="str">
            <v>ISOL.TÉRMICO CALHA HIDROSSIL. 20"/50MM</v>
          </cell>
          <cell r="O96" t="str">
            <v>EDSON SILVA DA PAIXAO</v>
          </cell>
        </row>
        <row r="97">
          <cell r="F97" t="str">
            <v>ISOL.TÉRMICO CALHA HIDROSSIL. 20"/65MM</v>
          </cell>
          <cell r="O97" t="str">
            <v>EDUARDO ANDRE DA SILVA SANTANA</v>
          </cell>
        </row>
        <row r="98">
          <cell r="F98" t="str">
            <v>ISOL.TÉRMICO CALHA HIDROSSIL. 20"/75MM</v>
          </cell>
          <cell r="O98" t="str">
            <v>EDUARDO FERRER SANTIAGO</v>
          </cell>
        </row>
        <row r="99">
          <cell r="F99" t="str">
            <v>ISOL.TÉRMICO CALHA HIDROSSIL. 22"/38MM</v>
          </cell>
          <cell r="O99" t="str">
            <v>EDUARDO J. ANDRADE FREIRE DE LIMA</v>
          </cell>
        </row>
        <row r="100">
          <cell r="F100" t="str">
            <v>ISOL.TÉRMICO CALHA HIDROSSIL. 22"/50MM</v>
          </cell>
          <cell r="O100" t="str">
            <v>EDUARDO JOSE VASCONCELOS ROCHA</v>
          </cell>
        </row>
        <row r="101">
          <cell r="F101" t="str">
            <v>ISOL.TÉRMICO CALHA HIDROSSIL. 22"/65MM</v>
          </cell>
          <cell r="O101" t="str">
            <v>EDVALDO MATO GROSSO</v>
          </cell>
        </row>
        <row r="102">
          <cell r="F102" t="str">
            <v>ISOL.TÉRMICO CALHA HIDROSSIL. 22"/75MM</v>
          </cell>
          <cell r="O102" t="str">
            <v>EDVALDO RIBEIRO DA SILVA</v>
          </cell>
        </row>
        <row r="103">
          <cell r="F103" t="str">
            <v>ISOL.TÉRMICO CALHA HIDROSSIL. 24"/38MM</v>
          </cell>
          <cell r="O103" t="str">
            <v>EGIDIO PEREIRA DOS SANTOS</v>
          </cell>
        </row>
        <row r="104">
          <cell r="F104" t="str">
            <v>ISOL.TÉRMICO CALHA HIDROSSIL. 24"/50MM</v>
          </cell>
          <cell r="O104" t="str">
            <v>ELIAS CASTRO CATAN</v>
          </cell>
        </row>
        <row r="105">
          <cell r="F105" t="str">
            <v>ISOL.TÉRMICO CALHA HIDROSSIL. 24"/65MM</v>
          </cell>
          <cell r="O105" t="str">
            <v>ELIAS PEREIRA TOSTA</v>
          </cell>
        </row>
        <row r="106">
          <cell r="F106" t="str">
            <v>ISOL.TÉRMICO CALHA HIDROSSIL. 24"/75MM</v>
          </cell>
          <cell r="O106" t="str">
            <v>ELIAS SANTOS NASCIMENTO</v>
          </cell>
        </row>
        <row r="107">
          <cell r="F107" t="str">
            <v>ISOL.TÉRMICO CALHA HIDROSSIL. 26"/38MM</v>
          </cell>
          <cell r="O107" t="str">
            <v>ELIOMAR MAGALHAES NEVES</v>
          </cell>
        </row>
        <row r="108">
          <cell r="F108" t="str">
            <v>ISOL.TÉRMICO CALHA HIDROSSIL. 26"/50MM</v>
          </cell>
          <cell r="O108" t="str">
            <v>EMANUEL MAGNO B XIMENES</v>
          </cell>
        </row>
        <row r="109">
          <cell r="F109" t="str">
            <v>ISOL.TÉRMICO CALHA HIDROSSIL. 26"/65MM</v>
          </cell>
          <cell r="O109" t="str">
            <v>ERALDO NOGUEIRA DO NASCIMENTO</v>
          </cell>
        </row>
        <row r="110">
          <cell r="F110" t="str">
            <v>ISOL.TÉRMICO CALHA HIDROSSIL. 26"/75MM</v>
          </cell>
          <cell r="O110" t="str">
            <v>ERICK BAHIA MOTA</v>
          </cell>
        </row>
        <row r="111">
          <cell r="F111" t="str">
            <v>ISOL.TÉRMICO CALHA HIDROSSIL. 30"/38MM</v>
          </cell>
          <cell r="O111" t="str">
            <v>ERICK JOMIL BAHIA GARCIA</v>
          </cell>
        </row>
        <row r="112">
          <cell r="F112" t="str">
            <v>ISOL.TÉRMICO CALHA HIDROSSIL. 30"/50MM</v>
          </cell>
          <cell r="O112" t="str">
            <v>ERNESTINO CALHEIROS DOS SANTOS</v>
          </cell>
        </row>
        <row r="113">
          <cell r="F113" t="str">
            <v>ISOL.TÉRMICO CALHA HIDROSSIL. 30"/65MM</v>
          </cell>
          <cell r="O113" t="str">
            <v>EUCLIDES SANTANA DE JESUS</v>
          </cell>
        </row>
        <row r="114">
          <cell r="F114" t="str">
            <v>ISOL.TÉRMICO CALHA HIDROSSIL. 30"/75MM</v>
          </cell>
          <cell r="O114" t="str">
            <v>EVALDO MONTEIRO SOUZA</v>
          </cell>
        </row>
        <row r="115">
          <cell r="F115" t="str">
            <v>ISOL.TÉRMICO CALHA HIDROSSIL. 32"/38MM</v>
          </cell>
          <cell r="O115" t="str">
            <v>EXPEDITO CARLOS C. LIMA</v>
          </cell>
        </row>
        <row r="116">
          <cell r="F116" t="str">
            <v>ISOL.TÉRMICO CALHA HIDROSSIL. 32"/50MM</v>
          </cell>
          <cell r="O116" t="str">
            <v>FABIO COSTA MILLEI</v>
          </cell>
        </row>
        <row r="117">
          <cell r="F117" t="str">
            <v>ISOL.TÉRMICO CALHA HIDROSSIL. 32"/65MM</v>
          </cell>
          <cell r="O117" t="str">
            <v>FABIO JOSE SANTOS</v>
          </cell>
        </row>
        <row r="118">
          <cell r="F118" t="str">
            <v>ISOL.TÉRMICO CALHA HIDROSSIL. 32"/75MM</v>
          </cell>
          <cell r="O118" t="str">
            <v>FELIPE BORGES CUNHA</v>
          </cell>
        </row>
        <row r="119">
          <cell r="F119" t="str">
            <v>ISOL.TÉRMICO CALHA HIDROSSIL. 36"/38MM</v>
          </cell>
          <cell r="O119" t="str">
            <v>FERNANDA LIMA COSTA SANTOS</v>
          </cell>
        </row>
        <row r="120">
          <cell r="F120" t="str">
            <v>ISOL.TÉRMICO CALHA HIDROSSIL. 36"/50MM</v>
          </cell>
          <cell r="O120" t="str">
            <v>FERNANDO JOSE BASTOS SILVA</v>
          </cell>
        </row>
        <row r="121">
          <cell r="F121" t="str">
            <v>ISOL.TÉRMICO CALHA HIDROSSIL. 36"/65MM</v>
          </cell>
          <cell r="O121" t="str">
            <v>FERNANDO LUIZ N MOREIRA</v>
          </cell>
        </row>
        <row r="122">
          <cell r="F122" t="str">
            <v>ISOL.TÉRMICO CALHA HIDROSSIL. 36"/75MM</v>
          </cell>
          <cell r="O122" t="str">
            <v>FLAVIO HENRIQUE DE MEDEIROS</v>
          </cell>
        </row>
        <row r="123">
          <cell r="F123" t="str">
            <v>ISOL.TÉRMICO C/LÃ VIDRO/ROCHA 1/2"/25MM</v>
          </cell>
          <cell r="O123" t="str">
            <v>FLAVIO HENRIQUE WANDERLEY LAPA</v>
          </cell>
        </row>
        <row r="124">
          <cell r="F124" t="str">
            <v>ISOL.TÉRMICO C/LÃ VIDRO/ROCHA 1/2"/38MM</v>
          </cell>
          <cell r="O124" t="str">
            <v>FRANCISCO ARAUJO DIAS</v>
          </cell>
        </row>
        <row r="125">
          <cell r="F125" t="str">
            <v>ISOL.TÉRMICO C/LÃ VIDRO/ROCHA 1/2"/50MM</v>
          </cell>
          <cell r="O125" t="str">
            <v>FRANCISCO DE ASSIS E. JUNIOR</v>
          </cell>
        </row>
        <row r="126">
          <cell r="F126" t="str">
            <v>ISOL.TÉRMICO C/LÃ VIDRO/ROCHA 3/4"/25MM</v>
          </cell>
          <cell r="O126" t="str">
            <v>FRANCISCO FERNANDES NETO</v>
          </cell>
        </row>
        <row r="127">
          <cell r="F127" t="str">
            <v>ISOL.TÉRMICO C/LÃ VIDRO/ROCHA 3/4"/38MM</v>
          </cell>
          <cell r="O127" t="str">
            <v>GERALDO ALBERTO R PEREIRA</v>
          </cell>
        </row>
        <row r="128">
          <cell r="F128" t="str">
            <v>ISOL.TÉRMICO C/LÃ VIDRO/ROCHA 3/4"/50MM</v>
          </cell>
          <cell r="O128" t="str">
            <v>GETÚLIO VARGAS DOS S LISBOA</v>
          </cell>
        </row>
        <row r="129">
          <cell r="F129" t="str">
            <v>ISOL.TÉRMICO C/LÃ VIDRO/ROCHA 3/4"/63MM</v>
          </cell>
          <cell r="O129" t="str">
            <v>GILMARIO BASTOS LIMA</v>
          </cell>
        </row>
        <row r="130">
          <cell r="F130" t="str">
            <v>ISOL.TÉRMICO C/LÃ VIDRO/ROCHA 1"/25MM</v>
          </cell>
          <cell r="O130" t="str">
            <v>GUILHERME PAULO MONCAO COSTA</v>
          </cell>
        </row>
        <row r="131">
          <cell r="F131" t="str">
            <v>ISOL.TÉRMICO C/LÃ VIDRO/ROCHA 1"/38MM</v>
          </cell>
          <cell r="O131" t="str">
            <v>GUMERCINO ORNELAS</v>
          </cell>
        </row>
        <row r="132">
          <cell r="F132" t="str">
            <v>ISOL.TÉRMICO C/LÃ VIDRO/ROCHA 1"/50MM</v>
          </cell>
          <cell r="O132" t="str">
            <v>HILDEBRANDO OLIVEIRA DE SOUZA</v>
          </cell>
        </row>
        <row r="133">
          <cell r="F133" t="str">
            <v>ISOL.TÉRMICO C/LÃ VIDRO/ROCHA 1"/63MM</v>
          </cell>
          <cell r="O133" t="str">
            <v>HUMBERTO LOPES DE FRANÇA</v>
          </cell>
        </row>
        <row r="134">
          <cell r="F134" t="str">
            <v>ISOL.TÉRMICO C/LÃ VIDRO/ROCHA 1"/75MM</v>
          </cell>
          <cell r="O134" t="str">
            <v>HUMBERTO MORAES RIBEIRO</v>
          </cell>
        </row>
        <row r="135">
          <cell r="F135" t="str">
            <v>ISOL.TÉRMICO C/LÃ VIDRO/ROCHA 1.1/2"/25M</v>
          </cell>
          <cell r="O135" t="str">
            <v>ILACIR MARCIO DE OLIVEIRA</v>
          </cell>
        </row>
        <row r="136">
          <cell r="F136" t="str">
            <v>ISOL.TÉRMICO C/LÃ VIDRO/ROCHA 1.1/2"/38M</v>
          </cell>
          <cell r="O136" t="str">
            <v>IVAN FERREIRA DINIZ DA HORA</v>
          </cell>
        </row>
        <row r="137">
          <cell r="F137" t="str">
            <v>ISOL.TÉRMICO C/LÃ VIDRO/ROCHA 1.1/2"/50M</v>
          </cell>
          <cell r="O137" t="str">
            <v>JAILTON FELIX DE ARAUJO</v>
          </cell>
        </row>
        <row r="138">
          <cell r="F138" t="str">
            <v>ISOL.TÉRMICO C/LÃ VIDRO/ROCHA 1.1/2"/63M</v>
          </cell>
          <cell r="O138" t="str">
            <v>JAIR ANTONIO DOS HUMILDES OLIVEIRA</v>
          </cell>
        </row>
        <row r="139">
          <cell r="F139" t="str">
            <v>ISOL.TÉRMICO C/LÃ VIDRO/ROCHA 1.1/2"/75M</v>
          </cell>
          <cell r="O139" t="str">
            <v>JAIRO NASCIMENTO DE SOUZA</v>
          </cell>
        </row>
        <row r="140">
          <cell r="F140" t="str">
            <v>ISOL.TÉRMICO C/LÃ VIDRO/ROCHA 2"/25MM</v>
          </cell>
          <cell r="O140" t="str">
            <v>JAITO PEREIRA DE MELO</v>
          </cell>
        </row>
        <row r="141">
          <cell r="F141" t="str">
            <v>ISOL.TÉRMICO C/LÃ VIDRO/ROCHA 2"/38MM</v>
          </cell>
          <cell r="O141" t="str">
            <v>JAQUES GONCALVES DA SILVA</v>
          </cell>
        </row>
        <row r="142">
          <cell r="F142" t="str">
            <v>ISOL.TÉRMICO C/LÃ VIDRO/ROCHA 2"/50MM</v>
          </cell>
          <cell r="O142" t="str">
            <v>JARBAS MATOS SANTOS</v>
          </cell>
        </row>
        <row r="143">
          <cell r="F143" t="str">
            <v>ISOL.TÉRMICO C/LÃ VIDRO/ROCHA 2"/63MM</v>
          </cell>
          <cell r="O143" t="str">
            <v>JOAILTON VENTURA CONCEIÇÃO</v>
          </cell>
        </row>
        <row r="144">
          <cell r="F144" t="str">
            <v>ISOL.TÉRMICO C/LÃ VIDRO/ROCHA 2"/75MM</v>
          </cell>
          <cell r="O144" t="str">
            <v>JOÃO BATISTA CARDOSO DE MATOS</v>
          </cell>
        </row>
        <row r="145">
          <cell r="F145" t="str">
            <v>ISOL.TÉRMICO C/LÃ VIDRO/ROCHA 2.1/2"/25M</v>
          </cell>
          <cell r="O145" t="str">
            <v>JOÃO CAPISTRANO NOBRE DE ABREU</v>
          </cell>
        </row>
        <row r="146">
          <cell r="F146" t="str">
            <v>ISOL.TÉRMICO C/LÃ VIDRO/ROCHA 2.1/2"/38M</v>
          </cell>
          <cell r="O146" t="str">
            <v>JOAO DE JESUS CARDOSO</v>
          </cell>
        </row>
        <row r="147">
          <cell r="F147" t="str">
            <v>ISOL.TÉRMICO C/LÃ VIDRO/ROCHA 2.1/2"/50M</v>
          </cell>
          <cell r="O147" t="str">
            <v>JOAO DE JESUS CASAES</v>
          </cell>
        </row>
        <row r="148">
          <cell r="F148" t="str">
            <v>ISOL.TÉRMICO C/LÃ VIDRO/ROCHA 2.1/2"/63M</v>
          </cell>
          <cell r="O148" t="str">
            <v>JOAO EUGENIO DE SOUSA</v>
          </cell>
        </row>
        <row r="149">
          <cell r="F149" t="str">
            <v>ISOL.TÉRMICO C/LÃ VIDRO/ROCHA 2.1/2"/75M</v>
          </cell>
          <cell r="O149" t="str">
            <v>JOÃO ROBERTO SILVA PICANÇO</v>
          </cell>
        </row>
        <row r="150">
          <cell r="F150" t="str">
            <v>ISOL.TÉRMICO C/LÃ VIDRO/ROCHA 3"/25MM</v>
          </cell>
          <cell r="O150" t="str">
            <v>JOAO RODRIGUES DE OLIVEIRA</v>
          </cell>
        </row>
        <row r="151">
          <cell r="F151" t="str">
            <v>ISOL.TÉRMICO C/LÃ VIDRO/ROCHA 3"/38MM</v>
          </cell>
          <cell r="O151" t="str">
            <v>JOÃO SANTOS DE SOUZA</v>
          </cell>
        </row>
        <row r="152">
          <cell r="F152" t="str">
            <v>ISOL.TÉRMICO C/LÃ VIDRO/ROCHA 3"/50MM</v>
          </cell>
          <cell r="O152" t="str">
            <v>JOCELITO DOS SANTOS MENEZES</v>
          </cell>
        </row>
        <row r="153">
          <cell r="F153" t="str">
            <v>ISOL.TÉRMICO C/LÃ VIDRO/ROCHA 3"/63MM</v>
          </cell>
          <cell r="O153" t="str">
            <v>JORGE CARLOS PEREIRA FONTES</v>
          </cell>
        </row>
        <row r="154">
          <cell r="F154" t="str">
            <v>ISOL.TÉRMICO C/LÃ VIDRO/ROCHA 3"/75MM</v>
          </cell>
          <cell r="O154" t="str">
            <v>JORGE LUIZ DE SA THOMAZ</v>
          </cell>
        </row>
        <row r="155">
          <cell r="F155" t="str">
            <v>ISOL.TÉRMICO C/LÃ VIDRO/ROCHA 4"/25MM</v>
          </cell>
          <cell r="O155" t="str">
            <v>JORGE LUIZ SANTOS DE OLIVEIRA</v>
          </cell>
        </row>
        <row r="156">
          <cell r="F156" t="str">
            <v>ISOL.TÉRMICO C/LÃ VIDRO/ROCHA 4"/38MM</v>
          </cell>
          <cell r="O156" t="str">
            <v>JOSAIR CERQUEIRA</v>
          </cell>
        </row>
        <row r="157">
          <cell r="F157" t="str">
            <v>ISOL.TÉRMICO C/LÃ VIDRO/ROCHA 4"/50MM</v>
          </cell>
          <cell r="O157" t="str">
            <v>JOSÉ ALVES BARBOSA FILHO</v>
          </cell>
        </row>
        <row r="158">
          <cell r="F158" t="str">
            <v>ISOL.TÉRMICO C/LÃ VIDRO/ROCHA 4"/63MM</v>
          </cell>
          <cell r="O158" t="str">
            <v>JOSÉ ALVES DE MACEDO FILHO</v>
          </cell>
        </row>
        <row r="159">
          <cell r="F159" t="str">
            <v>ISOL.TÉRMICO C/LÃ VIDRO/ROCHA 4"/75MM</v>
          </cell>
          <cell r="O159" t="str">
            <v>JOSE ANTONIO SILVA VASCONCELOS</v>
          </cell>
        </row>
        <row r="160">
          <cell r="F160" t="str">
            <v>ISOL.TÉRMICO C/LÃ VIDRO/ROCHA 6"/25MM</v>
          </cell>
          <cell r="O160" t="str">
            <v>JOSÉ CARLOS DE ASSIS</v>
          </cell>
        </row>
        <row r="161">
          <cell r="F161" t="str">
            <v>ISOL.TÉRMICO C/LÃ VIDRO/ROCHA 6"/38MM</v>
          </cell>
          <cell r="O161" t="str">
            <v>JOSE GIL ACACIO APARICIO</v>
          </cell>
        </row>
        <row r="162">
          <cell r="F162" t="str">
            <v>ISOL.TÉRMICO C/LÃ VIDRO/ROCHA 6"/50MM</v>
          </cell>
          <cell r="O162" t="str">
            <v>JOSE JORGE BATISTA DOS SANTOS</v>
          </cell>
        </row>
        <row r="163">
          <cell r="F163" t="str">
            <v>ISOL.TÉRMICO C/LÃ VIDRO/ROCHA 6"/63MM</v>
          </cell>
          <cell r="O163" t="str">
            <v>JOSE JORGE SALOMAO</v>
          </cell>
        </row>
        <row r="164">
          <cell r="F164" t="str">
            <v>ISOL.TÉRMICO C/LÃ VIDRO/ROCHA 6"/75MM</v>
          </cell>
          <cell r="O164" t="str">
            <v>JOSE LEITE RODOVALHO NETO</v>
          </cell>
        </row>
        <row r="165">
          <cell r="F165" t="str">
            <v>ISOL.TÉRMICO C/LÃ VIDRO/ROCHA 8"/25MM</v>
          </cell>
          <cell r="O165" t="str">
            <v>JOSE LUIS DE JESUS SANTOS</v>
          </cell>
        </row>
        <row r="166">
          <cell r="F166" t="str">
            <v>ISOL.TÉRMICO C/LÃ VIDRO/ROCHA 8"/38MM</v>
          </cell>
          <cell r="O166" t="str">
            <v>JOSE MANOEL G DOS SANTOS</v>
          </cell>
        </row>
        <row r="167">
          <cell r="F167" t="str">
            <v>ISOL.TÉRMICO C/LÃ VIDRO/ROCHA 8"/50MM</v>
          </cell>
          <cell r="O167" t="str">
            <v>JOSÉ MARTINS ROSADO</v>
          </cell>
        </row>
        <row r="168">
          <cell r="F168" t="str">
            <v>ISOL.TÉRMICO C/LÃ VIDRO/ROCHA 8"/63MM</v>
          </cell>
          <cell r="O168" t="str">
            <v>JOSE PAULO DE ARAUJO SANTOS</v>
          </cell>
        </row>
        <row r="169">
          <cell r="F169" t="str">
            <v>ISOL.TÉRMICO C/LÃ VIDRO/ROCHA 8"/75MM</v>
          </cell>
          <cell r="O169" t="str">
            <v>JOSE PERGENTINO DA C FILHO</v>
          </cell>
        </row>
        <row r="170">
          <cell r="F170" t="str">
            <v>ISOL.TÉRMICO C/LÃ VIDRO/ROCHA 10"/25MM</v>
          </cell>
          <cell r="O170" t="str">
            <v>JOSÉ RAMOS CARVALHO RIBEIRO</v>
          </cell>
        </row>
        <row r="171">
          <cell r="F171" t="str">
            <v>ISOL.TÉRMICO C/LÃ VIDRO/ROCHA 10"/38MM</v>
          </cell>
          <cell r="O171" t="str">
            <v>JOSE RICARDO BRITO PINTO</v>
          </cell>
        </row>
        <row r="172">
          <cell r="F172" t="str">
            <v>ISOL.TÉRMICO C/LÃ VIDRO/ROCHA 10"/50MM</v>
          </cell>
          <cell r="O172" t="str">
            <v>JOSE TEIXEIRA DE A MARTINS</v>
          </cell>
        </row>
        <row r="173">
          <cell r="F173" t="str">
            <v>ISOL.TÉRMICO C/LÃ VIDRO/ROCHA 10"/63MM</v>
          </cell>
          <cell r="O173" t="str">
            <v>JULIMAR SALES DOS SANTOS</v>
          </cell>
        </row>
        <row r="174">
          <cell r="F174" t="str">
            <v>ISOL.TÉRMICO C/LÃ VIDRO/ROCHA 10"/75MM</v>
          </cell>
          <cell r="O174" t="str">
            <v>JULIO CESAR DA SILVA ALMEIDA</v>
          </cell>
        </row>
        <row r="175">
          <cell r="F175" t="str">
            <v>ISOL.TÉRMICO C/LÃ VIDRO/ROCHA 12"/25MM</v>
          </cell>
          <cell r="O175" t="str">
            <v>JULIO CESAR MARQUES DA SILVA</v>
          </cell>
        </row>
        <row r="176">
          <cell r="F176" t="str">
            <v>ISOL.TÉRMICO C/LÃ VIDRO/ROCHA 12"/38MM</v>
          </cell>
          <cell r="O176" t="str">
            <v>KELLY BATISTA</v>
          </cell>
        </row>
        <row r="177">
          <cell r="F177" t="str">
            <v>ISOL.TÉRMICO C/LÃ VIDRO/ROCHA 12"/50MM</v>
          </cell>
          <cell r="O177" t="str">
            <v>KLEBER BATINGA PINHEIRO</v>
          </cell>
        </row>
        <row r="178">
          <cell r="F178" t="str">
            <v>ISOL.TÉRMICO C/LÃ VIDRO/ROCHA 12"/63MM</v>
          </cell>
          <cell r="O178" t="str">
            <v>LAUDELINO PINTO ALVES DE SOUZA</v>
          </cell>
        </row>
        <row r="179">
          <cell r="F179" t="str">
            <v>ISOL.TÉRMICO C/LÃ VIDRO/ROCHA 12"/75MM</v>
          </cell>
          <cell r="O179" t="str">
            <v>LENICIO LIMA</v>
          </cell>
        </row>
        <row r="180">
          <cell r="F180" t="str">
            <v>ISOL.TÉRMICO C/LÃ VIDRO/ROCHA 14"/25MM</v>
          </cell>
          <cell r="O180" t="str">
            <v>LEVI MARIANO CARDOSO JUNIOR</v>
          </cell>
        </row>
        <row r="181">
          <cell r="F181" t="str">
            <v>ISOL.TÉRMICO C/LÃ VIDRO/ROCHA 14"/38MM</v>
          </cell>
          <cell r="O181" t="str">
            <v>LOURIVAL FRANCELINO VASQUES</v>
          </cell>
        </row>
        <row r="182">
          <cell r="F182" t="str">
            <v>ISOL.TÉRMICO C/LÃ VIDRO/ROCHA 14"/50MM</v>
          </cell>
          <cell r="O182" t="str">
            <v>LUCIANO JOSE DA SILVA SOUZA</v>
          </cell>
        </row>
        <row r="183">
          <cell r="F183" t="str">
            <v>ISOL.TÉRMICO C/LÃ VIDRO/ROCHA 14"/63MM</v>
          </cell>
          <cell r="O183" t="str">
            <v>LUIS CLÁUDIO ARAÚJO PAIVA</v>
          </cell>
        </row>
        <row r="184">
          <cell r="F184" t="str">
            <v>ISOL.TÉRMICO C/LÃ VIDRO/ROCHA 14"/75MM</v>
          </cell>
          <cell r="O184" t="str">
            <v>LUIZ ANGELO DOS SANTOS</v>
          </cell>
        </row>
        <row r="185">
          <cell r="F185" t="str">
            <v>ISOL.TÉRMICO C/LÃ VIDRO/ROCHA 16"/38MM</v>
          </cell>
          <cell r="O185" t="str">
            <v>LUIZ CARLOS DA SILVA</v>
          </cell>
        </row>
        <row r="186">
          <cell r="F186" t="str">
            <v>ISOL.TÉRMICO C/LÃ VIDRO/ROCHA 16"/50MM</v>
          </cell>
          <cell r="O186" t="str">
            <v>LUIZ CARLOS DO N. BRITO</v>
          </cell>
        </row>
        <row r="187">
          <cell r="F187" t="str">
            <v>ISOL.TÉRMICO C/LÃ VIDRO/ROCHA 16"/63MM</v>
          </cell>
          <cell r="O187" t="str">
            <v>LUIZ CARLOS SOARES RIBEIRO</v>
          </cell>
        </row>
        <row r="188">
          <cell r="F188" t="str">
            <v>ISOL.TÉRMICO C/LÃ VIDRO/ROCHA 16"/75MM</v>
          </cell>
          <cell r="O188" t="str">
            <v>LUIZ CLAUDIO BENEVIDES SARNO</v>
          </cell>
        </row>
        <row r="189">
          <cell r="F189" t="str">
            <v>ISOL.TÉRMICO C/LÃ VIDRO/ROCHA 18"/38MM</v>
          </cell>
          <cell r="O189" t="str">
            <v>LUIZ EDUARDO ANDRADE DE MELO</v>
          </cell>
        </row>
        <row r="190">
          <cell r="F190" t="str">
            <v>ISOL.TÉRMICO C/LÃ VIDRO/ROCHA 18"/50MM</v>
          </cell>
          <cell r="O190" t="str">
            <v>LUIZ FERNANDO PRATES NEVES</v>
          </cell>
        </row>
        <row r="191">
          <cell r="F191" t="str">
            <v>ISOL.TÉRMICO C/LÃ VIDRO/ROCHA 18"/63MM</v>
          </cell>
          <cell r="O191" t="str">
            <v>LUIZ GREGORIO DE MELO</v>
          </cell>
        </row>
        <row r="192">
          <cell r="F192" t="str">
            <v>ISOL.TÉRMICO C/LÃ VIDRO/ROCHA 18"/75MM</v>
          </cell>
          <cell r="O192" t="str">
            <v>LUIZ LOPES GUIMARAES NETO</v>
          </cell>
        </row>
        <row r="193">
          <cell r="F193" t="str">
            <v>ISOL.TÉRMICO C/LÃ VIDRO/ROCHA 20"/38MM</v>
          </cell>
          <cell r="O193" t="str">
            <v>MANOEL CAPUTO PEREIRA GOMES</v>
          </cell>
        </row>
        <row r="194">
          <cell r="F194" t="str">
            <v>ISOL.TÉRMICO C/LÃ VIDRO/ROCHA 20"/50MM</v>
          </cell>
          <cell r="O194" t="str">
            <v>MANOEL MACHADO MAGALHÃES</v>
          </cell>
        </row>
        <row r="195">
          <cell r="F195" t="str">
            <v>ISOL.TÉRMICO C/LÃ VIDRO/ROCHA 20"/65MM</v>
          </cell>
          <cell r="O195" t="str">
            <v>MARCELO TRAUTMANN</v>
          </cell>
        </row>
        <row r="196">
          <cell r="F196" t="str">
            <v>ISOL.TÉRMICO C/LÃ VIDRO/ROCHA 20"/75MM</v>
          </cell>
          <cell r="O196" t="str">
            <v>MARCIO BARRETO PEREIRA</v>
          </cell>
        </row>
        <row r="197">
          <cell r="F197" t="str">
            <v>ISOL.TÉRMICO C/LÃ VIDRO/ROCHA 22"/38MM</v>
          </cell>
          <cell r="O197" t="str">
            <v>MÁRCIO DAS VIRGENS REBOUÇAS</v>
          </cell>
        </row>
        <row r="198">
          <cell r="F198" t="str">
            <v>ISOL.TÉRMICO C/LÃ VIDRO/ROCHA 22"/50MM</v>
          </cell>
          <cell r="O198" t="str">
            <v xml:space="preserve">MÁRCIO NEY DE MATOS RODRIGUES </v>
          </cell>
        </row>
        <row r="199">
          <cell r="F199" t="str">
            <v>ISOL.TÉRMICO C/LÃ VIDRO/ROCHA 22"/63MM</v>
          </cell>
          <cell r="O199" t="str">
            <v>MARCO ANTONIO NUNES COSTA</v>
          </cell>
        </row>
        <row r="200">
          <cell r="F200" t="str">
            <v>ISOL.TÉRMICO C/LÃ VIDRO/ROCHA 22"/75MM</v>
          </cell>
          <cell r="O200" t="str">
            <v>MARCO AURELIO DANTAS DA SILVA</v>
          </cell>
        </row>
        <row r="201">
          <cell r="F201" t="str">
            <v>ISOL.TÉRMICO C/LÃ VIDRO/ROCHA 24"/38MM</v>
          </cell>
          <cell r="O201" t="str">
            <v>MARCOS ANTONIO DO NASCIMENTO</v>
          </cell>
        </row>
        <row r="202">
          <cell r="F202" t="str">
            <v>ISOL.TÉRMICO C/LÃ VIDRO/ROCHA 24"/50MM</v>
          </cell>
          <cell r="O202" t="str">
            <v>MARCOS DECHEN</v>
          </cell>
        </row>
        <row r="203">
          <cell r="F203" t="str">
            <v>ISOL.TÉRMICO C/LÃ VIDRO/ROCHA 24"/63MM</v>
          </cell>
          <cell r="O203" t="str">
            <v>MARCOS ROGERIO DE O VIEIRA</v>
          </cell>
        </row>
        <row r="204">
          <cell r="F204" t="str">
            <v>ISOL.TÉRMICO C/LÃ VIDRO/ROCHA 24"/75MM</v>
          </cell>
          <cell r="O204" t="str">
            <v>MÁRIO FREITAS DE CERQUEIRA</v>
          </cell>
        </row>
        <row r="205">
          <cell r="F205" t="str">
            <v>ISOL.TÉRMICO C/LÃ VIDRO/ROCHA 26"/38MM</v>
          </cell>
          <cell r="O205" t="str">
            <v>MARIO RIBEIRO FREITAS</v>
          </cell>
        </row>
        <row r="206">
          <cell r="F206" t="str">
            <v>ISOL.TÉRMICO C/LÃ VIDRO/ROCHA 26"/50MM</v>
          </cell>
          <cell r="O206" t="str">
            <v>MARIVALDO SILVA DOS SANTOS</v>
          </cell>
        </row>
        <row r="207">
          <cell r="F207" t="str">
            <v>ISOL.TÉRMICO C/LÃ VIDRO/ROCHA 26"/63MM</v>
          </cell>
          <cell r="O207" t="str">
            <v>MOISES ANTUNES GUIMARAES</v>
          </cell>
        </row>
        <row r="208">
          <cell r="F208" t="str">
            <v>ISOL.TÉRMICO C/LÃ VIDRO/ROCHA 26"/75MM</v>
          </cell>
          <cell r="O208" t="str">
            <v>MOZART DE SOUZA COELHO</v>
          </cell>
        </row>
        <row r="209">
          <cell r="F209" t="str">
            <v>ISOL.TÉRMICO C/LÃ VIDRO/ROCHA 30"/38MM</v>
          </cell>
          <cell r="O209" t="str">
            <v>NEDSON DE FREITAS SANTOS</v>
          </cell>
        </row>
        <row r="210">
          <cell r="F210" t="str">
            <v>ISOL.TÉRMICO C/LÃ VIDRO/ROCHA 30"/50MM</v>
          </cell>
          <cell r="O210" t="str">
            <v>NELIO SANTOS RIBEIRO</v>
          </cell>
        </row>
        <row r="211">
          <cell r="F211" t="str">
            <v>ISOL.TÉRMICO C/LÃ VIDRO/ROCHA 30"/63MM</v>
          </cell>
          <cell r="O211" t="str">
            <v>NELSON GONCALVES LORDELO</v>
          </cell>
        </row>
        <row r="212">
          <cell r="F212" t="str">
            <v>ISOL.TÉRMICO C/LÃ VIDRO/ROCHA 30"/75MM</v>
          </cell>
          <cell r="O212" t="str">
            <v>OMAR PINTO DE ABREU</v>
          </cell>
        </row>
        <row r="213">
          <cell r="F213" t="str">
            <v>ISOL.TÉRMICO C/LÃ VIDRO/ROCHA 32"/38MM</v>
          </cell>
          <cell r="O213" t="str">
            <v>ORLANDO LIMA TEIXEIRA</v>
          </cell>
        </row>
        <row r="214">
          <cell r="F214" t="str">
            <v>ISOL.TÉRMICO C/LÃ VIDRO/ROCHA 32"/50MM</v>
          </cell>
          <cell r="O214" t="str">
            <v>ORLANDO SOUZA COSTA</v>
          </cell>
        </row>
        <row r="215">
          <cell r="F215" t="str">
            <v>ISOL.TÉRMICO C/LÃ VIDRO/ROCHA 32"/63MM</v>
          </cell>
          <cell r="O215" t="str">
            <v>OSILDO BELO DA SILVA</v>
          </cell>
        </row>
        <row r="216">
          <cell r="F216" t="str">
            <v>ISOL.TÉRMICO C/LÃ VIDRO/ROCHA 32"/75MM</v>
          </cell>
          <cell r="O216" t="str">
            <v>OSMAR CARVALHO SERRA</v>
          </cell>
        </row>
        <row r="217">
          <cell r="F217" t="str">
            <v>ISOL.TÉRMICO C/LÃ VIDRO/ROCHA 36"/38MM</v>
          </cell>
          <cell r="O217" t="str">
            <v>OSMAR NAZARÉ DOS SANTOS</v>
          </cell>
        </row>
        <row r="218">
          <cell r="F218" t="str">
            <v>ISOL.TÉRMICO C/LÃ VIDRO/ROCHA 36"/50MM</v>
          </cell>
          <cell r="O218" t="str">
            <v>PABLO ADOLFO BATISTA NOGUEIRA</v>
          </cell>
        </row>
        <row r="219">
          <cell r="F219" t="str">
            <v>ISOL.TÉRMICO C/LÃ VIDRO/ROCHA 36"/63MM</v>
          </cell>
          <cell r="O219" t="str">
            <v>PALOMA BARRETO SAMPAIO SODRE</v>
          </cell>
        </row>
        <row r="220">
          <cell r="F220" t="str">
            <v>ISOL.TÉRMICO C/LÃ VIDRO/ROCHA 36"/75MM</v>
          </cell>
          <cell r="O220" t="str">
            <v>PAOLO TIBERIO MODAFFERI NETO</v>
          </cell>
        </row>
        <row r="221">
          <cell r="F221" t="str">
            <v>ISOL.TUBUL.C/POLIURETANO INJET.1/2"/25MM</v>
          </cell>
          <cell r="O221" t="str">
            <v>PAULO AMÉRICO BOUZAS ASPERA</v>
          </cell>
        </row>
        <row r="222">
          <cell r="F222" t="str">
            <v>ISOL.TUBUL.C/POLIURETANO INJET.1/2"/40MM</v>
          </cell>
          <cell r="O222" t="str">
            <v>PAULO C LORDELO DE S RIBEIRO</v>
          </cell>
        </row>
        <row r="223">
          <cell r="F223" t="str">
            <v>ISOL.TUBUL.C/POLIURETANO INJET.1/2"/50MM</v>
          </cell>
          <cell r="O223" t="str">
            <v>PAULO EDUARDO MORAIS PEREIRA</v>
          </cell>
        </row>
        <row r="224">
          <cell r="F224" t="str">
            <v>ISOL.TUBUL.C/POLIURETANO INJET.3/4"/25MM</v>
          </cell>
          <cell r="O224" t="str">
            <v>PAULO MOURA BISPO DE SANTANA</v>
          </cell>
        </row>
        <row r="225">
          <cell r="F225" t="str">
            <v>ISOL.TUBUL.C/POLIURETANO INJET.3/4"/40MM</v>
          </cell>
          <cell r="O225" t="str">
            <v>PAULO ROBERTO DE C BRITO</v>
          </cell>
        </row>
        <row r="226">
          <cell r="F226" t="str">
            <v>ISOL.TUBUL.C/POLIURETANO INJET.3/4"/50MM</v>
          </cell>
          <cell r="O226" t="str">
            <v>PAULO ROBERTO SANTIAGO VALENÇA</v>
          </cell>
        </row>
        <row r="227">
          <cell r="F227" t="str">
            <v>ISOL.TUBUL.C/POLIURETANO INJET.3/4"/65MM</v>
          </cell>
          <cell r="O227" t="str">
            <v>PEDRO HERCULANO R NETO</v>
          </cell>
        </row>
        <row r="228">
          <cell r="F228" t="str">
            <v>ISOL.TUBUL.C/POLIURETANO INJET.3/4"/75MM</v>
          </cell>
          <cell r="O228" t="str">
            <v>PEDRO MONTEIRO DOS SANTOS</v>
          </cell>
        </row>
        <row r="229">
          <cell r="F229" t="str">
            <v>ISOL.TUBULAÇÃO C/POLIURETANO INJET.1"/25</v>
          </cell>
          <cell r="O229" t="str">
            <v>PEDRO SOUZA MARTINS</v>
          </cell>
        </row>
        <row r="230">
          <cell r="F230" t="str">
            <v>ISOL.TUBULAÇÃO C/POLIURETANO INJET.1"/40</v>
          </cell>
          <cell r="O230" t="str">
            <v>PITIGUARA MOREIRA</v>
          </cell>
        </row>
        <row r="231">
          <cell r="F231" t="str">
            <v>ISOL.TUBULAÇÃO C/POLIURETANO INJET.1"/50</v>
          </cell>
          <cell r="O231" t="str">
            <v>RAFAEL FRAGA DA SILVA</v>
          </cell>
        </row>
        <row r="232">
          <cell r="F232" t="str">
            <v>ISOL.TUBULAÇÃO C/POLIURETANO INJET.1"/65</v>
          </cell>
          <cell r="O232" t="str">
            <v>RAIMUNDO ALEXANDRINO S JUNIOR</v>
          </cell>
        </row>
        <row r="233">
          <cell r="F233" t="str">
            <v>ISOL.TUBULAÇÃO C/POLIURETANO INJET.1"/75</v>
          </cell>
          <cell r="O233" t="str">
            <v>RAIMUNDO CESAR C DOS ANJOS</v>
          </cell>
        </row>
        <row r="234">
          <cell r="F234" t="str">
            <v>ISOL.TUBUL.C/POLIURETANO INJET.1.1/2"/25</v>
          </cell>
          <cell r="O234" t="str">
            <v>RAIMUNDO DE O SAMPAIO FILHO</v>
          </cell>
        </row>
        <row r="235">
          <cell r="F235" t="str">
            <v>ISOL.TUBUL.C/POLIURETANO INJET.1.1/2"/40</v>
          </cell>
          <cell r="O235" t="str">
            <v>RAIMUNDO JOSE LIMA FARIAS</v>
          </cell>
        </row>
        <row r="236">
          <cell r="F236" t="str">
            <v>ISOL.TUBUL.C/POLIURETANO INJET.1.1/2"/50</v>
          </cell>
          <cell r="O236" t="str">
            <v>RAIMUNDO NONATO ALMEIDA DANTAS</v>
          </cell>
        </row>
        <row r="237">
          <cell r="F237" t="str">
            <v>ISOL.TUBUL.C/POLIURETANO INJET.1.1/2"/65</v>
          </cell>
          <cell r="O237" t="str">
            <v>RAIMUNDO NONATO DA SILVA CUNHA</v>
          </cell>
        </row>
        <row r="238">
          <cell r="F238" t="str">
            <v>ISOL.TUBUL.C/POLIURETANO INJET.1.1/2"/75</v>
          </cell>
          <cell r="O238" t="str">
            <v>RAIMUNDO TEIXEIRA PEREIRA JÚNIOR</v>
          </cell>
        </row>
        <row r="239">
          <cell r="F239" t="str">
            <v>ISOL.TUBULAÇÃO C/POLIURETANO INJET.2"/25</v>
          </cell>
          <cell r="O239" t="str">
            <v>RAMIRO MARTINS DA SILVA MARINHO</v>
          </cell>
        </row>
        <row r="240">
          <cell r="F240" t="str">
            <v>ISOL.TUBULAÇÃO C/POLIURETANO INJET.2"/40</v>
          </cell>
          <cell r="O240" t="str">
            <v>REGINALDO SANTOS NASCIMENTO</v>
          </cell>
        </row>
        <row r="241">
          <cell r="F241" t="str">
            <v>ISOL.TUBULAÇÃO C/POLIURETANO INJET.2"/50</v>
          </cell>
          <cell r="O241" t="str">
            <v>REINALDO C DOS SANTOS SILVA</v>
          </cell>
        </row>
        <row r="242">
          <cell r="F242" t="str">
            <v>ISOL.TUBULAÇÃO C/POLIURETANO INJET.2"/65</v>
          </cell>
          <cell r="O242" t="str">
            <v>RENATO LUIZ KLINGER DAMATI</v>
          </cell>
        </row>
        <row r="243">
          <cell r="F243" t="str">
            <v>ISOL.TUBULAÇÃO C/POLIURETANO INJET.2"/75</v>
          </cell>
          <cell r="O243" t="str">
            <v xml:space="preserve">RICARDO ANDION ARRUTI </v>
          </cell>
        </row>
        <row r="244">
          <cell r="F244" t="str">
            <v>ISOL.TUBUL.C/POLIURETANO INJET.2.1/2"/25</v>
          </cell>
          <cell r="O244" t="str">
            <v>RICARDO FERNANDO OLIVEIRA DE MEDEIROS</v>
          </cell>
        </row>
        <row r="245">
          <cell r="F245" t="str">
            <v>ISOL.TUBUL.C/POLIURETANO INJET.2.1/2"/40</v>
          </cell>
          <cell r="O245" t="str">
            <v>RICARDO JOSE ROCHA DA SILVA</v>
          </cell>
        </row>
        <row r="246">
          <cell r="F246" t="str">
            <v>ISOL.TUBUL.C/POLIURETANO INJET.2.1/2"/50</v>
          </cell>
          <cell r="O246" t="str">
            <v>RICARDO LAGE</v>
          </cell>
        </row>
        <row r="247">
          <cell r="F247" t="str">
            <v>ISOL.TUBUL.C/POLIURETANO INJET.2.1/2"/65</v>
          </cell>
          <cell r="O247" t="str">
            <v>RICARDO NOGUEIRA SOARES</v>
          </cell>
        </row>
        <row r="248">
          <cell r="F248" t="str">
            <v>ISOL.TUBUL.C/POLIURETANO INJET.2.1/2"/75</v>
          </cell>
          <cell r="O248" t="str">
            <v>RICARDO PAIVA DO NASCIMENTO</v>
          </cell>
        </row>
        <row r="249">
          <cell r="F249" t="str">
            <v>ISOL.TUBULAÇÃO C/POLIURETANO INJET.3"/25</v>
          </cell>
          <cell r="O249" t="str">
            <v>ROBERTO FERREIRA DE OLIVEIRA</v>
          </cell>
        </row>
        <row r="250">
          <cell r="F250" t="str">
            <v>ISOL.TUBULAÇÃO C/POLIURETANO INJET.3"/40</v>
          </cell>
          <cell r="O250" t="str">
            <v>ROBSON LIMA SANTOS</v>
          </cell>
        </row>
        <row r="251">
          <cell r="F251" t="str">
            <v>ISOL.TUBUL.C/POLIURETANO INJET.3"/50MM</v>
          </cell>
          <cell r="O251" t="str">
            <v>RODRIGO ALBUQUERQUE BATISTA</v>
          </cell>
        </row>
        <row r="252">
          <cell r="F252" t="str">
            <v>ISOL.TUBUL.C/POLIURETANO INJET.3"/65MM</v>
          </cell>
          <cell r="O252" t="str">
            <v>ROMULO AUGUSTO DE SOUZA PASSOS</v>
          </cell>
        </row>
        <row r="253">
          <cell r="F253" t="str">
            <v>ISOL.TUBUL.C/POLIURETANO INJET.3"/75MM</v>
          </cell>
          <cell r="O253" t="str">
            <v>RUDIVAL SILVA SANTOS</v>
          </cell>
        </row>
        <row r="254">
          <cell r="F254" t="str">
            <v>ISOL.TUBUL.C/POLIURETANO INJET.30"/90MM</v>
          </cell>
          <cell r="O254" t="str">
            <v>RUY KNAPP JUNIOR</v>
          </cell>
        </row>
        <row r="255">
          <cell r="F255" t="str">
            <v>ISOL.TUBULAÇÃO C/POLIURETANO INJET.4"/25</v>
          </cell>
          <cell r="O255" t="str">
            <v>SAMUEL ROCHA DOS SANTOS</v>
          </cell>
        </row>
        <row r="256">
          <cell r="F256" t="str">
            <v>ISOL.TUBULAÇÃO C/POLIURETANO INJET.4"/40</v>
          </cell>
          <cell r="O256" t="str">
            <v>SERGIO LUIZ SILVEIRA ALVES</v>
          </cell>
        </row>
        <row r="257">
          <cell r="F257" t="str">
            <v>ISOL.TUBULAÇÃO C/POLIURETANO INJET.4"/50</v>
          </cell>
          <cell r="O257" t="str">
            <v>SERGIO RICARDO C TEIXEIRA</v>
          </cell>
        </row>
        <row r="258">
          <cell r="F258" t="str">
            <v>ISOL.TUBULAÇÃO C/POLIURETANO INJET.4"/65</v>
          </cell>
          <cell r="O258" t="str">
            <v>TARCIO CHECCUCCI NERY</v>
          </cell>
        </row>
        <row r="259">
          <cell r="F259" t="str">
            <v>ISOL.TUBULAÇÃO C/POLIURETANO INJET.4"/75</v>
          </cell>
          <cell r="O259" t="str">
            <v>UBIRAJARA PASSOS SERRA</v>
          </cell>
        </row>
        <row r="260">
          <cell r="F260" t="str">
            <v>ISOL.TUBULAÇÃO C/POLIURETANO INJET.4"/90</v>
          </cell>
          <cell r="O260" t="str">
            <v>UBIRAJARA RIBEIRO DA SILVA</v>
          </cell>
        </row>
        <row r="261">
          <cell r="F261" t="str">
            <v>ISOL.TUBUL.C/POLIURETANO INJET.4"/100MM</v>
          </cell>
          <cell r="O261" t="str">
            <v>UILSON ALMEIDA DE CAMPOS</v>
          </cell>
        </row>
        <row r="262">
          <cell r="F262" t="str">
            <v>ISOL.TUBUL.C/POLIURETANO INJET.4"/115MM</v>
          </cell>
          <cell r="O262" t="str">
            <v>VALDIR JOSÉ GARCIA</v>
          </cell>
        </row>
        <row r="263">
          <cell r="F263" t="str">
            <v>ISOL.TUBULAÇÃO C/POLIURETANO INJET.6"/25</v>
          </cell>
          <cell r="O263" t="str">
            <v>VALERIA SALIGNAC DE SOUSA BRASIL</v>
          </cell>
        </row>
        <row r="264">
          <cell r="F264" t="str">
            <v>ISOL.TUBULAÇÃO C/POLIURETANO INJET.6"/40</v>
          </cell>
          <cell r="O264" t="str">
            <v>VALTER FERNANDES DE MATOS</v>
          </cell>
        </row>
        <row r="265">
          <cell r="F265" t="str">
            <v>ISOL.TUBULAÇÃO C/POLIURETANO INJET.6"/50</v>
          </cell>
          <cell r="O265" t="str">
            <v>VALTER FERREIRA DA MOTA</v>
          </cell>
        </row>
        <row r="266">
          <cell r="F266" t="str">
            <v>ISOL.TUBULAÇÃO C/POLIURETANO INJET.6"/65</v>
          </cell>
          <cell r="O266" t="str">
            <v>VÂNIA G DE VASCONCELOS</v>
          </cell>
        </row>
        <row r="267">
          <cell r="F267" t="str">
            <v>ISOL.TUBULAÇÃO C/POLIURETANO INJET.6"/75</v>
          </cell>
          <cell r="O267" t="str">
            <v>VIVALDINO FRANCO V DA CRUZ</v>
          </cell>
        </row>
        <row r="268">
          <cell r="F268" t="str">
            <v>ISOL.TUBULAÇÃO C/POLIURETANO INJET.6"/90</v>
          </cell>
          <cell r="O268" t="str">
            <v>VLADIMIR ALBANO C FALCON</v>
          </cell>
        </row>
        <row r="269">
          <cell r="F269" t="str">
            <v>ISOL.TUBUL.C/POLIURETANO INJET.6"/100MM</v>
          </cell>
          <cell r="O269" t="str">
            <v>VLADIMIR ARAUJO ORNELAS</v>
          </cell>
        </row>
        <row r="270">
          <cell r="F270" t="str">
            <v>ISOL.TUBUL.C/POLIURETANO INJET.6"/115MM</v>
          </cell>
          <cell r="O270" t="str">
            <v>WALDIR PIMENTEL JUNIOR</v>
          </cell>
        </row>
        <row r="271">
          <cell r="F271" t="str">
            <v>ISOL.TUBUL.C/POLIURETANO INJET.6"/125MM</v>
          </cell>
          <cell r="O271" t="str">
            <v>WALMIR LIMA FILHO</v>
          </cell>
        </row>
        <row r="272">
          <cell r="F272" t="str">
            <v>ISOL.TUBULAÇÃO C/POLIURETANO INJET.8"/25</v>
          </cell>
          <cell r="O272" t="str">
            <v>WEBER BRAGA DA SILVA</v>
          </cell>
        </row>
        <row r="273">
          <cell r="F273" t="str">
            <v>ISOL.TUBULAÇÃO C/POLIURETANO INJET.8"/40</v>
          </cell>
          <cell r="O273" t="str">
            <v>WELLINGTON DE CARVALHO LEAL</v>
          </cell>
        </row>
        <row r="274">
          <cell r="F274" t="str">
            <v>ISOL.TUBULAÇÃO C/POLIURETANO INJET.8"/50</v>
          </cell>
        </row>
        <row r="275">
          <cell r="F275" t="str">
            <v>ISOL.TUBULAÇÃO C/POLIURETANO INJET.8"/65</v>
          </cell>
        </row>
        <row r="276">
          <cell r="F276" t="str">
            <v>ISOL.TUBULAÇÃO C/POLIURETANO INJET.8"/75</v>
          </cell>
        </row>
        <row r="277">
          <cell r="F277" t="str">
            <v>ISOL.TUBULAÇÃO C/POLIURETANO INJET.8"/90</v>
          </cell>
        </row>
        <row r="278">
          <cell r="F278" t="str">
            <v>ISOL.TUBUL.C/POLIURETANO INJET.8"/100MM</v>
          </cell>
        </row>
        <row r="279">
          <cell r="F279" t="str">
            <v>ISOL.TUBUL.C/POLIURETANO INJET.8"/115MM</v>
          </cell>
        </row>
        <row r="280">
          <cell r="F280" t="str">
            <v>ISOL.TUBUL.C/POLIURETANO INJET.8"/125MM</v>
          </cell>
        </row>
        <row r="281">
          <cell r="F281" t="str">
            <v>ISOL.TUBUL.C/POLIURETANO INJET.10"/25MM</v>
          </cell>
        </row>
        <row r="282">
          <cell r="F282" t="str">
            <v>ISOL.TUBUL.C/POLIURETANO INJET.10"/40MM</v>
          </cell>
        </row>
        <row r="283">
          <cell r="F283" t="str">
            <v>ISOL.TUBUL.C/POLIURETANO INJET.10"/50MM</v>
          </cell>
        </row>
        <row r="284">
          <cell r="F284" t="str">
            <v>ISOL.TUBUL.C/POLIURETANO INJET.10"/65MM</v>
          </cell>
        </row>
        <row r="285">
          <cell r="F285" t="str">
            <v>ISOL.TUBUL.C/POLIURETANO INJET.10"/75MM</v>
          </cell>
        </row>
        <row r="286">
          <cell r="F286" t="str">
            <v>ISOL.TUBUL.C/POLIURETANO INJET.10"/90MM</v>
          </cell>
        </row>
        <row r="287">
          <cell r="F287" t="str">
            <v>ISOL.TUBUL.C/POLIURETANO INJET.10"/100MM</v>
          </cell>
        </row>
        <row r="288">
          <cell r="F288" t="str">
            <v>ISOL.TUBUL.C/POLIURETANO INJET.10"/115MM</v>
          </cell>
        </row>
        <row r="289">
          <cell r="F289" t="str">
            <v>ISOL.TUBUL.C/POLIURETANO INJET.10"/125MM</v>
          </cell>
        </row>
        <row r="290">
          <cell r="F290" t="str">
            <v>ISOL.TUBUL.C/POLIURETANO INJET.12"/25MM</v>
          </cell>
        </row>
        <row r="291">
          <cell r="F291" t="str">
            <v>ISOL.TUBUL.C/POLIURETANO INJET.12"/40MM</v>
          </cell>
        </row>
        <row r="292">
          <cell r="F292" t="str">
            <v>ISOL.TUBUL.C/POLIURETANO INJET.12"/50MM</v>
          </cell>
        </row>
        <row r="293">
          <cell r="F293" t="str">
            <v>ISOL.TUBUL.C/POLIURETANO INJET.12"/65MM</v>
          </cell>
        </row>
        <row r="294">
          <cell r="F294" t="str">
            <v>ISOL.TUBUL.C/POLIURETANO INJET.12"/75MM</v>
          </cell>
        </row>
        <row r="295">
          <cell r="F295" t="str">
            <v>ISOL.TUBUL.C/POLIURETANO INJET.12"/90MM</v>
          </cell>
        </row>
        <row r="296">
          <cell r="F296" t="str">
            <v>ISOL.TUBUL.C/POLIURETANO INJET.12"/100MM</v>
          </cell>
        </row>
        <row r="297">
          <cell r="F297" t="str">
            <v>ISOL.TUBUL.C/POLIURETANO INJET.12"/115MM</v>
          </cell>
        </row>
        <row r="298">
          <cell r="F298" t="str">
            <v>ISOL.TUBUL.C/POLIURETANO INJET.12"/125MM</v>
          </cell>
        </row>
        <row r="299">
          <cell r="F299" t="str">
            <v>ISOL.TUBUL.C/POLIURETANO INJET.14"/50MM</v>
          </cell>
        </row>
        <row r="300">
          <cell r="F300" t="str">
            <v>ISOL.TUBUL.C/POLIURETANO INJET.14"/65MM</v>
          </cell>
        </row>
        <row r="301">
          <cell r="F301" t="str">
            <v>ISOL.TUBUL.C/POLIURETANO INJET.14"/75MM</v>
          </cell>
        </row>
        <row r="302">
          <cell r="F302" t="str">
            <v>ISOL.TUBUL.C/POLIURETANO INJET.14"/90MM</v>
          </cell>
        </row>
        <row r="303">
          <cell r="F303" t="str">
            <v>ISOL.TUBUL.C/POLIURETANO INJET.14"/100MM</v>
          </cell>
        </row>
        <row r="304">
          <cell r="F304" t="str">
            <v>ISOL.TUBUL.C/POLIURETANO INJET.14"/115MM</v>
          </cell>
        </row>
        <row r="305">
          <cell r="F305" t="str">
            <v>ISOL.TUBUL.C/POLIURETANO INJET.14"/125MM</v>
          </cell>
        </row>
        <row r="306">
          <cell r="F306" t="str">
            <v>ISOL.TUBUL.C/POLIURETANO INJET.14"/140MM</v>
          </cell>
        </row>
        <row r="307">
          <cell r="F307" t="str">
            <v>ISOL.TUBUL.C/POLIURETANO INJET.14"/150MM</v>
          </cell>
        </row>
        <row r="308">
          <cell r="F308" t="str">
            <v>ISOL.TUBUL.C/POLIURETANO INJET.16"/50MM</v>
          </cell>
        </row>
        <row r="309">
          <cell r="F309" t="str">
            <v>ISOL.TUBUL.C/POLIURETANO INJET.16"/65MM</v>
          </cell>
        </row>
        <row r="310">
          <cell r="F310" t="str">
            <v>ISOL.TUBUL.C/POLIURETANO INJET.16"/75MM</v>
          </cell>
        </row>
        <row r="311">
          <cell r="F311" t="str">
            <v>ISOL.TUBUL.C/POLIURETANO INJET.16"/90MM</v>
          </cell>
        </row>
        <row r="312">
          <cell r="F312" t="str">
            <v>ISOL.TUBUL.C/POLIURETANO INJET.16"/100MM</v>
          </cell>
        </row>
        <row r="313">
          <cell r="F313" t="str">
            <v>ISOL.TUBUL.C/POLIURETANO INJET.16"/115MM</v>
          </cell>
        </row>
        <row r="314">
          <cell r="F314" t="str">
            <v>ISOL.TUBUL.C/POLIURETANO INJET.16"/125MM</v>
          </cell>
        </row>
        <row r="315">
          <cell r="F315" t="str">
            <v>ISOL.TUBUL.C/POLIURETANO INJET.16"/140MM</v>
          </cell>
        </row>
        <row r="316">
          <cell r="F316" t="str">
            <v>ISOL.TUBUL.C/POLIURETANO INJET.16"/150MM</v>
          </cell>
        </row>
        <row r="317">
          <cell r="F317" t="str">
            <v>ISOL.TUBUL.C/POLIURETANO INJET.18"/50MM</v>
          </cell>
        </row>
        <row r="318">
          <cell r="F318" t="str">
            <v>ISOL.TUBUL.C/POLIURETANO INJET.18"/65MM</v>
          </cell>
        </row>
        <row r="319">
          <cell r="F319" t="str">
            <v>ISOL.TUBUL.C/POLIURETANO INJET.18"/75MM</v>
          </cell>
        </row>
        <row r="320">
          <cell r="F320" t="str">
            <v>ISOL.TUBUL.C/POLIURETANO INJET.18"/90MM</v>
          </cell>
        </row>
        <row r="321">
          <cell r="F321" t="str">
            <v>ISOL.TUBUL.C/POLIURETANO INJET.18"/100MM</v>
          </cell>
        </row>
        <row r="322">
          <cell r="F322" t="str">
            <v>ISOL.TUBUL.C/POLIURETANO INJET.18"/115MM</v>
          </cell>
        </row>
        <row r="323">
          <cell r="F323" t="str">
            <v>ISOL.TUBUL.C/POLIURETANO INJET.18"/125MM</v>
          </cell>
        </row>
        <row r="324">
          <cell r="F324" t="str">
            <v>ISOL.TUBUL.C/POLIURETANO INJET.18"/140MM</v>
          </cell>
        </row>
        <row r="325">
          <cell r="F325" t="str">
            <v>ISOL.TUBUL.C/POLIURETANO INJET.18"/150MM</v>
          </cell>
        </row>
        <row r="326">
          <cell r="F326" t="str">
            <v>ISOL.TUBULAÇÃO C/POLIURETAN INJET.20"/50</v>
          </cell>
        </row>
        <row r="327">
          <cell r="F327" t="str">
            <v>ISOL.TUBULAÇÃO C/POLIURETAN INJET.20"/65</v>
          </cell>
        </row>
        <row r="328">
          <cell r="F328" t="str">
            <v>ISOL.TUBULAÇÃO C/POLIURETAN INJET.20"/75</v>
          </cell>
        </row>
        <row r="329">
          <cell r="F329" t="str">
            <v>ISOL.TUBUL.C/POLIURETANO INJET.20"/90MM</v>
          </cell>
        </row>
        <row r="330">
          <cell r="F330" t="str">
            <v>ISOL.TUBUL.C/POLIURETANO INJET.20"/100MM</v>
          </cell>
        </row>
        <row r="331">
          <cell r="F331" t="str">
            <v>ISOL.TUBUL.C/POLIURETANO INJET.20"/115MM</v>
          </cell>
        </row>
        <row r="332">
          <cell r="F332" t="str">
            <v>ISOL.TUBUL.C/POLIURETANO INJET.20"/125MM</v>
          </cell>
        </row>
        <row r="333">
          <cell r="F333" t="str">
            <v>ISOL.TUBUL.C/POLIURETANO INJET.20"/140MM</v>
          </cell>
        </row>
        <row r="334">
          <cell r="F334" t="str">
            <v>ISOL.TUBUL.C/POLIURETANO INJET.20"/150MM</v>
          </cell>
        </row>
        <row r="335">
          <cell r="F335" t="str">
            <v>ISOL.TUBUL.C/POLIURETANO INJET.24"/50MM</v>
          </cell>
        </row>
        <row r="336">
          <cell r="F336" t="str">
            <v>ISOL.TUBUL.C/POLIURETANO INJET.24"/65MM</v>
          </cell>
        </row>
        <row r="337">
          <cell r="F337" t="str">
            <v>ISOL.TUBUL.C/POLIURETANO INJET.24"/75MM</v>
          </cell>
        </row>
        <row r="338">
          <cell r="F338" t="str">
            <v>ISOL.TUBUL.C/POLIURETANO INJET.24"/90MM</v>
          </cell>
        </row>
        <row r="339">
          <cell r="F339" t="str">
            <v>ISOL.TUBUL.C/POLIURETANO INJET.24"/100MM</v>
          </cell>
        </row>
        <row r="340">
          <cell r="F340" t="str">
            <v>ISOL.TUBUL.C/POLIURETANO INJET.24"/115MM</v>
          </cell>
        </row>
        <row r="341">
          <cell r="F341" t="str">
            <v>ISOL.TUBUL.C/POLIURETANO INJET.24"/125MM</v>
          </cell>
        </row>
        <row r="342">
          <cell r="F342" t="str">
            <v>ISOL.TUBUL.C/POLIURETANO INJET.24"/140MM</v>
          </cell>
        </row>
        <row r="343">
          <cell r="F343" t="str">
            <v>ISOL.TUBUL.C/POLIURETANO INJET.24"/150MM</v>
          </cell>
        </row>
        <row r="344">
          <cell r="F344" t="str">
            <v>ISOL.TUBUL.C/POLIURETANO INJET.30"/50MM</v>
          </cell>
        </row>
        <row r="345">
          <cell r="F345" t="str">
            <v>ISOL.TUBUL.C/POLIURETANO INJET.30"/65MM</v>
          </cell>
        </row>
        <row r="346">
          <cell r="F346" t="str">
            <v>ISOL.TUBUL.C/POLIURETANO INJET.30"/75MM</v>
          </cell>
        </row>
        <row r="347">
          <cell r="F347" t="str">
            <v>ISOL.TUBUL.C/POLIURETANO INJET.30"/90MM</v>
          </cell>
        </row>
        <row r="348">
          <cell r="F348" t="str">
            <v>ISOL.TUBUL.C/POLIURETANO INJET.30"/100MM</v>
          </cell>
        </row>
        <row r="349">
          <cell r="F349" t="str">
            <v>ISOL.TUBUL.C/POLIURETANO INJET.30"/115MM</v>
          </cell>
        </row>
        <row r="350">
          <cell r="F350" t="str">
            <v>ISOL.TUBUL.C/POLIURETANO INJET.30"/125MM</v>
          </cell>
        </row>
        <row r="351">
          <cell r="F351" t="str">
            <v>ISOL.TUBUL.C/POLIURETANO INJET.30"/140MM</v>
          </cell>
        </row>
        <row r="352">
          <cell r="F352" t="str">
            <v>ISOL.TUBUL.C/POLIURETANO INJET.30"/150MM</v>
          </cell>
        </row>
        <row r="353">
          <cell r="F353" t="str">
            <v>ISOL.TUBUL.C/POLIURETANO INJET.32"/50MM</v>
          </cell>
        </row>
        <row r="354">
          <cell r="F354" t="str">
            <v>ISOL.TUBUL.C/POLIURETANO INJET.32"/65MM</v>
          </cell>
        </row>
        <row r="355">
          <cell r="F355" t="str">
            <v>ISOL.TUBUL.C/POLIURETANO INJET.32"/75MM</v>
          </cell>
        </row>
        <row r="356">
          <cell r="F356" t="str">
            <v>ISOL.TUBUL.C/POLIURETANO INJET.32"/90MM</v>
          </cell>
        </row>
        <row r="357">
          <cell r="F357" t="str">
            <v>ISOL.TUBUL.C/POLIURETANO INJET.32"/100MM</v>
          </cell>
        </row>
        <row r="358">
          <cell r="F358" t="str">
            <v>ISOL.TUBUL.C/POLIURETANO INJET.32"/115MM</v>
          </cell>
        </row>
        <row r="359">
          <cell r="F359" t="str">
            <v>ISOL.TUBUL.C/POLIURETANO INJET.32"/125MM</v>
          </cell>
        </row>
        <row r="360">
          <cell r="F360" t="str">
            <v>ISOL.TUBUL.C/POLIURETANO INJET.32"/140MM</v>
          </cell>
        </row>
        <row r="361">
          <cell r="F361" t="str">
            <v>ISOL.TUBUL.C/POLIURETANO INJET.32"/150MM</v>
          </cell>
        </row>
        <row r="362">
          <cell r="F362" t="str">
            <v>ISOL.TUBUL.C/POLIURETANO INJET.36"/50MM</v>
          </cell>
        </row>
        <row r="363">
          <cell r="F363" t="str">
            <v>ISOL.TUBUL.C/POLIURETANO INJET.36"/65MM</v>
          </cell>
        </row>
        <row r="364">
          <cell r="F364" t="str">
            <v>ISOL.TUBUL.C/POLIURETANO INJET.36"/75MM</v>
          </cell>
        </row>
        <row r="365">
          <cell r="F365" t="str">
            <v>ISOL.TUBUL.C/POLIURETANO INJET.36"/ 90MM</v>
          </cell>
        </row>
        <row r="366">
          <cell r="F366" t="str">
            <v>ISOL.TUBUL.C/POLIURETANO INJET.36"/100MM</v>
          </cell>
        </row>
        <row r="367">
          <cell r="F367" t="str">
            <v>ISOL.TUBUL.C/POLIURETANO INJET.36"/115MM</v>
          </cell>
        </row>
        <row r="368">
          <cell r="F368" t="str">
            <v>ISOL.TUBUL.C/POLIURETANO INJET.36"/125MM</v>
          </cell>
        </row>
        <row r="369">
          <cell r="F369" t="str">
            <v>ISOL.TUBUL.C/POLIURETANO INJET.36"/140MM</v>
          </cell>
        </row>
        <row r="370">
          <cell r="F370" t="str">
            <v>ISOL.TUBUL.C/POLIURETANO INJET.36"/150MM</v>
          </cell>
        </row>
        <row r="371">
          <cell r="F371" t="str">
            <v>ISOL.TÉRMICO C/HIDROSSILICATO 25MM</v>
          </cell>
        </row>
        <row r="372">
          <cell r="F372" t="str">
            <v>ISOL.TÉRMICO C/HIDROSSILICATO 38MM</v>
          </cell>
        </row>
        <row r="373">
          <cell r="F373" t="str">
            <v>ISOL.TÉRMICO C/HIDROSSILICATO 50MM</v>
          </cell>
        </row>
        <row r="374">
          <cell r="F374" t="str">
            <v>ISOL.TÉRMICO C/HIDROSSILICATO 63MM</v>
          </cell>
        </row>
        <row r="375">
          <cell r="F375" t="str">
            <v>ISOL.TÉRMICO C/HIDROSSILICATO 75MM</v>
          </cell>
        </row>
        <row r="376">
          <cell r="F376" t="str">
            <v>ISOL.TÉRMICO C/PAINEL LÃ ROCHA 38MM</v>
          </cell>
        </row>
        <row r="377">
          <cell r="F377" t="str">
            <v>ISOL.TÉRMICO C/PAINEL LÃ ROCHA 50MM</v>
          </cell>
        </row>
        <row r="378">
          <cell r="F378" t="str">
            <v>ISOL.TÉRMICO C/PAINEL LÃ ROCHA 63MM</v>
          </cell>
        </row>
        <row r="379">
          <cell r="F379" t="str">
            <v>ISOL.TÉRMICO C/PAINEL LÃ ROCHA 75MM</v>
          </cell>
        </row>
        <row r="380">
          <cell r="F380" t="str">
            <v>ISOL.TÉRMICO C/FIBRA CERÂMICA 25MM</v>
          </cell>
        </row>
        <row r="381">
          <cell r="F381" t="str">
            <v>ISOL.TÉRMICO C/FIBRA CERÂMICA 38MM</v>
          </cell>
        </row>
        <row r="382">
          <cell r="F382" t="str">
            <v>ISOL.TÉRMICO C/FIBRA CERÂMICA 50MM</v>
          </cell>
        </row>
        <row r="383">
          <cell r="F383" t="str">
            <v>ISOL.TÉRMICO C/MANTA LÃ VIDRO 50MM</v>
          </cell>
        </row>
        <row r="384">
          <cell r="F384" t="str">
            <v>ISOL.TÉRMICO C/MANTA LÃ VIDRO 75MM</v>
          </cell>
        </row>
        <row r="385">
          <cell r="F385" t="str">
            <v>ISOL.TÉRMICO C/ALMOFADAS 50MM</v>
          </cell>
        </row>
        <row r="386">
          <cell r="F386" t="str">
            <v>ISOL.TÉRMICO C/ALMOFADAS 75MM</v>
          </cell>
        </row>
        <row r="387">
          <cell r="F387" t="str">
            <v>ISOL.TÉRMICO C/POLIURETANO INJET./25MM</v>
          </cell>
        </row>
        <row r="388">
          <cell r="F388" t="str">
            <v>ISOL.TÉRMICO C/POLIURETANO INJET./40MM</v>
          </cell>
        </row>
        <row r="389">
          <cell r="F389" t="str">
            <v>ISOL.TÉRMICO C/POLIURETANO INJET./50MM</v>
          </cell>
        </row>
        <row r="390">
          <cell r="F390" t="str">
            <v>ISOL.TÉRMICO C/POLIURETANO INJET./65MM</v>
          </cell>
        </row>
        <row r="391">
          <cell r="F391" t="str">
            <v>ISOL.TÉRMICO C/POLIURETANO INJET./75MM</v>
          </cell>
        </row>
        <row r="392">
          <cell r="F392" t="str">
            <v>ISOL.TÉRMICO C/POLIURETANO INJET./90MM</v>
          </cell>
        </row>
        <row r="393">
          <cell r="F393" t="str">
            <v>ISOL.TÉRMICO C/POLIURETANO INJET./100MM</v>
          </cell>
        </row>
        <row r="394">
          <cell r="F394" t="str">
            <v>ISOL.TÉRMICO C/POLIURETANO INJET./115MM</v>
          </cell>
        </row>
        <row r="395">
          <cell r="F395" t="str">
            <v>ISOL.TÉRMICO C/POLIURETANO INJET./125MM</v>
          </cell>
        </row>
        <row r="396">
          <cell r="F396" t="str">
            <v>ISOL.TÉRMICO C/POLIURETANO INJET./140MM</v>
          </cell>
        </row>
        <row r="397">
          <cell r="F397" t="str">
            <v>ISOL.TÉRMICO C/POLIURETANO INJET./150MM</v>
          </cell>
        </row>
        <row r="398">
          <cell r="F398" t="str">
            <v>ISOL.TÉRMICO C/POLIURETANO INJET./160MM</v>
          </cell>
        </row>
        <row r="399">
          <cell r="F399" t="str">
            <v>ISOL.TÉRMICO C/POLIURETANO INJET./170MM</v>
          </cell>
        </row>
        <row r="400">
          <cell r="F400" t="str">
            <v>DEMOLIÇÃO DE CONCRETO P/REFRATÁRIOS</v>
          </cell>
        </row>
        <row r="401">
          <cell r="F401" t="str">
            <v>REMOÇÃO DE MANTA DE FIBRA CERÂMICA</v>
          </cell>
        </row>
        <row r="402">
          <cell r="F402" t="str">
            <v>DEMOLIÇÃO PAREDES TIJOLOS</v>
          </cell>
        </row>
        <row r="403">
          <cell r="F403" t="str">
            <v>SUBSTIT. VIGAS CONCRETO REFRATÁRIO</v>
          </cell>
        </row>
        <row r="404">
          <cell r="F404" t="str">
            <v>REMOÇÃO/MONTAGEM BLOCOS REFRATÁRIOS</v>
          </cell>
        </row>
        <row r="405">
          <cell r="F405" t="str">
            <v>APLICAÇÃO CONCRETO C/PROJEÇÃO PNEUMÁTICA</v>
          </cell>
        </row>
        <row r="406">
          <cell r="F406" t="str">
            <v>APLICAÇÃO CONCRETO POR DERRAMAMENTO</v>
          </cell>
        </row>
        <row r="407">
          <cell r="F407" t="str">
            <v>APLICAÇÃO DE MANTA C/FIBRA CERÂMICA</v>
          </cell>
        </row>
        <row r="408">
          <cell r="F408" t="str">
            <v>SUBSTITUIÇÃO/ENCHIMENTO JUNTAS DILATAÇÃO</v>
          </cell>
        </row>
        <row r="409">
          <cell r="F409" t="str">
            <v>MONT. PAREDE C/TIJOLOS P/ISOL. TUBULAÇÃO</v>
          </cell>
        </row>
        <row r="410">
          <cell r="F410" t="str">
            <v>MANUT. ABERTURA/FECHAMENTO BV'S</v>
          </cell>
        </row>
        <row r="411">
          <cell r="F411" t="str">
            <v>REMOÇÃO DE VISORES EM BLOCOS REFRATÁRIOS</v>
          </cell>
        </row>
        <row r="412">
          <cell r="F412" t="str">
            <v>APLICAÇÃO VISORES C/BLOCOS REFRATÁRIOS</v>
          </cell>
        </row>
        <row r="413">
          <cell r="F413" t="str">
            <v>RECUP. CONCRETO TAMPAS DOS VISORES</v>
          </cell>
        </row>
        <row r="414">
          <cell r="F414" t="str">
            <v>REMOÇÃO DE LAJOTAS OU TIJOLOS DE PISO</v>
          </cell>
        </row>
        <row r="415">
          <cell r="F415" t="str">
            <v>APLICAÇÃO LAJOTAS OU TIJOLOS CERÂMICOS</v>
          </cell>
        </row>
        <row r="416">
          <cell r="F416" t="str">
            <v>REMOÇÃO DE MÓDULOS DE FIBRA CERÂMICA</v>
          </cell>
        </row>
        <row r="417">
          <cell r="F417" t="str">
            <v>APLICAÇÃO DE MANTA C/FIBRA CERÂMICA</v>
          </cell>
        </row>
        <row r="418">
          <cell r="F418" t="str">
            <v>REMOÇÃO DE VISORES EM MÓD.FIBRA CERÂMICA</v>
          </cell>
        </row>
        <row r="419">
          <cell r="F419" t="str">
            <v>APLICAÇÃO VISORES MÓDULOS FIBRA CERÂMICA</v>
          </cell>
        </row>
        <row r="420">
          <cell r="F420" t="str">
            <v>REMOÇÃO DE PLACAS DE FIBRA CERÂMICA</v>
          </cell>
        </row>
        <row r="421">
          <cell r="F421" t="str">
            <v>APLICAÇÃO PLACAS DE FIBRA CERÂMICA</v>
          </cell>
        </row>
        <row r="422">
          <cell r="F422" t="str">
            <v>APLICAÇÃO CIMENTO C/FIBRA CERÂMICA</v>
          </cell>
        </row>
        <row r="423">
          <cell r="F423" t="str">
            <v>RECURSO AJUDANTE P/ISOL.TÉRMICO TUBUL.</v>
          </cell>
        </row>
        <row r="424">
          <cell r="F424" t="str">
            <v>RECURSO ISOLADOR P/MANUT. ISOL.TUBULAÇÃO</v>
          </cell>
        </row>
        <row r="425">
          <cell r="F425" t="str">
            <v>RECURSO PEDREIRO P/ISOLAMENTO REFRATÁRIO</v>
          </cell>
        </row>
        <row r="426">
          <cell r="F426" t="str">
            <v>RECURSO FUNILEIRO P/ISOL.TUBULAÇÃO</v>
          </cell>
        </row>
        <row r="427">
          <cell r="F427" t="str">
            <v>RECURSO AJUDANTE P/ISOL.TÉRMICO TUBUL.</v>
          </cell>
        </row>
        <row r="428">
          <cell r="F428" t="str">
            <v>RECURSO ISOLADOR P/MANUT. ISOL.TUBULAÇÃO</v>
          </cell>
        </row>
        <row r="429">
          <cell r="F429" t="str">
            <v>RECURSO PEDREIRO P/ISOLAMENTO REFRATÁRIO</v>
          </cell>
        </row>
        <row r="430">
          <cell r="F430" t="str">
            <v>RECURSO FUNILEIRO P/ISOL.TUBULAÇÃO</v>
          </cell>
        </row>
        <row r="431">
          <cell r="F431" t="str">
            <v>RECURSO AJUDANTE P/ISOL.TÉRMICO TUBUL.</v>
          </cell>
        </row>
        <row r="432">
          <cell r="F432" t="str">
            <v>RECURSO ISOLADOR P/MANUT. ISOL.TUBULAÇÃO</v>
          </cell>
        </row>
        <row r="433">
          <cell r="F433" t="str">
            <v>RECURSO PEDREIRO P/ISOLAMENTO REFRATÁRIO</v>
          </cell>
        </row>
        <row r="434">
          <cell r="F434" t="str">
            <v>RECURSO FUNILEIRO P/ISOL.TUBULAÇÃO</v>
          </cell>
        </row>
        <row r="435">
          <cell r="F435" t="str">
            <v>RECURSO AJUDANTE P/ISOL.TÉRMICO TUBUL.</v>
          </cell>
        </row>
        <row r="436">
          <cell r="F436" t="str">
            <v>RECURSO ISOLADOR P/MANUT. ISOL.TUBULAÇÃO</v>
          </cell>
        </row>
        <row r="437">
          <cell r="F437" t="str">
            <v>RECURSO PEDREIRO P/ISOLAMENTO REFRATÁRIO</v>
          </cell>
        </row>
        <row r="438">
          <cell r="F438" t="str">
            <v>RECURSO FUNILEIRO P/ISOL.TUBULAÇÃO</v>
          </cell>
        </row>
        <row r="439">
          <cell r="F439" t="str">
            <v>APLICAÇÃO POLIISOCIANURATO 1/2"/30MM</v>
          </cell>
        </row>
        <row r="440">
          <cell r="F440" t="str">
            <v>APLICAÇÃO POLIISOCIANURATO 1/2"/40MM</v>
          </cell>
        </row>
        <row r="441">
          <cell r="F441" t="str">
            <v>APLICAÇÃO POLIISOCIANURATO 1/2"/50MM</v>
          </cell>
        </row>
        <row r="442">
          <cell r="F442" t="str">
            <v>APLICAÇÃO POLIISOCIANURATO 1/2"/60MM</v>
          </cell>
        </row>
        <row r="443">
          <cell r="F443" t="str">
            <v>APLICAÇÃO POLIISOCIANURATO 1/2"/70MM</v>
          </cell>
        </row>
        <row r="444">
          <cell r="F444" t="str">
            <v>APLICAÇÃO POLIISOCIANURATO 1/2"/80MM</v>
          </cell>
        </row>
        <row r="445">
          <cell r="F445" t="str">
            <v>APLICAÇÃO POLIISOCIANURATO 1/2"/90MM</v>
          </cell>
        </row>
        <row r="446">
          <cell r="F446" t="str">
            <v>APLICAÇÃO POLIISOCIANURATO 1/2"/100MM</v>
          </cell>
        </row>
        <row r="447">
          <cell r="F447" t="str">
            <v>APLICAÇÃO POLIISOCIANURATO 1/2"/110MM</v>
          </cell>
        </row>
        <row r="448">
          <cell r="F448" t="str">
            <v>APLICAÇÃO POLIISOCIANURATO 1/2"/120MM</v>
          </cell>
        </row>
        <row r="449">
          <cell r="F449" t="str">
            <v>APLICAÇÃO POLIISOCIANURATO 1/2"/130MM</v>
          </cell>
        </row>
        <row r="450">
          <cell r="F450" t="str">
            <v>APLICAÇÃO POLIISOCIANURATO 1/2"/140MM</v>
          </cell>
        </row>
        <row r="451">
          <cell r="F451" t="str">
            <v>APLICAÇÃO POLIISOCIANURATO 3/4"/30MM</v>
          </cell>
        </row>
        <row r="452">
          <cell r="F452" t="str">
            <v>APLICAÇÃO POLIISOCIANURATO 3/4"/40MM</v>
          </cell>
        </row>
        <row r="453">
          <cell r="F453" t="str">
            <v>APLICAÇÃO POLIISOCIANURATO 3/4"/50MM</v>
          </cell>
        </row>
        <row r="454">
          <cell r="F454" t="str">
            <v>APLICAÇÃO POLIISOCIANURATO 3/4"/60MM</v>
          </cell>
        </row>
        <row r="455">
          <cell r="F455" t="str">
            <v>APLICAÇÃO POLIISOCIANURATO 3/4"/70MM</v>
          </cell>
        </row>
        <row r="456">
          <cell r="F456" t="str">
            <v>APLICAÇÃO POLIISOCIANURATO 3/4"/80MM</v>
          </cell>
        </row>
        <row r="457">
          <cell r="F457" t="str">
            <v>APLICAÇÃO POLIISOCIANURATO 3/4"/90MM</v>
          </cell>
        </row>
        <row r="458">
          <cell r="F458" t="str">
            <v>APLICAÇÃO POLIISOCIANURATO 3/4"/100MM</v>
          </cell>
        </row>
        <row r="459">
          <cell r="F459" t="str">
            <v>APLICAÇÃO POLIISOCIANURATO 3/4"/110MM</v>
          </cell>
        </row>
        <row r="460">
          <cell r="F460" t="str">
            <v>APLICAÇÃO POLIISOCIANURATO 3/4"/120MM</v>
          </cell>
        </row>
        <row r="461">
          <cell r="F461" t="str">
            <v>APLICAÇÃO POLIISOCIANURATO 3/4"/130MM</v>
          </cell>
        </row>
        <row r="462">
          <cell r="F462" t="str">
            <v>APLICAÇÃO POLIISOCIANURATO 3/4"/140MM</v>
          </cell>
        </row>
        <row r="463">
          <cell r="F463" t="str">
            <v>APLICAÇÃO POLIISOCIANURATO 3/4"/150MM</v>
          </cell>
        </row>
        <row r="464">
          <cell r="F464" t="str">
            <v>APLICAÇÃO POLIISOCIANURATO 1"/30MM</v>
          </cell>
        </row>
        <row r="465">
          <cell r="F465" t="str">
            <v>APLICAÇÃO POLIISOCIANURATO 1"/40MM</v>
          </cell>
        </row>
        <row r="466">
          <cell r="F466" t="str">
            <v>APLICAÇÃO POLIISOCIANURATO 1"/50MM</v>
          </cell>
        </row>
        <row r="467">
          <cell r="F467" t="str">
            <v>APLICAÇÃO POLIISOCIANURATO 1"/60MM</v>
          </cell>
        </row>
        <row r="468">
          <cell r="F468" t="str">
            <v>APLICAÇÃO POLIISOCIANURATO 1"/70MM</v>
          </cell>
        </row>
        <row r="469">
          <cell r="F469" t="str">
            <v>APLICAÇÃO POLIISOCIANURATO 1"/80MM</v>
          </cell>
        </row>
        <row r="470">
          <cell r="F470" t="str">
            <v>APLICAÇÃO POLIISOCIANURATO 1"/90MM</v>
          </cell>
        </row>
        <row r="471">
          <cell r="F471" t="str">
            <v>APLICAÇÃO POLIISOCIANURATO 1"/100MM</v>
          </cell>
        </row>
        <row r="472">
          <cell r="F472" t="str">
            <v>APLICAÇÃO POLIISOCIANURATO 1"/110MM</v>
          </cell>
        </row>
        <row r="473">
          <cell r="F473" t="str">
            <v>APLICAÇÃO POLIISOCIANURATO 1"/120MM</v>
          </cell>
        </row>
        <row r="474">
          <cell r="F474" t="str">
            <v>APLICAÇÃO POLIISOCIANURATO 1"/130MM</v>
          </cell>
        </row>
        <row r="475">
          <cell r="F475" t="str">
            <v>APLICAÇÃO POLIISOCIANURATO 1"/140MM</v>
          </cell>
        </row>
        <row r="476">
          <cell r="F476" t="str">
            <v>APLICAÇÃO POLIISOCIANURATO 1"/150MM</v>
          </cell>
        </row>
        <row r="477">
          <cell r="F477" t="str">
            <v>APLICAÇÃO POLIISOCIANURATO 1"/160MM</v>
          </cell>
        </row>
        <row r="478">
          <cell r="F478" t="str">
            <v>APLICAÇÃO POLIISOCIANURATO 1.1/2"/30MM</v>
          </cell>
        </row>
        <row r="479">
          <cell r="F479" t="str">
            <v>APLICAÇÃO POLIISOCIANURATO 1.1/2"/40MM</v>
          </cell>
        </row>
        <row r="480">
          <cell r="F480" t="str">
            <v>APLICAÇÃO POLIISOCIANURATO 1.1/2"/50MM</v>
          </cell>
        </row>
        <row r="481">
          <cell r="F481" t="str">
            <v>APLICAÇÃO POLIISOCIANURATO 1.1/2"/60MM</v>
          </cell>
        </row>
        <row r="482">
          <cell r="F482" t="str">
            <v>APLICAÇÃO POLIISOCIANURATO 1.1/2"/70MM</v>
          </cell>
        </row>
        <row r="483">
          <cell r="F483" t="str">
            <v>APLICAÇÃO POLIISOCIANURATO 1.1/2"/80MM</v>
          </cell>
        </row>
        <row r="484">
          <cell r="F484" t="str">
            <v>APLICAÇÃO POLIISOCIANURATO 1.1/2"/90MM</v>
          </cell>
        </row>
        <row r="485">
          <cell r="F485" t="str">
            <v>APLICAÇÃO POLIISOCIANURATO 1.1/2"/100MM</v>
          </cell>
        </row>
        <row r="486">
          <cell r="F486" t="str">
            <v>APLICAÇÃO POLIISOCIANURATO 1.1/2"/110MM</v>
          </cell>
        </row>
        <row r="487">
          <cell r="F487" t="str">
            <v>APLICAÇÃO POLIISOCIANURATO 1.1/2"/120MM</v>
          </cell>
        </row>
        <row r="488">
          <cell r="F488" t="str">
            <v>APLICAÇÃO POLIISOCIANURATO 1.1/2"/130MM</v>
          </cell>
        </row>
        <row r="489">
          <cell r="F489" t="str">
            <v>APLICAÇÃO POLIISOCIANURATO 1.1/2"/140MM</v>
          </cell>
        </row>
        <row r="490">
          <cell r="F490" t="str">
            <v>APLICAÇÃO POLIISOCIANURATO 1.1/2"/150MM</v>
          </cell>
        </row>
        <row r="491">
          <cell r="F491" t="str">
            <v>APLICAÇÃO POLIISOCIANURATO 1.1/2"/160MM</v>
          </cell>
        </row>
        <row r="492">
          <cell r="F492" t="str">
            <v>APLICAÇÃO POLIISOCIANURATO 1.1/2"/170MM</v>
          </cell>
        </row>
        <row r="493">
          <cell r="F493" t="str">
            <v>APLICAÇÃO POLIISOCIANURATO 2"/30MM</v>
          </cell>
        </row>
        <row r="494">
          <cell r="F494" t="str">
            <v>APLICAÇÃO POLIISOCIANURATO 2"/40MM</v>
          </cell>
        </row>
        <row r="495">
          <cell r="F495" t="str">
            <v>APLICAÇÃO POLIISOCIANURATO 2"/50MM</v>
          </cell>
        </row>
        <row r="496">
          <cell r="F496" t="str">
            <v>APLICAÇÃO POLIISOCIANURATO 2"/60MM</v>
          </cell>
        </row>
        <row r="497">
          <cell r="F497" t="str">
            <v>APLICAÇÃO POLIISOCIANURATO 2"/70MM</v>
          </cell>
        </row>
        <row r="498">
          <cell r="F498" t="str">
            <v>APLICAÇÃO POLIISOCIANURATO 2"/80MM</v>
          </cell>
        </row>
        <row r="499">
          <cell r="F499" t="str">
            <v>APLICAÇÃO POLIISOCIANURATO 2"/90MM</v>
          </cell>
        </row>
        <row r="500">
          <cell r="F500" t="str">
            <v>APLICAÇÃO POLIISOCIANURATO 2"/100MM</v>
          </cell>
        </row>
        <row r="501">
          <cell r="F501" t="str">
            <v>APLICAÇÃO POLIISOCIANURATO 2"/110MM</v>
          </cell>
        </row>
        <row r="502">
          <cell r="F502" t="str">
            <v>APLICAÇÃO POLIISOCIANURATO 2"/120MM</v>
          </cell>
        </row>
        <row r="503">
          <cell r="F503" t="str">
            <v>APLICAÇÃO POLIISOCIANURATO 2"/130MM</v>
          </cell>
        </row>
        <row r="504">
          <cell r="F504" t="str">
            <v>APLICAÇÃO POLIISOCIANURATO 2"/140MM</v>
          </cell>
        </row>
        <row r="505">
          <cell r="F505" t="str">
            <v>APLICAÇÃO POLIISOCIANURATO 2"/150MM</v>
          </cell>
        </row>
        <row r="506">
          <cell r="F506" t="str">
            <v>APLICAÇÃO POLIISOCIANURATO 2"/160MM</v>
          </cell>
        </row>
        <row r="507">
          <cell r="F507" t="str">
            <v>APLICAÇÃO POLIISOCIANURATO 2"/170MM</v>
          </cell>
        </row>
        <row r="508">
          <cell r="F508" t="str">
            <v>APLICAÇÃO POLIISOCIANURATO 20"/230MM</v>
          </cell>
        </row>
        <row r="509">
          <cell r="F509" t="str">
            <v>APLICAÇÃO POLIISOCIANURATO 2.1/2"/30MM</v>
          </cell>
        </row>
        <row r="510">
          <cell r="F510" t="str">
            <v>APLICAÇÃO POLIISOCIANURATO 2.1/2"/40MM</v>
          </cell>
        </row>
        <row r="511">
          <cell r="F511" t="str">
            <v>APLICAÇÃO POLIISOCIANURATO 2.1/2"/50MM</v>
          </cell>
        </row>
        <row r="512">
          <cell r="F512" t="str">
            <v>APLICAÇÃO POLIISOCIANURATO 2.1/2"/60MM</v>
          </cell>
        </row>
        <row r="513">
          <cell r="F513" t="str">
            <v>APLICAÇÃO POLIISOCIANURATO 2.1/2"/70MM</v>
          </cell>
        </row>
        <row r="514">
          <cell r="F514" t="str">
            <v>APLICAÇÃO POLIISOCIANURATO 2.1/2"/80MM</v>
          </cell>
        </row>
        <row r="515">
          <cell r="F515" t="str">
            <v>APLICAÇÃO POLIISOCIANURATO 2.1/2"/90MM</v>
          </cell>
        </row>
        <row r="516">
          <cell r="F516" t="str">
            <v>APLICAÇÃO POLIISOCIANURATO 2.1/2"/100MM</v>
          </cell>
        </row>
        <row r="517">
          <cell r="F517" t="str">
            <v>APLICAÇÃO POLIISOCIANURATO 2.1/2"/110MM</v>
          </cell>
        </row>
        <row r="518">
          <cell r="F518" t="str">
            <v>APLICAÇÃO POLIISOCIANURATO 2.1/2"/120MM</v>
          </cell>
        </row>
        <row r="519">
          <cell r="F519" t="str">
            <v>APLICAÇÃO POLIISOCIANURATO 2.1/2"/130MM</v>
          </cell>
        </row>
        <row r="520">
          <cell r="F520" t="str">
            <v>APLICAÇÃO POLIISOCIANURATO 2.1/2"/140MM</v>
          </cell>
        </row>
        <row r="521">
          <cell r="F521" t="str">
            <v>APLICAÇÃO POLIISOCIANURATO 2.1/2"/150MM</v>
          </cell>
        </row>
        <row r="522">
          <cell r="F522" t="str">
            <v>APLICAÇÃO POLIISOCIANURATO 2.1/2"/170MM</v>
          </cell>
        </row>
        <row r="523">
          <cell r="F523" t="str">
            <v>APLICAÇÃO POLIISOCIANURATO 2.1/2"/180MM</v>
          </cell>
        </row>
        <row r="524">
          <cell r="F524" t="str">
            <v>APLICAÇÃO POLIISOCIANURATO 2.1/2"/190MM</v>
          </cell>
        </row>
        <row r="525">
          <cell r="F525" t="str">
            <v>APLICAÇÃO POLIISOCIANURATO 3"/30MM</v>
          </cell>
        </row>
        <row r="526">
          <cell r="F526" t="str">
            <v>APLICAÇÃO POLIISOCIANURATO 3"/40MM</v>
          </cell>
        </row>
        <row r="527">
          <cell r="F527" t="str">
            <v>APLICAÇÃO POLIISOCIANURATO 3"/50MM</v>
          </cell>
        </row>
        <row r="528">
          <cell r="F528" t="str">
            <v>APLICAÇÃO POLIISOCIANURATO 3"/60MM</v>
          </cell>
        </row>
        <row r="529">
          <cell r="F529" t="str">
            <v>APLICAÇÃO POLIISOCIANURATO 3"/70MM</v>
          </cell>
        </row>
        <row r="530">
          <cell r="F530" t="str">
            <v>APLICAÇÃO POLIISOCIANURATO 3"/80MM</v>
          </cell>
        </row>
        <row r="531">
          <cell r="F531" t="str">
            <v>APLICAÇÃO POLIISOCIANURATO 3"/90MM</v>
          </cell>
        </row>
        <row r="532">
          <cell r="F532" t="str">
            <v>APLICAÇÃO POLIISOCIANURATO 3"/100MM</v>
          </cell>
        </row>
        <row r="533">
          <cell r="F533" t="str">
            <v>APLICAÇÃO POLIISOCIANURATO 3"/110MM</v>
          </cell>
        </row>
        <row r="534">
          <cell r="F534" t="str">
            <v>APLICAÇÃO POLIISOCIANURATO 3"/120MM</v>
          </cell>
        </row>
        <row r="535">
          <cell r="F535" t="str">
            <v>APLICAÇÃO POLIISOCIANURATO 3"/130MM</v>
          </cell>
        </row>
        <row r="536">
          <cell r="F536" t="str">
            <v>APLICAÇÃO POLIISOCIANURATO 3"/150MM</v>
          </cell>
        </row>
        <row r="537">
          <cell r="F537" t="str">
            <v>APLICAÇÃO POLIISOCIANURATO 3"/160MM</v>
          </cell>
        </row>
        <row r="538">
          <cell r="F538" t="str">
            <v>APLICAÇÃO POLIISOCIANURATO 3"/170MM</v>
          </cell>
        </row>
        <row r="539">
          <cell r="F539" t="str">
            <v>APLICAÇÃO POLIISOCIANURATO 3"/180MM</v>
          </cell>
        </row>
        <row r="540">
          <cell r="F540" t="str">
            <v>APLICAÇÃO POLIISOCIANURATO 3"/200MM</v>
          </cell>
        </row>
        <row r="541">
          <cell r="F541" t="str">
            <v>APLICAÇÃO POLIISOCIANURATO 4"/30MM</v>
          </cell>
        </row>
        <row r="542">
          <cell r="F542" t="str">
            <v>APLICAÇÃO POLIISOCIANURATO 4"/40MM</v>
          </cell>
        </row>
        <row r="543">
          <cell r="F543" t="str">
            <v>APLICAÇÃO POLIISOCIANURATO 4"/50MM</v>
          </cell>
        </row>
        <row r="544">
          <cell r="F544" t="str">
            <v>APLICAÇÃO POLIISOCIANURATO 4"/60MM</v>
          </cell>
        </row>
        <row r="545">
          <cell r="F545" t="str">
            <v>APLICAÇÃO POLIISOCIANURATO 4"/70MM</v>
          </cell>
        </row>
        <row r="546">
          <cell r="F546" t="str">
            <v>APLICAÇÃO POLIISOCIANURATO 4"/80MM</v>
          </cell>
        </row>
        <row r="547">
          <cell r="F547" t="str">
            <v>APLICAÇÃO POLIISOCIANURATO 4"/90MM</v>
          </cell>
        </row>
        <row r="548">
          <cell r="F548" t="str">
            <v>APLICAÇÃO POLIISOCIANURATO 4"/100MM</v>
          </cell>
        </row>
        <row r="549">
          <cell r="F549" t="str">
            <v>APLICAÇÃO POLIISOCIANURATO 4"/110MM</v>
          </cell>
        </row>
        <row r="550">
          <cell r="F550" t="str">
            <v>APLICAÇÃO POLIISOCIANURATO 4"/120MM</v>
          </cell>
        </row>
        <row r="551">
          <cell r="F551" t="str">
            <v>APLICAÇÃO POLIISOCIANURATO 4"/130MM</v>
          </cell>
        </row>
        <row r="552">
          <cell r="F552" t="str">
            <v>APLICAÇÃO POLIISOCIANURATO 4"/140MM</v>
          </cell>
        </row>
        <row r="553">
          <cell r="F553" t="str">
            <v>APLICAÇÃO POLIISOCIANURATO 4"/150MM</v>
          </cell>
        </row>
        <row r="554">
          <cell r="F554" t="str">
            <v>APLICAÇÃO POLIISOCIANURATO 4"/160MM</v>
          </cell>
        </row>
        <row r="555">
          <cell r="F555" t="str">
            <v>APLICAÇÃO POLIISOCIANURATO 4"/170MM</v>
          </cell>
        </row>
        <row r="556">
          <cell r="F556" t="str">
            <v>APLICAÇÃO POLIISOCIANURATO 4"/180MM</v>
          </cell>
        </row>
        <row r="557">
          <cell r="F557" t="str">
            <v>APLICAÇÃO POLIISOCIANURATO 4"/190MM</v>
          </cell>
        </row>
        <row r="558">
          <cell r="F558" t="str">
            <v>APLICAÇÃO POLIISOCIANURATO 4"/210MM</v>
          </cell>
        </row>
        <row r="559">
          <cell r="F559" t="str">
            <v>APLICAÇÃO POLIISOCIANURATO 4"/230MM</v>
          </cell>
        </row>
        <row r="560">
          <cell r="F560" t="str">
            <v>APLICAÇÃO POLIISOCIANURATO 6"/40MM</v>
          </cell>
        </row>
        <row r="561">
          <cell r="F561" t="str">
            <v>APLICAÇÃO POLIISOCIANURATO 6"/50MM</v>
          </cell>
        </row>
        <row r="562">
          <cell r="F562" t="str">
            <v>APLICAÇÃO POLIISOCIANURATO 6"/60MM</v>
          </cell>
        </row>
        <row r="563">
          <cell r="F563" t="str">
            <v>APLICAÇÃO POLIISOCIANURATO 6"/70MM</v>
          </cell>
        </row>
        <row r="564">
          <cell r="F564" t="str">
            <v>APLICAÇÃO POLIISOCIANURATO 6"/80MM</v>
          </cell>
        </row>
        <row r="565">
          <cell r="F565" t="str">
            <v>APLICAÇÃO POLIISOCIANURATO 6"/90MM</v>
          </cell>
        </row>
        <row r="566">
          <cell r="F566" t="str">
            <v>APLICAÇÃO POLIISOCIANURATO 6"/110MM</v>
          </cell>
        </row>
        <row r="567">
          <cell r="F567" t="str">
            <v>APLICAÇÃO POLIISOCIANURATO 6"/120MM</v>
          </cell>
        </row>
        <row r="568">
          <cell r="F568" t="str">
            <v>APLICAÇÃO POLIISOCIANURATO 6"/130MM</v>
          </cell>
        </row>
        <row r="569">
          <cell r="F569" t="str">
            <v>APLICAÇÃO POLIISOCIANURATO 6"/140MM</v>
          </cell>
        </row>
        <row r="570">
          <cell r="F570" t="str">
            <v>APLICAÇÃO POLIISOCIANURATO 6"/150MM</v>
          </cell>
        </row>
        <row r="571">
          <cell r="F571" t="str">
            <v>APLICAÇÃO POLIISOCIANURATO 6"/170MM</v>
          </cell>
        </row>
        <row r="572">
          <cell r="F572" t="str">
            <v>APLICAÇÃO POLIISOCIANURATO 6"/180MM</v>
          </cell>
        </row>
        <row r="573">
          <cell r="F573" t="str">
            <v>APLICAÇÃO POLIISOCIANURATO 6"/200MM</v>
          </cell>
        </row>
        <row r="574">
          <cell r="F574" t="str">
            <v>APLICAÇÃO POLIISOCIANURATO 6"/210MM</v>
          </cell>
        </row>
        <row r="575">
          <cell r="F575" t="str">
            <v>APLICAÇÃO POLIISOCIANURATO 6"/230MM</v>
          </cell>
        </row>
        <row r="576">
          <cell r="F576" t="str">
            <v>APLICAÇÃO POLIISOCIANURATO 8"/30MM</v>
          </cell>
        </row>
        <row r="577">
          <cell r="F577" t="str">
            <v>APLICAÇÃO POLIISOCIANURATO 8"/40MM</v>
          </cell>
        </row>
        <row r="578">
          <cell r="F578" t="str">
            <v>APLICAÇÃO POLIISOCIANURATO 8"/60MM</v>
          </cell>
        </row>
        <row r="579">
          <cell r="F579" t="str">
            <v>APLICAÇÃO POLIISOCIANURATO 8"/70MM</v>
          </cell>
        </row>
        <row r="580">
          <cell r="F580" t="str">
            <v>APLICAÇÃO POLIISOCIANURATO 8"/80MM</v>
          </cell>
        </row>
        <row r="581">
          <cell r="F581" t="str">
            <v>APLICAÇÃO POLIISOCIANURATO 8"/90MM</v>
          </cell>
        </row>
        <row r="582">
          <cell r="F582" t="str">
            <v>APLICAÇÃO POLIISOCIANURATO 8"/100MM</v>
          </cell>
        </row>
        <row r="583">
          <cell r="F583" t="str">
            <v>APLICAÇÃO POLIISOCIANURATO 8"/110MM</v>
          </cell>
        </row>
        <row r="584">
          <cell r="F584" t="str">
            <v>APLICAÇÃO POLIISOCIANURATO 8"/120MM</v>
          </cell>
        </row>
        <row r="585">
          <cell r="F585" t="str">
            <v>APLICAÇÃO POLIISOCIANURATO 8"/130MM</v>
          </cell>
        </row>
        <row r="586">
          <cell r="F586" t="str">
            <v>APLICAÇÃO POLIISOCIANURATO 8"/140MM</v>
          </cell>
        </row>
        <row r="587">
          <cell r="F587" t="str">
            <v>APLICAÇÃO POLIISOCIANURATO 8"/150MM</v>
          </cell>
        </row>
        <row r="588">
          <cell r="F588" t="str">
            <v>APLICAÇÃO POLIISOCIANURATO 8"/180MM</v>
          </cell>
        </row>
        <row r="589">
          <cell r="F589" t="str">
            <v>APLICAÇÃO POLIISOCIANURATO 8"/200MM</v>
          </cell>
        </row>
        <row r="590">
          <cell r="F590" t="str">
            <v>APLICAÇÃO POLIISOCIANURATO 8"/220MM</v>
          </cell>
        </row>
        <row r="591">
          <cell r="F591" t="str">
            <v>APLICAÇÃO POLIISOCIANURATO 8"/250MM</v>
          </cell>
        </row>
        <row r="592">
          <cell r="F592" t="str">
            <v>APLICAÇÃO POLIISOCIANURATO 10"/30MM</v>
          </cell>
        </row>
        <row r="593">
          <cell r="F593" t="str">
            <v>APLICAÇÃO POLIISOCIANURATO 10"/40MM</v>
          </cell>
        </row>
        <row r="594">
          <cell r="F594" t="str">
            <v>APLICAÇÃO POLIISOCIANURATO 10"/50MM</v>
          </cell>
        </row>
        <row r="595">
          <cell r="F595" t="str">
            <v>APLICAÇÃO POLIISOCIANURATO 10"/70MM</v>
          </cell>
        </row>
        <row r="596">
          <cell r="F596" t="str">
            <v>APLICAÇÃO POLIISOCIANURATO 10"/80MM</v>
          </cell>
        </row>
        <row r="597">
          <cell r="F597" t="str">
            <v>APLICAÇÃO POLIISOCIANURATO 10"/90MM</v>
          </cell>
        </row>
        <row r="598">
          <cell r="F598" t="str">
            <v>APLICAÇÃO POLIISOCIANURATO 10"/100MM</v>
          </cell>
        </row>
        <row r="599">
          <cell r="F599" t="str">
            <v>APLICAÇÃO POLIISOCIANURATO 10"/110MM</v>
          </cell>
        </row>
        <row r="600">
          <cell r="F600" t="str">
            <v>APLICAÇÃO POLIISOCIANURATO 10"/120MM</v>
          </cell>
        </row>
        <row r="601">
          <cell r="F601" t="str">
            <v>APLICAÇÃO POLIISOCIANURATO 10"/140MM</v>
          </cell>
        </row>
        <row r="602">
          <cell r="F602" t="str">
            <v>APLICAÇÃO POLIISOCIANURATO 10"/150MM</v>
          </cell>
        </row>
        <row r="603">
          <cell r="F603" t="str">
            <v>APLICAÇÃO POLIISOCIANURATO 10"/170MM</v>
          </cell>
        </row>
        <row r="604">
          <cell r="F604" t="str">
            <v>APLICAÇÃO POLIISOCIANURATO 10"/180MM</v>
          </cell>
        </row>
        <row r="605">
          <cell r="F605" t="str">
            <v>APLICAÇÃO POLIISOCIANURATO 10"/190MM</v>
          </cell>
        </row>
        <row r="606">
          <cell r="F606" t="str">
            <v>APLICAÇÃO POLIISOCIANURATO 10"/200MM</v>
          </cell>
        </row>
        <row r="607">
          <cell r="F607" t="str">
            <v>APLICAÇÃO POLIISOCIANURATO 10"/220MM</v>
          </cell>
        </row>
        <row r="608">
          <cell r="F608" t="str">
            <v>APLICAÇÃO POLIISOCIANURATO 10"/230MM</v>
          </cell>
        </row>
        <row r="609">
          <cell r="F609" t="str">
            <v>APLICAÇÃO POLIISOCIANURATO 10"/250MM</v>
          </cell>
        </row>
        <row r="610">
          <cell r="F610" t="str">
            <v>APLICAÇÃO POLIISOCIANURATO 12"/30MM</v>
          </cell>
        </row>
        <row r="611">
          <cell r="F611" t="str">
            <v>APLICAÇÃO POLIISOCIANURATO 12"/40MM</v>
          </cell>
        </row>
        <row r="612">
          <cell r="F612" t="str">
            <v>APLICAÇÃO POLIISOCIANURATO 12"/60MM</v>
          </cell>
        </row>
        <row r="613">
          <cell r="F613" t="str">
            <v>APLICAÇÃO POLIISOCIANURATO 12"/70MM</v>
          </cell>
        </row>
        <row r="614">
          <cell r="F614" t="str">
            <v>APLICAÇÃO POLIISOCIANURATO 12"/80MM</v>
          </cell>
        </row>
        <row r="615">
          <cell r="F615" t="str">
            <v>APLICAÇÃO POLIISOCIANURATO 12"/100MM</v>
          </cell>
        </row>
        <row r="616">
          <cell r="F616" t="str">
            <v>APLICAÇÃO POLIISOCIANURATO 12"/110MM</v>
          </cell>
        </row>
        <row r="617">
          <cell r="F617" t="str">
            <v>APLICAÇÃO POLIISOCIANURATO 12"/120MM</v>
          </cell>
        </row>
        <row r="618">
          <cell r="F618" t="str">
            <v>APLICAÇÃO POLIISOCIANURATO 12"/130MM</v>
          </cell>
        </row>
        <row r="619">
          <cell r="F619" t="str">
            <v>APLICAÇÃO POLIISOCIANURATO 12"/140MM</v>
          </cell>
        </row>
        <row r="620">
          <cell r="F620" t="str">
            <v>APLICAÇÃO POLIISOCIANURATO 12"/150MM</v>
          </cell>
        </row>
        <row r="621">
          <cell r="F621" t="str">
            <v>APLICAÇÃO POLIISOCIANURATO 12"/160MM</v>
          </cell>
        </row>
        <row r="622">
          <cell r="F622" t="str">
            <v>APLICAÇÃO POLIISOCIANURATO 12"/170MM</v>
          </cell>
        </row>
        <row r="623">
          <cell r="F623" t="str">
            <v>APLICAÇÃO POLIISOCIANURATO 12"/190MM</v>
          </cell>
        </row>
        <row r="624">
          <cell r="F624" t="str">
            <v>APLICAÇÃO POLIISOCIANURATO 12"/200MM</v>
          </cell>
        </row>
        <row r="625">
          <cell r="F625" t="str">
            <v>APLICAÇÃO POLIISOCIANURATO 12"/210MM</v>
          </cell>
        </row>
        <row r="626">
          <cell r="F626" t="str">
            <v>APLICAÇÃO POLIISOCIANURATO 12"/230MM</v>
          </cell>
        </row>
        <row r="627">
          <cell r="F627" t="str">
            <v>APLICAÇÃO POLIISOCIANURATO 12"/240MM</v>
          </cell>
        </row>
        <row r="628">
          <cell r="F628" t="str">
            <v>APLICAÇÃO POLIISOCIANURATO 12"/260MM</v>
          </cell>
        </row>
        <row r="629">
          <cell r="F629" t="str">
            <v>APLICAÇÃO POLIISOCIANURATO 14"/30MM</v>
          </cell>
        </row>
        <row r="630">
          <cell r="F630" t="str">
            <v>APLICAÇÃO POLIISOCIANURATO 14"/40MM</v>
          </cell>
        </row>
        <row r="631">
          <cell r="F631" t="str">
            <v>APLICAÇÃO POLIISOCIANURATO 14"/60MM</v>
          </cell>
        </row>
        <row r="632">
          <cell r="F632" t="str">
            <v>APLICAÇÃO POLIISOCIANURATO 14"/70MM</v>
          </cell>
        </row>
        <row r="633">
          <cell r="F633" t="str">
            <v>APLICAÇÃO POLIISOCIANURATO 14"/80MM</v>
          </cell>
        </row>
        <row r="634">
          <cell r="F634" t="str">
            <v>APLICAÇÃO POLIISOCIANURATO 14"/90MM</v>
          </cell>
        </row>
        <row r="635">
          <cell r="F635" t="str">
            <v>APLICAÇÃO POLIISOCIANURATO 14"/110MM</v>
          </cell>
        </row>
        <row r="636">
          <cell r="F636" t="str">
            <v>APLICAÇÃO POLIISOCIANURATO 14"/120MM</v>
          </cell>
        </row>
        <row r="637">
          <cell r="F637" t="str">
            <v>APLICAÇÃO POLIISOCIANURATO 14"/130MM</v>
          </cell>
        </row>
        <row r="638">
          <cell r="F638" t="str">
            <v>APLICAÇÃO POLIISOCIANURATO 14"/140MM</v>
          </cell>
        </row>
        <row r="639">
          <cell r="F639" t="str">
            <v>APLICAÇÃO POLIISOCIANURATO 14"/150MM</v>
          </cell>
        </row>
        <row r="640">
          <cell r="F640" t="str">
            <v>APLICAÇÃO POLIISOCIANURATO 14"/160MM</v>
          </cell>
        </row>
        <row r="641">
          <cell r="F641" t="str">
            <v>APLICAÇÃO POLIISOCIANURATO 14"/180MM</v>
          </cell>
        </row>
        <row r="642">
          <cell r="F642" t="str">
            <v>APLICAÇÃO POLIISOCIANURATO 14"/190MM</v>
          </cell>
        </row>
        <row r="643">
          <cell r="F643" t="str">
            <v>APLICAÇÃO POLIISOCIANURATO 14"/200MM</v>
          </cell>
        </row>
        <row r="644">
          <cell r="F644" t="str">
            <v>APLICAÇÃO POLIISOCIANURATO 14"/210MM</v>
          </cell>
        </row>
        <row r="645">
          <cell r="F645" t="str">
            <v>APLICAÇÃO POLIISOCIANURATO 14"/230MM</v>
          </cell>
        </row>
        <row r="646">
          <cell r="F646" t="str">
            <v>APLICAÇÃO POLIISOCIANURATO 14"/250MM</v>
          </cell>
        </row>
        <row r="647">
          <cell r="F647" t="str">
            <v>APLICAÇÃO POLIISOCIANURATO 14"/270MM</v>
          </cell>
        </row>
        <row r="648">
          <cell r="F648" t="str">
            <v>APLICAÇÃO POLIISOCIANURATO 16"/30MM</v>
          </cell>
        </row>
        <row r="649">
          <cell r="F649" t="str">
            <v>APLICAÇÃO POLIISOCIANURATO 16"/40MM</v>
          </cell>
        </row>
        <row r="650">
          <cell r="F650" t="str">
            <v>APLICAÇÃO POLIISOCIANURATO 16"/60MM</v>
          </cell>
        </row>
        <row r="651">
          <cell r="F651" t="str">
            <v>APLICAÇÃO POLIISOCIANURATO 16"/70MM</v>
          </cell>
        </row>
        <row r="652">
          <cell r="F652" t="str">
            <v>APLICAÇÃO POLIISOCIANURATO 16"/90MM</v>
          </cell>
        </row>
        <row r="653">
          <cell r="F653" t="str">
            <v>APLICAÇÃO POLIISOCIANURATO 16"/100MM</v>
          </cell>
        </row>
        <row r="654">
          <cell r="F654" t="str">
            <v>APLICAÇÃO POLIISOCIANURATO 16"/110MM</v>
          </cell>
        </row>
        <row r="655">
          <cell r="F655" t="str">
            <v>APLICAÇÃO POLIISOCIANURATO 16"/120MM</v>
          </cell>
        </row>
        <row r="656">
          <cell r="F656" t="str">
            <v>APLICAÇÃO POLIISOCIANURATO 16"/130MM</v>
          </cell>
        </row>
        <row r="657">
          <cell r="F657" t="str">
            <v>APLICAÇÃO POLIISOCIANURATO 16"/140MM</v>
          </cell>
        </row>
        <row r="658">
          <cell r="F658" t="str">
            <v>APLICAÇÃO POLIISOCIANURATO 16"/160MM</v>
          </cell>
        </row>
        <row r="659">
          <cell r="F659" t="str">
            <v>APLICAÇÃO POLIISOCIANURATO 16"/170MM</v>
          </cell>
        </row>
        <row r="660">
          <cell r="F660" t="str">
            <v>APLICAÇÃO POLIISOCIANURATO 16"/180MM</v>
          </cell>
        </row>
        <row r="661">
          <cell r="F661" t="str">
            <v>APLICAÇÃO POLIISOCIANURATO 16"/200MM</v>
          </cell>
        </row>
        <row r="662">
          <cell r="F662" t="str">
            <v>APLICAÇÃO POLIISOCIANURATO 16"/210MM</v>
          </cell>
        </row>
        <row r="663">
          <cell r="F663" t="str">
            <v>APLICAÇÃO POLIISOCIANURATO 16"/220MM</v>
          </cell>
        </row>
        <row r="664">
          <cell r="F664" t="str">
            <v>APLICAÇÃO POLIISOCIANURATO 16"/240MM</v>
          </cell>
        </row>
        <row r="665">
          <cell r="F665" t="str">
            <v>APLICAÇÃO POLIISOCIANURATO 16"/250MM</v>
          </cell>
        </row>
        <row r="666">
          <cell r="F666" t="str">
            <v>APLICAÇÃO POLIISOCIANURATO 16"/270MM</v>
          </cell>
        </row>
        <row r="667">
          <cell r="F667" t="str">
            <v>APLICAÇÃO POLIISOCIANURATO 20"/30MM</v>
          </cell>
        </row>
        <row r="668">
          <cell r="F668" t="str">
            <v>APLICAÇÃO POLIISOCIANURATO 20"/50MM</v>
          </cell>
        </row>
        <row r="669">
          <cell r="F669" t="str">
            <v>APLICAÇÃO POLIISOCIANURATO 20"/60MM</v>
          </cell>
        </row>
        <row r="670">
          <cell r="F670" t="str">
            <v>APLICAÇÃO POLIISOCIANURATO 20"/70MM</v>
          </cell>
        </row>
        <row r="671">
          <cell r="F671" t="str">
            <v>APLICAÇÃO POLIISOCIANURATO 20"/90MM</v>
          </cell>
        </row>
        <row r="672">
          <cell r="F672" t="str">
            <v>APLICAÇÃO POLIISOCIANURATO 20"/100MM</v>
          </cell>
        </row>
        <row r="673">
          <cell r="F673" t="str">
            <v>APLICAÇÃO POLIISOCIANURATO 20"/110MM</v>
          </cell>
        </row>
        <row r="674">
          <cell r="F674" t="str">
            <v>APLICAÇÃO POLIISOCIANURATO 20"/120MM</v>
          </cell>
        </row>
        <row r="675">
          <cell r="F675" t="str">
            <v>APLICAÇÃO POLIISOCIANURATO 20"/140MM</v>
          </cell>
        </row>
        <row r="676">
          <cell r="F676" t="str">
            <v>APLICAÇÃO POLIISOCIANURATO 20"/150MM</v>
          </cell>
        </row>
        <row r="677">
          <cell r="F677" t="str">
            <v>APLICAÇÃO POLIISOCIANURATO 20"/160MM</v>
          </cell>
        </row>
        <row r="678">
          <cell r="F678" t="str">
            <v>APLICAÇÃO POLIISOCIANURATO 20"/170MM</v>
          </cell>
        </row>
        <row r="679">
          <cell r="F679" t="str">
            <v>APLICAÇÃO POLIISOCIANURATO 20"/190MM</v>
          </cell>
        </row>
        <row r="680">
          <cell r="F680" t="str">
            <v>APLICAÇÃO POLIISOCIANURATO 20"/200MM</v>
          </cell>
        </row>
        <row r="681">
          <cell r="F681" t="str">
            <v>APLICAÇÃO POLIISOCIANURATO 20"/220MM</v>
          </cell>
        </row>
        <row r="682">
          <cell r="F682" t="str">
            <v>APLICAÇÃO POLIISOCIANURATO 20"/230MM</v>
          </cell>
        </row>
        <row r="683">
          <cell r="F683" t="str">
            <v>APLICAÇÃO POLIISOCIANURATO 20"/250MM</v>
          </cell>
        </row>
        <row r="684">
          <cell r="F684" t="str">
            <v>APLICAÇÃO POLIISOCIANURATO 20"/260MM</v>
          </cell>
        </row>
        <row r="685">
          <cell r="F685" t="str">
            <v>APLICAÇÃO POLIISOCIANURATO 20"/280MM</v>
          </cell>
        </row>
        <row r="686">
          <cell r="F686" t="str">
            <v>APLICAÇÃO POLIISOCIANURATO 24"/30MM</v>
          </cell>
        </row>
        <row r="687">
          <cell r="F687" t="str">
            <v>APLICAÇÃO POLIISOCIANURATO 24"/50MM</v>
          </cell>
        </row>
        <row r="688">
          <cell r="F688" t="str">
            <v>APLICAÇÃO POLIISOCIANURATO 24"/60MM</v>
          </cell>
        </row>
        <row r="689">
          <cell r="F689" t="str">
            <v>APLICAÇÃO POLIISOCIANURATO 24"/70MM</v>
          </cell>
        </row>
        <row r="690">
          <cell r="F690" t="str">
            <v>APLICAÇÃO POLIISOCIANURATO 24"/90MM</v>
          </cell>
        </row>
        <row r="691">
          <cell r="F691" t="str">
            <v>APLICAÇÃO POLIISOCIANURATO 24"/100MM</v>
          </cell>
        </row>
        <row r="692">
          <cell r="F692" t="str">
            <v>APLICAÇÃO POLIISOCIANURATO 24"/110MM</v>
          </cell>
        </row>
        <row r="693">
          <cell r="F693" t="str">
            <v>APLICAÇÃO POLIISOCIANURATO 24"/120MM</v>
          </cell>
        </row>
        <row r="694">
          <cell r="F694" t="str">
            <v>APLICAÇÃO POLIISOCIANURATO 24"/140MM</v>
          </cell>
        </row>
        <row r="695">
          <cell r="F695" t="str">
            <v>APLICAÇÃO POLIISOCIANURATO 24"/150MM</v>
          </cell>
        </row>
        <row r="696">
          <cell r="F696" t="str">
            <v>APLICAÇÃO POLIISOCIANURATO 24"/160MM</v>
          </cell>
        </row>
        <row r="697">
          <cell r="F697" t="str">
            <v>APLICAÇÃO POLIISOCIANURATO 24"/180MM</v>
          </cell>
        </row>
        <row r="698">
          <cell r="F698" t="str">
            <v>APLICAÇÃO POLIISOCIANURATO 24"/190MM</v>
          </cell>
        </row>
        <row r="699">
          <cell r="F699" t="str">
            <v>APLICAÇÃO POLIISOCIANURATO 24"/210MM</v>
          </cell>
        </row>
        <row r="700">
          <cell r="F700" t="str">
            <v>APLICAÇÃO POLIISOCIANURATO 24"/220MM</v>
          </cell>
        </row>
        <row r="701">
          <cell r="F701" t="str">
            <v>APLICAÇÃO POLIISOCIANURATO 24"/230MM</v>
          </cell>
        </row>
        <row r="702">
          <cell r="F702" t="str">
            <v>APLICAÇÃO POLIISOCIANURATO 24"/250MM</v>
          </cell>
        </row>
        <row r="703">
          <cell r="F703" t="str">
            <v>APLICAÇÃO POLIISOCIANURATO 24"/270MM</v>
          </cell>
        </row>
        <row r="704">
          <cell r="F704" t="str">
            <v>APLICAÇÃO POLIISOCIANURATO 24"/290MM</v>
          </cell>
        </row>
        <row r="705">
          <cell r="F705" t="str">
            <v>APLICAÇÃO POLIISOCIANURATO 28"/30MM</v>
          </cell>
        </row>
        <row r="706">
          <cell r="F706" t="str">
            <v>APLICAÇÃO POLIISOCIANURATO 28"/50MM</v>
          </cell>
        </row>
        <row r="707">
          <cell r="F707" t="str">
            <v>APLICAÇÃO POLIISOCIANURATO 28"/60MM</v>
          </cell>
        </row>
        <row r="708">
          <cell r="F708" t="str">
            <v>APLICAÇÃO POLIISOCIANURATO 28"/70MM</v>
          </cell>
        </row>
        <row r="709">
          <cell r="F709" t="str">
            <v>APLICAÇÃO POLIISOCIANURATO 28"/90MM</v>
          </cell>
        </row>
        <row r="710">
          <cell r="F710" t="str">
            <v>APLICAÇÃO POLIISOCIANURATO 28"/100MM</v>
          </cell>
        </row>
        <row r="711">
          <cell r="F711" t="str">
            <v>APLICAÇÃO POLIISOCIANURATO 28"/110MM</v>
          </cell>
        </row>
        <row r="712">
          <cell r="F712" t="str">
            <v>APLICAÇÃO POLIISOCIANURATO 28"/120MM</v>
          </cell>
        </row>
        <row r="713">
          <cell r="F713" t="str">
            <v>APLICAÇÃO POLIISOCIANURATO 28"/140MM</v>
          </cell>
        </row>
        <row r="714">
          <cell r="F714" t="str">
            <v>APLICAÇÃO POLIISOCIANURATO 28"/160MM</v>
          </cell>
        </row>
        <row r="715">
          <cell r="F715" t="str">
            <v>APLICAÇÃO POLIISOCIANURATO 28"/170MM</v>
          </cell>
        </row>
        <row r="716">
          <cell r="F716" t="str">
            <v>APLICAÇÃO POLIISOCIANURATO 28"/180MM</v>
          </cell>
        </row>
        <row r="717">
          <cell r="F717" t="str">
            <v>APLICAÇÃO POLIISOCIANURATO 28"/200MM</v>
          </cell>
        </row>
        <row r="718">
          <cell r="F718" t="str">
            <v>APLICAÇÃO POLIISOCIANURATO 28"/220MM</v>
          </cell>
        </row>
        <row r="719">
          <cell r="F719" t="str">
            <v>APLICAÇÃO POLIISOCIANURATO 28"/230MM</v>
          </cell>
        </row>
        <row r="720">
          <cell r="F720" t="str">
            <v>APLICAÇÃO POLIISOCIANURATO 28"/240MM</v>
          </cell>
        </row>
        <row r="721">
          <cell r="F721" t="str">
            <v>APLICAÇÃO POLIISOCIANURATO 28"/260MM</v>
          </cell>
        </row>
        <row r="722">
          <cell r="F722" t="str">
            <v>APLICAÇÃO POLIISOCIANURATO 28"/280MM</v>
          </cell>
        </row>
        <row r="723">
          <cell r="F723" t="str">
            <v>APLICAÇÃO POLIISOCIANURATO 28"/300MM</v>
          </cell>
        </row>
        <row r="724">
          <cell r="F724" t="str">
            <v>APLICAÇÃO POLIISOCIANURATO 32"/30MM</v>
          </cell>
        </row>
        <row r="725">
          <cell r="F725" t="str">
            <v>APLICAÇÃO POLIISOCIANURATO 32"/50MM</v>
          </cell>
        </row>
        <row r="726">
          <cell r="F726" t="str">
            <v>APLICAÇÃO POLIISOCIANURATO 32"/60MM</v>
          </cell>
        </row>
        <row r="727">
          <cell r="F727" t="str">
            <v>APLICAÇÃO POLIISOCIANURATO 32"/70MM</v>
          </cell>
        </row>
        <row r="728">
          <cell r="F728" t="str">
            <v>APLICAÇÃO POLIISOCIANURATO 32"/90MM</v>
          </cell>
        </row>
        <row r="729">
          <cell r="F729" t="str">
            <v>APLICAÇÃO POLIISOCIANURATO 32"/100MM</v>
          </cell>
        </row>
        <row r="730">
          <cell r="F730" t="str">
            <v>APLICAÇÃO POLIISOCIANURATO 32"/120MM</v>
          </cell>
        </row>
        <row r="731">
          <cell r="F731" t="str">
            <v>APLICAÇÃO POLIISOCIANURATO 32"/140MM</v>
          </cell>
        </row>
        <row r="732">
          <cell r="F732" t="str">
            <v>APLICAÇÃO POLIISOCIANURATO 32"/160MM</v>
          </cell>
        </row>
        <row r="733">
          <cell r="F733" t="str">
            <v>APLICAÇÃO POLIISOCIANURATO 32"/170MM</v>
          </cell>
        </row>
        <row r="734">
          <cell r="F734" t="str">
            <v>APLICAÇÃO POLIISOCIANURATO 32"/180MM</v>
          </cell>
        </row>
        <row r="735">
          <cell r="F735" t="str">
            <v>APLICAÇÃO POLIISOCIANURATO 32"/200MM</v>
          </cell>
        </row>
        <row r="736">
          <cell r="F736" t="str">
            <v>APLICAÇÃO POLIISOCIANURATO 32"/220MM</v>
          </cell>
        </row>
        <row r="737">
          <cell r="F737" t="str">
            <v>APLICAÇÃO POLIISOCIANURATO 32"/230MM</v>
          </cell>
        </row>
        <row r="738">
          <cell r="F738" t="str">
            <v>APLICAÇÃO POLIISOCIANURATO 32"/240MM</v>
          </cell>
        </row>
        <row r="739">
          <cell r="F739" t="str">
            <v>APLICAÇÃO POLIISOCIANURATO 32"/270MM</v>
          </cell>
        </row>
        <row r="740">
          <cell r="F740" t="str">
            <v>APLICAÇÃO POLIISOCIANURATO 32"/290MM</v>
          </cell>
        </row>
        <row r="741">
          <cell r="F741" t="str">
            <v>APLICAÇÃO POLIISOCIANURATO 32"/310MM</v>
          </cell>
        </row>
        <row r="742">
          <cell r="F742" t="str">
            <v>APLICAÇÃO POLIISOCIANURATO 36"/30MM</v>
          </cell>
        </row>
        <row r="743">
          <cell r="F743" t="str">
            <v>APLICAÇÃO POLIISOCIANURATO 36"/50MM</v>
          </cell>
        </row>
        <row r="744">
          <cell r="F744" t="str">
            <v>APLICAÇÃO POLIISOCIANURATO 36"/60MM</v>
          </cell>
        </row>
        <row r="745">
          <cell r="F745" t="str">
            <v>APLICAÇÃO POLIISOCIANURATO 36"/80MM</v>
          </cell>
        </row>
        <row r="746">
          <cell r="F746" t="str">
            <v>APLICAÇÃO POLIISOCIANURATO 36"/90MM</v>
          </cell>
        </row>
        <row r="747">
          <cell r="F747" t="str">
            <v>APLICAÇÃO POLIISOCIANURATO 36"/100MM</v>
          </cell>
        </row>
        <row r="748">
          <cell r="F748" t="str">
            <v>APLICAÇÃO POLIISOCIANURATO 36"/120MM</v>
          </cell>
        </row>
        <row r="749">
          <cell r="F749" t="str">
            <v>APLICAÇÃO POLIISOCIANURATO 36"/130MM</v>
          </cell>
        </row>
        <row r="750">
          <cell r="F750" t="str">
            <v>APLICAÇÃO POLIISOCIANURATO 36"/150MM</v>
          </cell>
        </row>
        <row r="751">
          <cell r="F751" t="str">
            <v>APLICAÇÃO POLIISOCIANURATO 36"/160MM</v>
          </cell>
        </row>
        <row r="752">
          <cell r="F752" t="str">
            <v>APLICAÇÃO POLIISOCIANURATO 36"/170MM</v>
          </cell>
        </row>
        <row r="753">
          <cell r="F753" t="str">
            <v>APLICAÇÃO POLIISOCIANURATO 36"/190MM</v>
          </cell>
        </row>
        <row r="754">
          <cell r="F754" t="str">
            <v>APLICAÇÃO POLIISOCIANURATO 36"/200MM</v>
          </cell>
        </row>
        <row r="755">
          <cell r="F755" t="str">
            <v>APLICAÇÃO POLIISOCIANURATO 36"/220MM</v>
          </cell>
        </row>
        <row r="756">
          <cell r="F756" t="str">
            <v>APLICAÇÃO POLIISOCIANURATO 36"/240MM</v>
          </cell>
        </row>
        <row r="757">
          <cell r="F757" t="str">
            <v>APLICAÇÃO POLIISOCIANURATO 36"/250MM</v>
          </cell>
        </row>
        <row r="758">
          <cell r="F758" t="str">
            <v>APLICAÇÃO POLIISOCIANURATO 36"/270MM</v>
          </cell>
        </row>
        <row r="759">
          <cell r="F759" t="str">
            <v>APLICAÇÃO POLIISOCIANURATO 36"/290MM</v>
          </cell>
        </row>
        <row r="760">
          <cell r="F760" t="str">
            <v>APLICAÇÃO FOAMGLASS 1/2" / 30MM</v>
          </cell>
        </row>
        <row r="761">
          <cell r="F761" t="str">
            <v>APLICAÇÃO FOAMGLASS 1/2" / 40MM</v>
          </cell>
        </row>
        <row r="762">
          <cell r="F762" t="str">
            <v>APLICAÇÃO FOAMGLASS 1/2" / 50MM</v>
          </cell>
        </row>
        <row r="763">
          <cell r="F763" t="str">
            <v>APLICAÇÃO FOAMGLASS 1/2" / 60MM</v>
          </cell>
        </row>
        <row r="764">
          <cell r="F764" t="str">
            <v>APLICAÇÃO FOAMGLASS 1/2" / 70MM</v>
          </cell>
        </row>
        <row r="765">
          <cell r="F765" t="str">
            <v>APLICAÇÃO FOAMGLASS 1/2" / 80MM</v>
          </cell>
        </row>
        <row r="766">
          <cell r="F766" t="str">
            <v>APLICAÇÃO FOAMGLASS 1/2" / 90MM</v>
          </cell>
        </row>
        <row r="767">
          <cell r="F767" t="str">
            <v>APLICAÇÃO FOAMGLASS 1/2" / 100MM</v>
          </cell>
        </row>
        <row r="768">
          <cell r="F768" t="str">
            <v>APLICAÇÃO FOAMGLASS 1/2" / 110MM</v>
          </cell>
        </row>
        <row r="769">
          <cell r="F769" t="str">
            <v>APLICAÇÃO FOAMGLASS 1/2" / 120MM</v>
          </cell>
        </row>
        <row r="770">
          <cell r="F770" t="str">
            <v>APLICAÇÃO FOAMGLASS 1/2" / 130MM</v>
          </cell>
        </row>
        <row r="771">
          <cell r="F771" t="str">
            <v>APLICAÇÃO FOAMGLASS 1/2" / 140MM</v>
          </cell>
        </row>
        <row r="772">
          <cell r="F772" t="str">
            <v>APLICAÇÃO FOAMGLASS 3/4" / 30MM</v>
          </cell>
        </row>
        <row r="773">
          <cell r="F773" t="str">
            <v>APLICAÇÃO FOAMGLASS 3/4" / 40MM</v>
          </cell>
        </row>
        <row r="774">
          <cell r="F774" t="str">
            <v>APLICAÇÃO FOAMGLASS 3/4" / 50MM</v>
          </cell>
        </row>
        <row r="775">
          <cell r="F775" t="str">
            <v>APLICAÇÃO FOAMGLASS 3/4" / 60MM</v>
          </cell>
        </row>
        <row r="776">
          <cell r="F776" t="str">
            <v>APLICAÇÃO FOAMGLASS 3/4" / 70MM</v>
          </cell>
        </row>
        <row r="777">
          <cell r="F777" t="str">
            <v>APLICAÇÃO FOAMGLASS 3/4" / 80MM</v>
          </cell>
        </row>
        <row r="778">
          <cell r="F778" t="str">
            <v>APLICAÇÃO FOAMGLASS 3/4" / 90MM</v>
          </cell>
        </row>
        <row r="779">
          <cell r="F779" t="str">
            <v>APLICAÇÃO FOAMGLASS 3/4" / 100MM</v>
          </cell>
        </row>
        <row r="780">
          <cell r="F780" t="str">
            <v>APLICAÇÃO FOAMGLASS 3/4" / 110MM</v>
          </cell>
        </row>
        <row r="781">
          <cell r="F781" t="str">
            <v>APLICAÇÃO FOAMGLASS 3/4" / 120MM</v>
          </cell>
        </row>
        <row r="782">
          <cell r="F782" t="str">
            <v>APLICAÇÃO FOAMGLASS 3/4" / 130MM</v>
          </cell>
        </row>
        <row r="783">
          <cell r="F783" t="str">
            <v>APLICAÇÃO FOAMGLASS 3/4" / 140MM</v>
          </cell>
        </row>
        <row r="784">
          <cell r="F784" t="str">
            <v>APLICAÇÃO FOAMGLASS 3/4" / 150MM</v>
          </cell>
        </row>
        <row r="785">
          <cell r="F785" t="str">
            <v>APLICAÇÃO FOAMGLASS 1" / 30MM</v>
          </cell>
        </row>
        <row r="786">
          <cell r="F786" t="str">
            <v>APLICAÇÃO FOAMGLASS 1" / 40MM</v>
          </cell>
        </row>
        <row r="787">
          <cell r="F787" t="str">
            <v>APLICAÇÃO FOAMGLASS 1" / 50MM</v>
          </cell>
        </row>
        <row r="788">
          <cell r="F788" t="str">
            <v>APLICAÇÃO FOAMGLASS 1" / 60MM</v>
          </cell>
        </row>
        <row r="789">
          <cell r="F789" t="str">
            <v>APLICAÇÃO FOAMGLASS 1" / 70MM</v>
          </cell>
        </row>
        <row r="790">
          <cell r="F790" t="str">
            <v>APLICAÇÃO FOAMGLASS 1" / 80MM</v>
          </cell>
        </row>
        <row r="791">
          <cell r="F791" t="str">
            <v>APLICAÇÃO FOAMGLASS 1" / 90MM</v>
          </cell>
        </row>
        <row r="792">
          <cell r="F792" t="str">
            <v>APLICAÇÃO FOAMGLASS 1" / 100MM</v>
          </cell>
        </row>
        <row r="793">
          <cell r="F793" t="str">
            <v>APLICAÇÃO FOAMGLASS 1" / 110MM</v>
          </cell>
        </row>
        <row r="794">
          <cell r="F794" t="str">
            <v>APLICAÇÃO FOAMGLASS 1" / 120MM</v>
          </cell>
        </row>
        <row r="795">
          <cell r="F795" t="str">
            <v>APLICAÇÃO FOAMGLASS 1" / 130MM</v>
          </cell>
        </row>
        <row r="796">
          <cell r="F796" t="str">
            <v>APLICAÇÃO FOAMGLASS 1" / 140MM</v>
          </cell>
        </row>
        <row r="797">
          <cell r="F797" t="str">
            <v>APLICAÇÃO FOAMGLASS 1" / 150MM</v>
          </cell>
        </row>
        <row r="798">
          <cell r="F798" t="str">
            <v>APLICAÇÃO FOAMGLASS 1" / 160MM</v>
          </cell>
        </row>
        <row r="799">
          <cell r="F799" t="str">
            <v>APLICAÇÃO FOAMGLASS 1.1/2" / 30MM</v>
          </cell>
        </row>
        <row r="800">
          <cell r="F800" t="str">
            <v>APLICAÇÃO FOAMGLASS 1.1/2" / 40MM</v>
          </cell>
        </row>
        <row r="801">
          <cell r="F801" t="str">
            <v>APLICAÇÃO FOAMGLASS 1.1/2" / 50MM</v>
          </cell>
        </row>
        <row r="802">
          <cell r="F802" t="str">
            <v>APLICAÇÃO FOAMGLASS 1.1/2" / 60MM</v>
          </cell>
        </row>
        <row r="803">
          <cell r="F803" t="str">
            <v>APLICAÇÃO FOAMGLASS 1.1/2" / 70MM</v>
          </cell>
        </row>
        <row r="804">
          <cell r="F804" t="str">
            <v>APLICAÇÃO FOAMGLASS 1.1/2" / 80MM</v>
          </cell>
        </row>
        <row r="805">
          <cell r="F805" t="str">
            <v>APLICAÇÃO FOAMGLASS 1.1/2" / 90MM</v>
          </cell>
        </row>
        <row r="806">
          <cell r="F806" t="str">
            <v>APLICAÇÃO FOAMGLASS 1.1/2" / 100MM</v>
          </cell>
        </row>
        <row r="807">
          <cell r="F807" t="str">
            <v>APLICAÇÃO FOAMGLASS 1.1/2" / 110MM</v>
          </cell>
        </row>
        <row r="808">
          <cell r="F808" t="str">
            <v>APLICAÇÃO FOAMGLASS 1.1/2" / 120MM</v>
          </cell>
        </row>
        <row r="809">
          <cell r="F809" t="str">
            <v>APLICAÇÃO FOAMGLASS 1.1/2" / 130MM</v>
          </cell>
        </row>
        <row r="810">
          <cell r="F810" t="str">
            <v>APLICAÇÃO FOAMGLASS 1.1/2" / 140MM</v>
          </cell>
        </row>
        <row r="811">
          <cell r="F811" t="str">
            <v>APLICAÇÃO FOAMGLASS 1.1/2" / 150MM</v>
          </cell>
        </row>
        <row r="812">
          <cell r="F812" t="str">
            <v>APLICAÇÃO FOAMGLASS 1.1/2" / 160MM</v>
          </cell>
        </row>
        <row r="813">
          <cell r="F813" t="str">
            <v>APLICAÇÃO FOAMGLASS 1.1/2" / 170MM</v>
          </cell>
        </row>
        <row r="814">
          <cell r="F814" t="str">
            <v>APLICAÇÃO FOAMGLASS 2" / 30MM</v>
          </cell>
        </row>
        <row r="815">
          <cell r="F815" t="str">
            <v>APLICAÇÃO FOAMGLASS 2" / 40MM</v>
          </cell>
        </row>
        <row r="816">
          <cell r="F816" t="str">
            <v>APLICAÇÃO FOAMGLASS 2" / 50MM</v>
          </cell>
        </row>
        <row r="817">
          <cell r="F817" t="str">
            <v>APLICAÇÃO FOAMGLASS 2" / 60MM</v>
          </cell>
        </row>
        <row r="818">
          <cell r="F818" t="str">
            <v>APLICAÇÃO FOAMGLASS 2" / 70MM</v>
          </cell>
        </row>
        <row r="819">
          <cell r="F819" t="str">
            <v>APLICAÇÃO FOAMGLASS 2" / 80MM</v>
          </cell>
        </row>
        <row r="820">
          <cell r="F820" t="str">
            <v>APLICAÇÃO FOAMGLASS 2" / 90MM</v>
          </cell>
        </row>
        <row r="821">
          <cell r="F821" t="str">
            <v>APLICAÇÃO FOAMGLASS 2" / 100MM</v>
          </cell>
        </row>
        <row r="822">
          <cell r="F822" t="str">
            <v>APLICAÇÃO FOAMGLASS 2" / 110MM</v>
          </cell>
        </row>
        <row r="823">
          <cell r="F823" t="str">
            <v>APLICAÇÃO FOAMGLASS 2" / 120MM</v>
          </cell>
        </row>
        <row r="824">
          <cell r="F824" t="str">
            <v>APLICAÇÃO FOAMGLASS 2" / 130MM</v>
          </cell>
        </row>
        <row r="825">
          <cell r="F825" t="str">
            <v>APLICAÇÃO FOAMGLASS 2" / 140MM</v>
          </cell>
        </row>
        <row r="826">
          <cell r="F826" t="str">
            <v>APLICAÇÃO FOAMGLASS 2" / 150MM</v>
          </cell>
        </row>
        <row r="827">
          <cell r="F827" t="str">
            <v>APLICAÇÃO FOAMGLASS 2" / 160MM</v>
          </cell>
        </row>
        <row r="828">
          <cell r="F828" t="str">
            <v>APLICAÇÃO FOAMGLASS 2" / 170MM</v>
          </cell>
        </row>
        <row r="829">
          <cell r="F829" t="str">
            <v>APLICAÇÃO FOAMGLASS 2" / 230MM</v>
          </cell>
        </row>
        <row r="830">
          <cell r="F830" t="str">
            <v>APLICAÇÃO FOAMGLASS 2.1/2" / 30MM</v>
          </cell>
        </row>
        <row r="831">
          <cell r="F831" t="str">
            <v>APLICAÇÃO FOAMGLASS 2.1/2" / 40MM</v>
          </cell>
        </row>
        <row r="832">
          <cell r="F832" t="str">
            <v>APLICAÇÃO FOAMGLASS 2.1/2" / 50MM</v>
          </cell>
        </row>
        <row r="833">
          <cell r="F833" t="str">
            <v>APLICAÇÃO FOAMGLASS 2.1/2" / 60MM</v>
          </cell>
        </row>
        <row r="834">
          <cell r="F834" t="str">
            <v>APLICAÇÃO FOAMGLASS 2.1/2" / 70MM</v>
          </cell>
        </row>
        <row r="835">
          <cell r="F835" t="str">
            <v>APLICAÇÃO FOAMGLASS 2.1/2" / 80MM</v>
          </cell>
        </row>
        <row r="836">
          <cell r="F836" t="str">
            <v>APLICAÇÃO FOAMGLASS 2.1/2" / 90MM</v>
          </cell>
        </row>
        <row r="837">
          <cell r="F837" t="str">
            <v>APLICAÇÃO FOAMGLASS 2.1/2" / 100MM</v>
          </cell>
        </row>
        <row r="838">
          <cell r="F838" t="str">
            <v>APLICAÇÃO FOAMGLASS 2.1/2" / 110MM</v>
          </cell>
        </row>
        <row r="839">
          <cell r="F839" t="str">
            <v>APLICAÇÃO FOAMGLASS 2.1/2" / 120MM</v>
          </cell>
        </row>
        <row r="840">
          <cell r="F840" t="str">
            <v>APLICAÇÃO FOAMGLASS 2.1/2" / 130MM</v>
          </cell>
        </row>
        <row r="841">
          <cell r="F841" t="str">
            <v>APLICAÇÃO FOAMGLASS 2.1/2" / 140MM</v>
          </cell>
        </row>
        <row r="842">
          <cell r="F842" t="str">
            <v>APLICAÇÃO FOAMGLASS 2.1/2" / 150MM</v>
          </cell>
        </row>
        <row r="843">
          <cell r="F843" t="str">
            <v>APLICAÇÃO FOAMGLASS 2.1/2" / 170MM</v>
          </cell>
        </row>
        <row r="844">
          <cell r="F844" t="str">
            <v>APLICAÇÃO FOAMGLASS 2.1/2" / 180MM</v>
          </cell>
        </row>
        <row r="845">
          <cell r="F845" t="str">
            <v>APLICAÇÃO FOAMGLASS 2.1/2" / 190MM</v>
          </cell>
        </row>
        <row r="846">
          <cell r="F846" t="str">
            <v>APLICAÇÃO FOAMGLASS 3" / 30MM</v>
          </cell>
        </row>
        <row r="847">
          <cell r="F847" t="str">
            <v>APLICAÇÃO FOAMGLASS 3" / 40MM</v>
          </cell>
        </row>
        <row r="848">
          <cell r="F848" t="str">
            <v>APLICAÇÃO FOAMGLASS 3" / 50MM</v>
          </cell>
        </row>
        <row r="849">
          <cell r="F849" t="str">
            <v>APLICAÇÃO FOAMGLASS 3" / 60MM</v>
          </cell>
        </row>
        <row r="850">
          <cell r="F850" t="str">
            <v>APLICAÇÃO FOAMGLASS 3" / 70MM</v>
          </cell>
        </row>
        <row r="851">
          <cell r="F851" t="str">
            <v>APLICAÇÃO FOAMGLASS 3" / 80MM</v>
          </cell>
        </row>
        <row r="852">
          <cell r="F852" t="str">
            <v>APLICAÇÃO FOAMGLASS 3" / 90MM</v>
          </cell>
        </row>
        <row r="853">
          <cell r="F853" t="str">
            <v>APLICAÇÃO FOAMGLASS 3" / 100MM</v>
          </cell>
        </row>
        <row r="854">
          <cell r="F854" t="str">
            <v>APLICAÇÃO FOAMGLASS 3" / 110MM</v>
          </cell>
        </row>
        <row r="855">
          <cell r="F855" t="str">
            <v>APLICAÇÃO FOAMGLASS 3" / 120MM</v>
          </cell>
        </row>
        <row r="856">
          <cell r="F856" t="str">
            <v>APLICAÇÃO FOAMGLASS 3" / 130MM</v>
          </cell>
        </row>
        <row r="857">
          <cell r="F857" t="str">
            <v>APLICAÇÃO FOAMGLASS 3" / 150MM</v>
          </cell>
        </row>
        <row r="858">
          <cell r="F858" t="str">
            <v>APLICAÇÃO FOAMGLASS 3" / 160MM</v>
          </cell>
        </row>
        <row r="859">
          <cell r="F859" t="str">
            <v>APLICAÇÃO FOAMGLASS 3" / 170MM</v>
          </cell>
        </row>
        <row r="860">
          <cell r="F860" t="str">
            <v>APLICAÇÃO FOAMGLASS 3" / 180MM</v>
          </cell>
        </row>
        <row r="861">
          <cell r="F861" t="str">
            <v>APLICAÇÃO FOAMGLASS 3" / 200MM</v>
          </cell>
        </row>
        <row r="862">
          <cell r="F862" t="str">
            <v>APLICAÇÃO FOAMGLASS 4" / 30MM</v>
          </cell>
        </row>
        <row r="863">
          <cell r="F863" t="str">
            <v>APLICAÇÃO FOAMGLASS 4" / 40MM</v>
          </cell>
        </row>
        <row r="864">
          <cell r="F864" t="str">
            <v>APLICAÇÃO FOAMGLASS 4" / 50MM</v>
          </cell>
        </row>
        <row r="865">
          <cell r="F865" t="str">
            <v>APLICAÇÃO FOAMGLASS 4" / 60MM</v>
          </cell>
        </row>
        <row r="866">
          <cell r="F866" t="str">
            <v>APLICAÇÃO FOAMGLASS 4" / 70MM</v>
          </cell>
        </row>
        <row r="867">
          <cell r="F867" t="str">
            <v>APLICAÇÃO FOAMGLASS 4" / 80MM</v>
          </cell>
        </row>
        <row r="868">
          <cell r="F868" t="str">
            <v>APLICAÇÃO FOAMGLASS 4" / 90MM</v>
          </cell>
        </row>
        <row r="869">
          <cell r="F869" t="str">
            <v>APLICAÇÃO FOAMGLASS 4" / 100MM</v>
          </cell>
        </row>
        <row r="870">
          <cell r="F870" t="str">
            <v>APLICAÇÃO FOAMGLASS 4" / 110MM</v>
          </cell>
        </row>
        <row r="871">
          <cell r="F871" t="str">
            <v>APLICAÇÃO FOAMGLASS 4" / 120MM</v>
          </cell>
        </row>
        <row r="872">
          <cell r="F872" t="str">
            <v>APLICAÇÃO FOAMGLASS 4" / 130MM</v>
          </cell>
        </row>
        <row r="873">
          <cell r="F873" t="str">
            <v>APLICAÇÃO FOAMGLASS 4" / 140MM</v>
          </cell>
        </row>
        <row r="874">
          <cell r="F874" t="str">
            <v>APLICAÇÃO FOAMGLASS 4" / 150MM</v>
          </cell>
        </row>
        <row r="875">
          <cell r="F875" t="str">
            <v>APLICAÇÃO FOAMGLASS 4" / 160MM</v>
          </cell>
        </row>
        <row r="876">
          <cell r="F876" t="str">
            <v>APLICAÇÃO FOAMGLASS 4" / 170MM</v>
          </cell>
        </row>
        <row r="877">
          <cell r="F877" t="str">
            <v>APLICAÇÃO FOAMGLASS 4" / 180MM</v>
          </cell>
        </row>
        <row r="878">
          <cell r="F878" t="str">
            <v>APLICAÇÃO FOAMGLASS 4" / 190MM</v>
          </cell>
        </row>
        <row r="879">
          <cell r="F879" t="str">
            <v>APLICAÇÃO FOAMGLASS 4" / 210MM</v>
          </cell>
        </row>
        <row r="880">
          <cell r="F880" t="str">
            <v>APLICAÇÃO FOAMGLASS 4" / 230MM</v>
          </cell>
        </row>
        <row r="881">
          <cell r="F881" t="str">
            <v>APLICAÇÃO FOAMGLASS 6" / 40MM</v>
          </cell>
        </row>
        <row r="882">
          <cell r="F882" t="str">
            <v>APLICAÇÃO FOAMGLASS 6" / 50MM</v>
          </cell>
        </row>
        <row r="883">
          <cell r="F883" t="str">
            <v>APLICAÇÃO FOAMGLASS 6" / 60MM</v>
          </cell>
        </row>
        <row r="884">
          <cell r="F884" t="str">
            <v>APLICAÇÃO FOAMGLASS 6" / 70MM</v>
          </cell>
        </row>
        <row r="885">
          <cell r="F885" t="str">
            <v>APLICAÇÃO FOAMGLASS 6" / 80MM</v>
          </cell>
        </row>
        <row r="886">
          <cell r="F886" t="str">
            <v>APLICAÇÃO FOAMGLASS 6" / 90MM</v>
          </cell>
        </row>
        <row r="887">
          <cell r="F887" t="str">
            <v>APLICAÇÃO FOAMGLASS 6" / 110MM</v>
          </cell>
        </row>
        <row r="888">
          <cell r="F888" t="str">
            <v>APLICAÇÃO FOAMGLASS 6" / 120MM</v>
          </cell>
        </row>
        <row r="889">
          <cell r="F889" t="str">
            <v>APLICAÇÃO FOAMGLASS 6" / 130MM</v>
          </cell>
        </row>
        <row r="890">
          <cell r="F890" t="str">
            <v>APLICAÇÃO FOAMGLASS 6" / 140MM</v>
          </cell>
        </row>
        <row r="891">
          <cell r="F891" t="str">
            <v>APLICAÇÃO FOAMGLASS 6" / 150MM</v>
          </cell>
        </row>
        <row r="892">
          <cell r="F892" t="str">
            <v>APLICAÇÃO FOAMGLASS 6" / 170MM</v>
          </cell>
        </row>
        <row r="893">
          <cell r="F893" t="str">
            <v>APLICAÇÃO FOAMGLASS 6" / 180MM</v>
          </cell>
        </row>
        <row r="894">
          <cell r="F894" t="str">
            <v>APLICAÇÃO FOAMGLASS 6" / 200MM</v>
          </cell>
        </row>
        <row r="895">
          <cell r="F895" t="str">
            <v>APLICAÇÃO FOAMGLASS 6" / 210MM</v>
          </cell>
        </row>
        <row r="896">
          <cell r="F896" t="str">
            <v>APLICAÇÃO FOAMGLASS 6" / 230MM</v>
          </cell>
        </row>
        <row r="897">
          <cell r="F897" t="str">
            <v>APLICAÇÃO FOAMGLASS 8" / 30MM</v>
          </cell>
        </row>
        <row r="898">
          <cell r="F898" t="str">
            <v>APLICAÇÃO FOAMGLASS 8" / 40MM</v>
          </cell>
        </row>
        <row r="899">
          <cell r="F899" t="str">
            <v>APLICAÇÃO FOAMGLASS 8" / 60MM</v>
          </cell>
        </row>
        <row r="900">
          <cell r="F900" t="str">
            <v>APLICAÇÃO FOAMGLASS 8" / 70MM</v>
          </cell>
        </row>
        <row r="901">
          <cell r="F901" t="str">
            <v>APLICAÇÃO FOAMGLASS 8" / 80MM</v>
          </cell>
        </row>
        <row r="902">
          <cell r="F902" t="str">
            <v>APLICAÇÃO FOAMGLASS 8" / 90MM</v>
          </cell>
        </row>
        <row r="903">
          <cell r="F903" t="str">
            <v>APLICAÇÃO FOAMGLASS 8" / 100MM</v>
          </cell>
        </row>
        <row r="904">
          <cell r="F904" t="str">
            <v>APLICAÇÃO FOAMGLASS 8" / 110MM</v>
          </cell>
        </row>
        <row r="905">
          <cell r="F905" t="str">
            <v>APLICAÇÃO FOAMGLASS 8" / 120MM</v>
          </cell>
        </row>
        <row r="906">
          <cell r="F906" t="str">
            <v>APLICAÇÃO FOAMGLASS 8" / 130MM</v>
          </cell>
        </row>
        <row r="907">
          <cell r="F907" t="str">
            <v>APLICAÇÃO FOAMGLASS 8" / 140MM</v>
          </cell>
        </row>
        <row r="908">
          <cell r="F908" t="str">
            <v>APLICAÇÃO FOAMGLASS 8" / 150MM</v>
          </cell>
        </row>
        <row r="909">
          <cell r="F909" t="str">
            <v>APLICAÇÃO FOAMGLASS 8" / 180MM</v>
          </cell>
        </row>
        <row r="910">
          <cell r="F910" t="str">
            <v>APLICAÇÃO FOAMGLASS 8" / 200MM</v>
          </cell>
        </row>
        <row r="911">
          <cell r="F911" t="str">
            <v>APLICAÇÃO FOAMGLASS 8" / 220MM</v>
          </cell>
        </row>
        <row r="912">
          <cell r="F912" t="str">
            <v>APLICAÇÃO FOAMGLASS 8" / 250MM</v>
          </cell>
        </row>
        <row r="913">
          <cell r="F913" t="str">
            <v>APLICAÇÃO FOAMGLASS 10" / 30MM</v>
          </cell>
        </row>
        <row r="914">
          <cell r="F914" t="str">
            <v>APLICAÇÃO FOAMGLASS 10" / 40MM</v>
          </cell>
        </row>
        <row r="915">
          <cell r="F915" t="str">
            <v>APLICAÇÃO FOAMGLASS 10" / 50MM</v>
          </cell>
        </row>
        <row r="916">
          <cell r="F916" t="str">
            <v>APLICAÇÃO FOAMGLASS 10" / 70MM</v>
          </cell>
        </row>
        <row r="917">
          <cell r="F917" t="str">
            <v>APLICAÇÃO FOAMGLASS 10" / 80MM</v>
          </cell>
        </row>
        <row r="918">
          <cell r="F918" t="str">
            <v>APLICAÇÃO FOAMGLASS 10" / 90MM</v>
          </cell>
        </row>
        <row r="919">
          <cell r="F919" t="str">
            <v>APLICAÇÃO FOAMGLASS 10" / 100MM</v>
          </cell>
        </row>
        <row r="920">
          <cell r="F920" t="str">
            <v>APLICAÇÃO FOAMGLASS 10" / 110MM</v>
          </cell>
        </row>
        <row r="921">
          <cell r="F921" t="str">
            <v>APLICAÇÃO FOAMGLASS 10" / 120MM</v>
          </cell>
        </row>
        <row r="922">
          <cell r="F922" t="str">
            <v>APLICAÇÃO FOAMGLASS 10" / 140MM</v>
          </cell>
        </row>
        <row r="923">
          <cell r="F923" t="str">
            <v>APLICAÇÃO FOAMGLASS 10" / 150MM</v>
          </cell>
        </row>
        <row r="924">
          <cell r="F924" t="str">
            <v>APLICAÇÃO FOAMGLASS 10" / 170MM</v>
          </cell>
        </row>
        <row r="925">
          <cell r="F925" t="str">
            <v>APLICAÇÃO FOAMGLASS 10" / 180MM</v>
          </cell>
        </row>
        <row r="926">
          <cell r="F926" t="str">
            <v>APLICAÇÃO FOAMGLASS 10" / 190MM</v>
          </cell>
        </row>
        <row r="927">
          <cell r="F927" t="str">
            <v>APLICAÇÃO FOAMGLASS 10" / 200MM</v>
          </cell>
        </row>
        <row r="928">
          <cell r="F928" t="str">
            <v>APLICAÇÃO FOAMGLASS 10" / 220MM</v>
          </cell>
        </row>
        <row r="929">
          <cell r="F929" t="str">
            <v>APLICAÇÃO FOAMGLASS 10" / 230MM</v>
          </cell>
        </row>
        <row r="930">
          <cell r="F930" t="str">
            <v>APLICAÇÃO FOAMGLASS 10" / 250MM</v>
          </cell>
        </row>
        <row r="931">
          <cell r="F931" t="str">
            <v>APLICAÇÃO FOAMGLASS 12" / 30MM</v>
          </cell>
        </row>
        <row r="932">
          <cell r="F932" t="str">
            <v>APLICAÇÃO FOAMGLASS 12" / 40MM</v>
          </cell>
        </row>
        <row r="933">
          <cell r="F933" t="str">
            <v>APLICAÇÃO FOAMGLASS 12" / 60MM</v>
          </cell>
        </row>
        <row r="934">
          <cell r="F934" t="str">
            <v>APLICAÇÃO FOAMGLASS 12" / 70MM</v>
          </cell>
        </row>
        <row r="935">
          <cell r="F935" t="str">
            <v>APLICAÇÃO FOAMGLASS 12" / 80MM</v>
          </cell>
        </row>
        <row r="936">
          <cell r="F936" t="str">
            <v>APLICAÇÃO FOAMGLASS 12" / 100MM</v>
          </cell>
        </row>
        <row r="937">
          <cell r="F937" t="str">
            <v>APLICAÇÃO FOAMGLASS 12" / 110MM</v>
          </cell>
        </row>
        <row r="938">
          <cell r="F938" t="str">
            <v>APLICAÇÃO FOAMGLASS 12" / 120MM</v>
          </cell>
        </row>
        <row r="939">
          <cell r="F939" t="str">
            <v>APLICAÇÃO FOAMGLASS 12" / 130MM</v>
          </cell>
        </row>
        <row r="940">
          <cell r="F940" t="str">
            <v>APLICAÇÃO FOAMGLASS 12" / 140MM</v>
          </cell>
        </row>
        <row r="941">
          <cell r="F941" t="str">
            <v>APLICAÇÃO FOAMGLASS 12" / 150MM</v>
          </cell>
        </row>
        <row r="942">
          <cell r="F942" t="str">
            <v>APLICAÇÃO FOAMGLASS 12" / 160MM</v>
          </cell>
        </row>
        <row r="943">
          <cell r="F943" t="str">
            <v>APLICAÇÃO FOAMGLASS 12" / 170MM</v>
          </cell>
        </row>
        <row r="944">
          <cell r="F944" t="str">
            <v>APLICAÇÃO FOAMGLASS 12" / 190MM</v>
          </cell>
        </row>
        <row r="945">
          <cell r="F945" t="str">
            <v>APLICAÇÃO FOAMGLASS 12" / 200MM</v>
          </cell>
        </row>
        <row r="946">
          <cell r="F946" t="str">
            <v>APLICAÇÃO FOAMGLASS 12" / 210MM</v>
          </cell>
        </row>
        <row r="947">
          <cell r="F947" t="str">
            <v>APLICAÇÃO FOAMGLASS 12" / 230MM</v>
          </cell>
        </row>
        <row r="948">
          <cell r="F948" t="str">
            <v>APLICAÇÃO FOAMGLASS 12" / 240MM</v>
          </cell>
        </row>
        <row r="949">
          <cell r="F949" t="str">
            <v>APLICAÇÃO FOAMGLASS 12" / 260MM</v>
          </cell>
        </row>
        <row r="950">
          <cell r="F950" t="str">
            <v>APLICAÇÃO FOAMGLASS 14" / 30MM</v>
          </cell>
        </row>
        <row r="951">
          <cell r="F951" t="str">
            <v>APLICAÇÃO FOAMGLASS 14" / 40MM</v>
          </cell>
        </row>
        <row r="952">
          <cell r="F952" t="str">
            <v>APLICAÇÃO FOAMGLASS 14" / 60MM</v>
          </cell>
        </row>
        <row r="953">
          <cell r="F953" t="str">
            <v>APLICAÇÃO FOAMGLASS 14" / 70MM</v>
          </cell>
        </row>
        <row r="954">
          <cell r="F954" t="str">
            <v>APLICAÇÃO FOAMGLASS 14" / 80MM</v>
          </cell>
        </row>
        <row r="955">
          <cell r="F955" t="str">
            <v>APLICAÇÃO FOAMGLASS 14" / 90MM</v>
          </cell>
        </row>
        <row r="956">
          <cell r="F956" t="str">
            <v>APLICAÇÃO FOAMGLASS 14" / 110MM</v>
          </cell>
        </row>
        <row r="957">
          <cell r="F957" t="str">
            <v>APLICAÇÃO FOAMGLASS 14" / 120MM</v>
          </cell>
        </row>
        <row r="958">
          <cell r="F958" t="str">
            <v>APLICAÇÃO FOAMGLASS 14" / 130MM</v>
          </cell>
        </row>
        <row r="959">
          <cell r="F959" t="str">
            <v>APLICAÇÃO FOAMGLASS 14" / 140MM</v>
          </cell>
        </row>
        <row r="960">
          <cell r="F960" t="str">
            <v>APLICAÇÃO FOAMGLASS 14" / 150MM</v>
          </cell>
        </row>
        <row r="961">
          <cell r="F961" t="str">
            <v>APLICAÇÃO FOAMGLASS 14" / 160MM</v>
          </cell>
        </row>
        <row r="962">
          <cell r="F962" t="str">
            <v>APLICAÇÃO FOAMGLASS 14" / 180MM</v>
          </cell>
        </row>
        <row r="963">
          <cell r="F963" t="str">
            <v>APLICAÇÃO FOAMGLASS 14" / 190MM</v>
          </cell>
        </row>
        <row r="964">
          <cell r="F964" t="str">
            <v>APLICAÇÃO FOAMGLASS 14" / 200MM</v>
          </cell>
        </row>
        <row r="965">
          <cell r="F965" t="str">
            <v>APLICAÇÃO FOAMGLASS 14" / 210MM</v>
          </cell>
        </row>
        <row r="966">
          <cell r="F966" t="str">
            <v>APLICAÇÃO FOAMGLASS 14" / 230MM</v>
          </cell>
        </row>
        <row r="967">
          <cell r="F967" t="str">
            <v>APLICAÇÃO FOAMGLASS 14" / 250MM</v>
          </cell>
        </row>
        <row r="968">
          <cell r="F968" t="str">
            <v>APLICAÇÃO FOAMGLASS 14" / 270MM</v>
          </cell>
        </row>
        <row r="969">
          <cell r="F969" t="str">
            <v>APLICAÇÃO FOAMGLASS 16" / 30MM</v>
          </cell>
        </row>
        <row r="970">
          <cell r="F970" t="str">
            <v>APLICAÇÃO FOAMGLASS 16" / 40MM</v>
          </cell>
        </row>
        <row r="971">
          <cell r="F971" t="str">
            <v>APLICAÇÃO FOAMGLASS 16" / 60MM</v>
          </cell>
        </row>
        <row r="972">
          <cell r="F972" t="str">
            <v>APLICAÇÃO FOAMGLASS 16" / 70MM</v>
          </cell>
        </row>
        <row r="973">
          <cell r="F973" t="str">
            <v>APLICAÇÃO FOAMGLASS 16" / 90MM</v>
          </cell>
        </row>
        <row r="974">
          <cell r="F974" t="str">
            <v>APLICAÇÃO FOAMGLASS 16" / 100MM</v>
          </cell>
        </row>
        <row r="975">
          <cell r="F975" t="str">
            <v>APLICAÇÃO FOAMGLASS 16" / 110MM</v>
          </cell>
        </row>
        <row r="976">
          <cell r="F976" t="str">
            <v>APLICAÇÃO FOAMGLASS 16" / 120MM</v>
          </cell>
        </row>
        <row r="977">
          <cell r="F977" t="str">
            <v>APLICAÇÃO FOAMGLASS 16" / 130MM</v>
          </cell>
        </row>
        <row r="978">
          <cell r="F978" t="str">
            <v>APLICAÇÃO FOAMGLASS 16" / 140MM</v>
          </cell>
        </row>
        <row r="979">
          <cell r="F979" t="str">
            <v>APLICAÇÃO FOAMGLASS 16" / 160MM</v>
          </cell>
        </row>
        <row r="980">
          <cell r="F980" t="str">
            <v>APLICAÇÃO FOAMGLASS 16" / 170MM</v>
          </cell>
        </row>
        <row r="981">
          <cell r="F981" t="str">
            <v>APLICAÇÃO FOAMGLASS 16" / 180MM</v>
          </cell>
        </row>
        <row r="982">
          <cell r="F982" t="str">
            <v>APLICAÇÃO FOAMGLASS 16" / 200MM</v>
          </cell>
        </row>
        <row r="983">
          <cell r="F983" t="str">
            <v>APLICAÇÃO FOAMGLASS 16" / 210MM</v>
          </cell>
        </row>
        <row r="984">
          <cell r="F984" t="str">
            <v>APLICAÇÃO FOAMGLASS 16" / 220MM</v>
          </cell>
        </row>
        <row r="985">
          <cell r="F985" t="str">
            <v>APLICAÇÃO FOAMGLASS 16" / 240MM</v>
          </cell>
        </row>
        <row r="986">
          <cell r="F986" t="str">
            <v>APLICAÇÃO FOAMGLASS 16" / 250MM</v>
          </cell>
        </row>
        <row r="987">
          <cell r="F987" t="str">
            <v>APLICAÇÃO FOAMGLASS 16" / 270MM</v>
          </cell>
        </row>
        <row r="988">
          <cell r="F988" t="str">
            <v>APLICAÇÃO FOAMGLASS 20" / 30MM</v>
          </cell>
        </row>
        <row r="989">
          <cell r="F989" t="str">
            <v>APLICAÇÃO FOAMGLASS 20" / 50MM</v>
          </cell>
        </row>
        <row r="990">
          <cell r="F990" t="str">
            <v>APLICAÇÃO FOAMGLASS 20" / 60MM</v>
          </cell>
        </row>
        <row r="991">
          <cell r="F991" t="str">
            <v>APLICAÇÃO FOAMGLASS 20" / 70MM</v>
          </cell>
        </row>
        <row r="992">
          <cell r="F992" t="str">
            <v>APLICAÇÃO FOAMGLASS 20" / 90MM</v>
          </cell>
        </row>
        <row r="993">
          <cell r="F993" t="str">
            <v>APLICAÇÃO FOAMGLASS 20" / 100MM</v>
          </cell>
        </row>
        <row r="994">
          <cell r="F994" t="str">
            <v>APLICAÇÃO FOAMGLASS 20" / 110MM</v>
          </cell>
        </row>
        <row r="995">
          <cell r="F995" t="str">
            <v>APLICAÇÃO FOAMGLASS 20" / 120MM</v>
          </cell>
        </row>
        <row r="996">
          <cell r="F996" t="str">
            <v>APLICAÇÃO FOAMGLASS 20" / 140MM</v>
          </cell>
        </row>
        <row r="997">
          <cell r="F997" t="str">
            <v>APLICAÇÃO FOAMGLASS 20" / 150MM</v>
          </cell>
        </row>
        <row r="998">
          <cell r="F998" t="str">
            <v>APLICAÇÃO FOAMGLASS 20" / 160MM</v>
          </cell>
        </row>
        <row r="999">
          <cell r="F999" t="str">
            <v>APLICAÇÃO FOAMGLASS 20" / 170MM</v>
          </cell>
        </row>
        <row r="1000">
          <cell r="F1000" t="str">
            <v>APLICAÇÃO FOAMGLASS 20" / 190MM</v>
          </cell>
        </row>
        <row r="1001">
          <cell r="F1001" t="str">
            <v>APLICAÇÃO FOAMGLASS 20" / 200MM</v>
          </cell>
        </row>
        <row r="1002">
          <cell r="F1002" t="str">
            <v>APLICAÇÃO FOAMGLASS 20" / 220MM</v>
          </cell>
        </row>
        <row r="1003">
          <cell r="F1003" t="str">
            <v>APLICAÇÃO FOAMGLASS 20" / 230MM</v>
          </cell>
        </row>
        <row r="1004">
          <cell r="F1004" t="str">
            <v>APLICAÇÃO FOAMGLASS 20" / 250MM</v>
          </cell>
        </row>
        <row r="1005">
          <cell r="F1005" t="str">
            <v>APLICAÇÃO FOAMGLASS 20" / 260MM</v>
          </cell>
        </row>
        <row r="1006">
          <cell r="F1006" t="str">
            <v>APLICAÇÃO FOAMGLASS 20" / 280MM</v>
          </cell>
        </row>
        <row r="1007">
          <cell r="F1007" t="str">
            <v>APLICAÇÃO FOAMGLASS 24" / 30MM</v>
          </cell>
        </row>
        <row r="1008">
          <cell r="F1008" t="str">
            <v>APLICAÇÃO FOAMGLASS 24" / 50MM</v>
          </cell>
        </row>
        <row r="1009">
          <cell r="F1009" t="str">
            <v>APLICAÇÃO FOAMGLASS 24" / 60MM</v>
          </cell>
        </row>
        <row r="1010">
          <cell r="F1010" t="str">
            <v>APLICAÇÃO FOAMGLASS 24" / 70MM</v>
          </cell>
        </row>
        <row r="1011">
          <cell r="F1011" t="str">
            <v>APLICAÇÃO FOAMGLASS 24" / 90MM</v>
          </cell>
        </row>
        <row r="1012">
          <cell r="F1012" t="str">
            <v>APLICAÇÃO FOAMGLASS 24" / 100MM</v>
          </cell>
        </row>
        <row r="1013">
          <cell r="F1013" t="str">
            <v>APLICAÇÃO FOAMGLASS 24" / 110MM</v>
          </cell>
        </row>
        <row r="1014">
          <cell r="F1014" t="str">
            <v>APLICAÇÃO FOAMGLASS 24" / 120MM</v>
          </cell>
        </row>
        <row r="1015">
          <cell r="F1015" t="str">
            <v>APLICAÇÃO FOAMGLASS 24" / 140MM</v>
          </cell>
        </row>
        <row r="1016">
          <cell r="F1016" t="str">
            <v>APLICAÇÃO FOAMGLASS 24" / 150MM</v>
          </cell>
        </row>
        <row r="1017">
          <cell r="F1017" t="str">
            <v>APLICAÇÃO FOAMGLASS 24" / 160MM</v>
          </cell>
        </row>
        <row r="1018">
          <cell r="F1018" t="str">
            <v>APLICAÇÃO FOAMGLASS 24" / 180MM</v>
          </cell>
        </row>
        <row r="1019">
          <cell r="F1019" t="str">
            <v>APLICAÇÃO FOAMGLASS 24" / 190MM</v>
          </cell>
        </row>
        <row r="1020">
          <cell r="F1020" t="str">
            <v>APLICAÇÃO FOAMGLASS 24" / 210MM</v>
          </cell>
        </row>
        <row r="1021">
          <cell r="F1021" t="str">
            <v>APLICAÇÃO FOAMGLASS 24" / 220MM</v>
          </cell>
        </row>
        <row r="1022">
          <cell r="F1022" t="str">
            <v>APLICAÇÃO FOAMGLASS 24" / 230MM</v>
          </cell>
        </row>
        <row r="1023">
          <cell r="F1023" t="str">
            <v>APLICAÇÃO FOAMGLASS 24" / 250MM</v>
          </cell>
        </row>
        <row r="1024">
          <cell r="F1024" t="str">
            <v>APLICAÇÃO FOAMGLASS 24" / 270MM</v>
          </cell>
        </row>
        <row r="1025">
          <cell r="F1025" t="str">
            <v>APLICAÇÃO FOAMGLASS 24" / 290MM</v>
          </cell>
        </row>
        <row r="1026">
          <cell r="F1026" t="str">
            <v>APLICAÇÃO FOAMGLASS 28" / 30MM</v>
          </cell>
        </row>
        <row r="1027">
          <cell r="F1027" t="str">
            <v>APLICAÇÃO FOAMGLASS 28" / 50MM</v>
          </cell>
        </row>
        <row r="1028">
          <cell r="F1028" t="str">
            <v>APLICAÇÃO FOAMGLASS 28" / 60MM</v>
          </cell>
        </row>
        <row r="1029">
          <cell r="F1029" t="str">
            <v>APLICAÇÃO FOAMGLASS 28" / 70MM</v>
          </cell>
        </row>
        <row r="1030">
          <cell r="F1030" t="str">
            <v>APLICAÇÃO FOAMGLASS 28" / 90MM</v>
          </cell>
        </row>
        <row r="1031">
          <cell r="F1031" t="str">
            <v>APLICAÇÃO FOAMGLASS 28" / 100MM</v>
          </cell>
        </row>
        <row r="1032">
          <cell r="F1032" t="str">
            <v>APLICAÇÃO FOAMGLASS 28" / 110MM</v>
          </cell>
        </row>
        <row r="1033">
          <cell r="F1033" t="str">
            <v>APLICAÇÃO FOAMGLASS 28" / 120MM</v>
          </cell>
        </row>
        <row r="1034">
          <cell r="F1034" t="str">
            <v>APLICAÇÃO FOAMGLASS 28" / 140MM</v>
          </cell>
        </row>
        <row r="1035">
          <cell r="F1035" t="str">
            <v>APLICAÇÃO FOAMGLASS 28" / 160MM</v>
          </cell>
        </row>
        <row r="1036">
          <cell r="F1036" t="str">
            <v>APLICAÇÃO FOAMGLASS 28" / 170MM</v>
          </cell>
        </row>
        <row r="1037">
          <cell r="F1037" t="str">
            <v>APLICAÇÃO FOAMGLASS 28" / 180MM</v>
          </cell>
        </row>
        <row r="1038">
          <cell r="F1038" t="str">
            <v>APLICAÇÃO FOAMGLASS 28" / 200MM</v>
          </cell>
        </row>
        <row r="1039">
          <cell r="F1039" t="str">
            <v>APLICAÇÃO FOAMGLASS 28" / 220MM</v>
          </cell>
        </row>
        <row r="1040">
          <cell r="F1040" t="str">
            <v>APLICAÇÃO FOAMGLASS 28" / 230MM</v>
          </cell>
        </row>
        <row r="1041">
          <cell r="F1041" t="str">
            <v>APLICAÇÃO FOAMGLASS 28" / 240MM</v>
          </cell>
        </row>
        <row r="1042">
          <cell r="F1042" t="str">
            <v>APLICAÇÃO FOAMGLASS 28" / 260MM</v>
          </cell>
        </row>
        <row r="1043">
          <cell r="F1043" t="str">
            <v>APLICAÇÃO FOAMGLASS 28" / 280MM</v>
          </cell>
        </row>
        <row r="1044">
          <cell r="F1044" t="str">
            <v>APLICAÇÃO FOAMGLASS 28" / 300MM</v>
          </cell>
        </row>
        <row r="1045">
          <cell r="F1045" t="str">
            <v>APLICAÇÃO FOAMGLASS 32" / 30MM</v>
          </cell>
        </row>
        <row r="1046">
          <cell r="F1046" t="str">
            <v>APLICAÇÃO FOAMGLASS 32" / 50MM</v>
          </cell>
        </row>
        <row r="1047">
          <cell r="F1047" t="str">
            <v>APLICAÇÃO FOAMGLASS 32" / 60MM</v>
          </cell>
        </row>
        <row r="1048">
          <cell r="F1048" t="str">
            <v>APLICAÇÃO FOAMGLASS 32" / 70MM</v>
          </cell>
        </row>
        <row r="1049">
          <cell r="F1049" t="str">
            <v>APLICAÇÃO FOAMGLASS 32" / 90MM</v>
          </cell>
        </row>
        <row r="1050">
          <cell r="F1050" t="str">
            <v>APLICAÇÃO FOAMGLASS 32" / 100MM</v>
          </cell>
        </row>
        <row r="1051">
          <cell r="F1051" t="str">
            <v>APLICAÇÃO FOAMGLASS 32" / 120MM</v>
          </cell>
        </row>
        <row r="1052">
          <cell r="F1052" t="str">
            <v>APLICAÇÃO FOAMGLASS 32" / 140MM</v>
          </cell>
        </row>
        <row r="1053">
          <cell r="F1053" t="str">
            <v>APLICAÇÃO FOAMGLASS 32" / 160MM</v>
          </cell>
        </row>
        <row r="1054">
          <cell r="F1054" t="str">
            <v>APLICAÇÃO FOAMGLASS 32" / 170MM</v>
          </cell>
        </row>
        <row r="1055">
          <cell r="F1055" t="str">
            <v>APLICAÇÃO FOAMGLASS 32" / 180MM</v>
          </cell>
        </row>
        <row r="1056">
          <cell r="F1056" t="str">
            <v>APLICAÇÃO FOAMGLASS 32" / 200MM</v>
          </cell>
        </row>
        <row r="1057">
          <cell r="F1057" t="str">
            <v>APLICAÇÃO FOAMGLASS 32" / 220MM</v>
          </cell>
        </row>
        <row r="1058">
          <cell r="F1058" t="str">
            <v>APLICAÇÃO FOAMGLASS 32" / 230MM</v>
          </cell>
        </row>
        <row r="1059">
          <cell r="F1059" t="str">
            <v>APLICAÇÃO FOAMGLASS 32" / 240MM</v>
          </cell>
        </row>
        <row r="1060">
          <cell r="F1060" t="str">
            <v>APLICAÇÃO FOAMGLASS 32" / 270MM</v>
          </cell>
        </row>
        <row r="1061">
          <cell r="F1061" t="str">
            <v>APLICAÇÃO FOAMGLASS 32" / 290MM</v>
          </cell>
        </row>
        <row r="1062">
          <cell r="F1062" t="str">
            <v>APLICAÇÃO FOAMGLASS 32" / 310MM</v>
          </cell>
        </row>
        <row r="1063">
          <cell r="F1063" t="str">
            <v>APLICAÇÃO FOAMGLASS 36" / 30MM</v>
          </cell>
        </row>
        <row r="1064">
          <cell r="F1064" t="str">
            <v>APLICAÇÃO FOAMGLASS 36" / 50MM</v>
          </cell>
        </row>
        <row r="1065">
          <cell r="F1065" t="str">
            <v>APLICAÇÃO FOAMGLASS 36" / 60MM</v>
          </cell>
        </row>
        <row r="1066">
          <cell r="F1066" t="str">
            <v>APLICAÇÃO FOAMGLASS 36" / 80MM</v>
          </cell>
        </row>
        <row r="1067">
          <cell r="F1067" t="str">
            <v>APLICAÇÃO FOAMGLASS 36" / 90MM</v>
          </cell>
        </row>
        <row r="1068">
          <cell r="F1068" t="str">
            <v>APLICAÇÃO FOAMGLASS 36" / 100MM</v>
          </cell>
        </row>
        <row r="1069">
          <cell r="F1069" t="str">
            <v>APLICAÇÃO FOAMGLASS 36" / 120MM</v>
          </cell>
        </row>
        <row r="1070">
          <cell r="F1070" t="str">
            <v>APLICAÇÃO FOAMGLASS 36" / 130MM</v>
          </cell>
        </row>
        <row r="1071">
          <cell r="F1071" t="str">
            <v>APLICAÇÃO FOAMGLASS 36" / 150MM</v>
          </cell>
        </row>
        <row r="1072">
          <cell r="F1072" t="str">
            <v>APLICAÇÃO FOAMGLASS 36" / 160MM</v>
          </cell>
        </row>
        <row r="1073">
          <cell r="F1073" t="str">
            <v>APLICAÇÃO FOAMGLASS 36" / 170MM</v>
          </cell>
        </row>
        <row r="1074">
          <cell r="F1074" t="str">
            <v>APLICAÇÃO FOAMGLASS 36" / 190MM</v>
          </cell>
        </row>
        <row r="1075">
          <cell r="F1075" t="str">
            <v>APLICAÇÃO FOAMGLASS 36" / 200MM</v>
          </cell>
        </row>
        <row r="1076">
          <cell r="F1076" t="str">
            <v>APLICAÇÃO FOAMGLASS 36" / 220MM</v>
          </cell>
        </row>
        <row r="1077">
          <cell r="F1077" t="str">
            <v>APLICAÇÃO FOAMGLASS 36" / 240MM</v>
          </cell>
        </row>
        <row r="1078">
          <cell r="F1078" t="str">
            <v>APLICAÇÃO FOAMGLASS 36" / 250MM</v>
          </cell>
        </row>
        <row r="1079">
          <cell r="F1079" t="str">
            <v>APLICAÇÃO FOAMGLASS 36" / 270MM</v>
          </cell>
        </row>
        <row r="1080">
          <cell r="F1080" t="str">
            <v>APLICAÇÃO FOAMGLASS 36" / 290MM</v>
          </cell>
        </row>
        <row r="1081">
          <cell r="F1081" t="str">
            <v>APLICAÇÃO FOAMGLASS 36" / 310MM</v>
          </cell>
        </row>
        <row r="1082">
          <cell r="F1082" t="str">
            <v>ISOL.TÉRMICO C/POLIISOCIANURATO PIR30</v>
          </cell>
        </row>
        <row r="1083">
          <cell r="F1083" t="str">
            <v>ISOL.TÉRMICO C/POLIISOCIANURATO PIR50</v>
          </cell>
        </row>
        <row r="1084">
          <cell r="F1084" t="str">
            <v>ISOL.TÉRMICO C/POLIISOCIANURATO PIR60</v>
          </cell>
        </row>
        <row r="1085">
          <cell r="F1085" t="str">
            <v>ISOL.TÉRMICO C/POLIISOCIANURATO PIR80</v>
          </cell>
        </row>
        <row r="1086">
          <cell r="F1086" t="str">
            <v>ISOL.TÉRMICO C/POLIISOCIANURATO PIR90</v>
          </cell>
        </row>
        <row r="1087">
          <cell r="F1087" t="str">
            <v>ISOL.TÉRMICO C/POLIISOCIANURATO PIR110</v>
          </cell>
        </row>
        <row r="1088">
          <cell r="F1088" t="str">
            <v>ISOL.TÉRMICO C/POLIISOCIANURATO PIR120</v>
          </cell>
        </row>
        <row r="1089">
          <cell r="F1089" t="str">
            <v>ISOL.TÉRMICO C/POLIISOCIANURATO PIR140</v>
          </cell>
        </row>
        <row r="1090">
          <cell r="F1090" t="str">
            <v>ISOL.TÉRMICO C/POLIISOCIANURATO PIR170</v>
          </cell>
        </row>
        <row r="1091">
          <cell r="F1091" t="str">
            <v>ISOL.TÉRMICO C/POLIISOCIANURATO PIR180</v>
          </cell>
        </row>
        <row r="1092">
          <cell r="F1092" t="str">
            <v>ISOL.TÉRMICO C/POLIISOCIANURATO PIR200</v>
          </cell>
        </row>
        <row r="1093">
          <cell r="F1093" t="str">
            <v>ISOL.TÉRMICO C/POLIISOCIANURATO PIR220</v>
          </cell>
        </row>
        <row r="1094">
          <cell r="F1094" t="str">
            <v>ISOL.TÉRMICO C/POLIISOCIANURATO PIR240</v>
          </cell>
        </row>
        <row r="1095">
          <cell r="F1095" t="str">
            <v>ISOL.TÉRMICO C/POLIISOCIANURATO PIR270</v>
          </cell>
        </row>
        <row r="1096">
          <cell r="F1096" t="str">
            <v>ISOL.TÉRMICO C/POLIISOCIANURATO PIR290</v>
          </cell>
        </row>
        <row r="1097">
          <cell r="F1097" t="str">
            <v>ISOL.TÉRMICO C/POLIISOCIANURATO PIR300</v>
          </cell>
        </row>
        <row r="1098">
          <cell r="F1098" t="str">
            <v>ISOL.TÉRMICO C/POLIISOCIANURATO PIR340</v>
          </cell>
        </row>
        <row r="1099">
          <cell r="F1099" t="str">
            <v>ISOL.TÉRMICO C/POLIISOCIANURATO PIR370</v>
          </cell>
        </row>
        <row r="1100">
          <cell r="F1100" t="str">
            <v>ISOL.TÉRMICO C/POLIISOCIANURATO PIR400</v>
          </cell>
        </row>
        <row r="1101">
          <cell r="F1101" t="str">
            <v>ISOL.TÉRMICO C/FLOAMGLASS 30</v>
          </cell>
        </row>
        <row r="1102">
          <cell r="F1102" t="str">
            <v>ISOL.TÉRMICO C/FLOAMGLASS 50</v>
          </cell>
        </row>
        <row r="1103">
          <cell r="F1103" t="str">
            <v>ISOL.TÉRMICO C/FLOAMGLASS 60</v>
          </cell>
        </row>
        <row r="1104">
          <cell r="F1104" t="str">
            <v>ISOL.TÉRMICO C/FLOAMGLASS 80</v>
          </cell>
        </row>
        <row r="1105">
          <cell r="F1105" t="str">
            <v>ISOL.TÉRMICO C/FLOAMGLASS 90</v>
          </cell>
        </row>
        <row r="1106">
          <cell r="F1106" t="str">
            <v>ISOL.TÉRMICO C/FLOAMGLASS 110</v>
          </cell>
        </row>
        <row r="1107">
          <cell r="F1107" t="str">
            <v>ISOL.TÉRMICO C/FLOAMGLASS 120</v>
          </cell>
        </row>
        <row r="1108">
          <cell r="F1108" t="str">
            <v>ISOL.TÉRMICO C/FLOAMGLASS 140</v>
          </cell>
        </row>
        <row r="1109">
          <cell r="F1109" t="str">
            <v>ISOL.TÉRMICO C/FLOAMGLASS 170</v>
          </cell>
        </row>
        <row r="1110">
          <cell r="F1110" t="str">
            <v>ISOL.TÉRMICO C/FLOAMGLASS 180</v>
          </cell>
        </row>
        <row r="1111">
          <cell r="F1111" t="str">
            <v>ISOL.TÉRMICO C/FLOAMGLASS 200</v>
          </cell>
        </row>
        <row r="1112">
          <cell r="F1112" t="str">
            <v>ISOL.TÉRMICO C/FLOAMGLASS 220</v>
          </cell>
        </row>
        <row r="1113">
          <cell r="F1113" t="str">
            <v>ISOL.TÉRMICO C/FLOAMGLASS 240</v>
          </cell>
        </row>
        <row r="1114">
          <cell r="F1114" t="str">
            <v>ISOL.TÉRMICO C/FLOAMGLASS 270</v>
          </cell>
        </row>
        <row r="1115">
          <cell r="F1115" t="str">
            <v>ISOL.TÉRMICO C/FLOAMGLASS 290</v>
          </cell>
        </row>
        <row r="1116">
          <cell r="F1116" t="str">
            <v>ISOL.TÉRMICO C/FLOAMGLASS 300</v>
          </cell>
        </row>
        <row r="1117">
          <cell r="F1117" t="str">
            <v>ISOL.TÉRMICO C/FLOAMGLASS 340</v>
          </cell>
        </row>
        <row r="1118">
          <cell r="F1118" t="str">
            <v>ISOL.TÉRMICO C/FLOAMGLASS 370</v>
          </cell>
        </row>
        <row r="1119">
          <cell r="F1119" t="str">
            <v>ISOL.TÉRMICO C/FLOAMGLASS 400</v>
          </cell>
        </row>
        <row r="1120">
          <cell r="F1120" t="str">
            <v>ISOLAMENTO C/LÃ ROCHA TIPO S30-30</v>
          </cell>
        </row>
        <row r="1121">
          <cell r="F1121" t="str">
            <v>ISOLAMENTO C/LÃ ROCHA TIPO S50-50</v>
          </cell>
        </row>
        <row r="1122">
          <cell r="F1122" t="str">
            <v>ISOLAMENTO C/LÃ ROCHA TIPO S100-100</v>
          </cell>
        </row>
        <row r="1123">
          <cell r="F1123" t="str">
            <v>ISOLAMENTO C/LÃ ROCHA S30-30 C/ANTIBOM</v>
          </cell>
        </row>
        <row r="1124">
          <cell r="F1124" t="str">
            <v>ISOLAMENTO C/LÃ ROCHA S50-50 C/ANTIBOM</v>
          </cell>
        </row>
        <row r="1125">
          <cell r="F1125" t="str">
            <v>ISOLAMENTO C/LÃ ROCHA S100-100 C/ANTIBOM</v>
          </cell>
        </row>
        <row r="1126">
          <cell r="F1126" t="str">
            <v>PREPARAÇÃO/LIMPEZA INDUSTRIAL C/SOLVENTE</v>
          </cell>
        </row>
        <row r="1127">
          <cell r="F1127" t="str">
            <v>PREP/LIMP COM SOLVENTE PESADO</v>
          </cell>
        </row>
        <row r="1128">
          <cell r="F1128" t="str">
            <v>PREP/LIMP COM SOLVENTE EXTRA PESADO</v>
          </cell>
        </row>
        <row r="1129">
          <cell r="F1129" t="str">
            <v>PREPARAÇÃO/LIMPEZA C/LIXA P/REPINTURA</v>
          </cell>
        </row>
        <row r="1130">
          <cell r="F1130" t="str">
            <v>PREPARAÇÃO/LIMPEZA C/FERRAMENTA MANUAL</v>
          </cell>
        </row>
        <row r="1131">
          <cell r="F1131" t="str">
            <v>PREP/LIMP PS1 C/ FERRAMENTA MEC GRAU ST3</v>
          </cell>
        </row>
        <row r="1132">
          <cell r="F1132" t="str">
            <v>PREP/LIMP PS2 ESCÓRIA COBRE AR BRASKEM</v>
          </cell>
        </row>
        <row r="1133">
          <cell r="F1133" t="str">
            <v>PREP/LIMP PS2 ESCÓRIA COBRE AR PARCEIRA</v>
          </cell>
        </row>
        <row r="1134">
          <cell r="F1134" t="str">
            <v>PREP/LIMP PS2 ÓXIDO ALUM. AR BRASKEM</v>
          </cell>
        </row>
        <row r="1135">
          <cell r="F1135" t="str">
            <v>PREP/LIMP PS2 ÓXIDO ALUM. AR PARCEIRA</v>
          </cell>
        </row>
        <row r="1136">
          <cell r="F1136" t="str">
            <v>PREP/LIMP PS2 GRANALHA DE AÇO AR BRASKEM</v>
          </cell>
        </row>
        <row r="1137">
          <cell r="F1137" t="str">
            <v>PREP/LIMP PS2 GRANALHA DE AÇO AR PARCEIR</v>
          </cell>
        </row>
        <row r="1138">
          <cell r="F1138" t="str">
            <v>PREP/LIMP PS3 COM HIDROJATO GRAU WJ1</v>
          </cell>
        </row>
        <row r="1139">
          <cell r="F1139" t="str">
            <v>PREP/LIMP PS4  COM HIDROJATO GRAU WJ4</v>
          </cell>
        </row>
        <row r="1140">
          <cell r="F1140" t="str">
            <v>APLIC. TINTAS TF1 FOSFATO ZINCO EPOXI AE</v>
          </cell>
        </row>
        <row r="1141">
          <cell r="F1141" t="str">
            <v>APLIC. TINTAS TF2 ETIL SILICATO DE ZINCO</v>
          </cell>
        </row>
        <row r="1142">
          <cell r="F1142" t="str">
            <v>APLIC. TINTAS TF3 EPÓXI ISOCIANATO</v>
          </cell>
        </row>
        <row r="1143">
          <cell r="F1143" t="str">
            <v>APLIC. TINTAS TF4 EPÓXI PIGMENT COM ALUM</v>
          </cell>
        </row>
        <row r="1144">
          <cell r="F1144" t="str">
            <v>APLIC. TINTAS TF5 EPÓXI P/SUPERF. ÚMIDAS</v>
          </cell>
        </row>
        <row r="1145">
          <cell r="F1145" t="str">
            <v>APLIC. TINTAS TF6 ZINCO EPÓXI</v>
          </cell>
        </row>
        <row r="1146">
          <cell r="F1146" t="str">
            <v>APLIC. TINTAS TI1 ÓXIDO DE FERRO EPÓXI</v>
          </cell>
        </row>
        <row r="1147">
          <cell r="F1147" t="str">
            <v>APLIC. TINTAS TI2 FOSFATO DE ZINCO EPÓXI</v>
          </cell>
        </row>
        <row r="1148">
          <cell r="F1148" t="str">
            <v>APLIC. TINTAS TI3 EPÓXI DE ALTA ESPESSUR</v>
          </cell>
        </row>
        <row r="1149">
          <cell r="F1149" t="str">
            <v>APLIC. TINTAS TI4 EPÓXI SEM SOLVENTE</v>
          </cell>
        </row>
        <row r="1150">
          <cell r="F1150" t="str">
            <v>APLIC. TINTAS TI5 EPÓXI PIGMENT COM ALUM</v>
          </cell>
        </row>
        <row r="1151">
          <cell r="F1151" t="str">
            <v>APLIC. TINTAS TA1 EPÓXI DE ALTA ESPESSUR</v>
          </cell>
        </row>
        <row r="1152">
          <cell r="F1152" t="str">
            <v>APLIC. TINTAS TA2 EPÓXI SEM SOLVENTE</v>
          </cell>
        </row>
        <row r="1153">
          <cell r="F1153" t="str">
            <v>APLIC. TINTAS TA3 POLIURETANO ACRÍLICO</v>
          </cell>
        </row>
        <row r="1154">
          <cell r="F1154" t="str">
            <v>APLIC. TINTAS TA4 ESMALTE FENÓLICO ALUM</v>
          </cell>
        </row>
        <row r="1155">
          <cell r="F1155" t="str">
            <v>APLIC. TINTAS TA5 ESMALTE SINTÉT BRILHAN</v>
          </cell>
        </row>
        <row r="1156">
          <cell r="F1156" t="str">
            <v>APLIC. TINTAS TA6 ETIL SILICATO PIG ALUM</v>
          </cell>
        </row>
        <row r="1157">
          <cell r="F1157" t="str">
            <v>APLIC. TINTAS TA7 ESMALTE SILICONE MODIF</v>
          </cell>
        </row>
        <row r="1158">
          <cell r="F1158" t="str">
            <v>APLIC. TINTAS TA8 EPÓXI P/SUPERF. ÚMIDAS</v>
          </cell>
        </row>
        <row r="1159">
          <cell r="F1159" t="str">
            <v>ESQUEMA DE PINTURA PS4.TF1.TI3.TA3</v>
          </cell>
        </row>
        <row r="1160">
          <cell r="F1160" t="str">
            <v>ESQUEMA DE PINTURA PS2.TF1.TI3.TA3</v>
          </cell>
        </row>
        <row r="1161">
          <cell r="F1161" t="str">
            <v>ESQUEMA DE PINTURA PS1.TF4.TI3.TA3</v>
          </cell>
        </row>
        <row r="1162">
          <cell r="F1162" t="str">
            <v>ESQUEMA DE PINTURA PS4.TF1.TI3.TA4</v>
          </cell>
        </row>
        <row r="1163">
          <cell r="F1163" t="str">
            <v>ESQUEMA DE PINTURA PS2.TF1.TI3.TA4</v>
          </cell>
        </row>
        <row r="1164">
          <cell r="F1164" t="str">
            <v>ESQUEMA DE PINTURA PS1.TF4.TI3.TA4</v>
          </cell>
        </row>
        <row r="1165">
          <cell r="F1165" t="str">
            <v>ESQUEMA DE PINTURA PS4.TF1.TI5.TA4</v>
          </cell>
        </row>
        <row r="1166">
          <cell r="F1166" t="str">
            <v>ESQUEMA DE PINTURA PS2.TF1.TI5.TA4</v>
          </cell>
        </row>
        <row r="1167">
          <cell r="F1167" t="str">
            <v>ESQUEMA DE PINTURA PS1.TF4.TI5.TA4</v>
          </cell>
        </row>
        <row r="1168">
          <cell r="F1168" t="str">
            <v>ESQUEMA DE PINTURA PS4.TF1.TA4</v>
          </cell>
        </row>
        <row r="1169">
          <cell r="F1169" t="str">
            <v>ESQUEMA DE PINTURA PS2.TF1.TA4</v>
          </cell>
        </row>
        <row r="1170">
          <cell r="F1170" t="str">
            <v>ESQUEMA DE PINTURA PS1.TF4.TA4</v>
          </cell>
        </row>
        <row r="1171">
          <cell r="F1171" t="str">
            <v>ESQUEMA DE PINTURA PS3.TF2.TI1.TI3.TA3</v>
          </cell>
        </row>
        <row r="1172">
          <cell r="F1172" t="str">
            <v>ESQUEMA DE PINTURA PS2.TF2.TI1.TI3.TA3</v>
          </cell>
        </row>
        <row r="1173">
          <cell r="F1173" t="str">
            <v>ESQUEMA DE PINTURA PS1.TF6.TI1.TI3.TA3</v>
          </cell>
        </row>
        <row r="1174">
          <cell r="F1174" t="str">
            <v>ESQUEMA DE PINTURA PS4.TF1.TI2.TA2</v>
          </cell>
        </row>
        <row r="1175">
          <cell r="F1175" t="str">
            <v>ESQUEMA DE PINTURA PS2.TF1.TI2.TA2</v>
          </cell>
        </row>
        <row r="1176">
          <cell r="F1176" t="str">
            <v>APLIC. TINTAS COM TRINCHA OU ROLO</v>
          </cell>
        </row>
        <row r="1177">
          <cell r="F1177" t="str">
            <v>APLIC. TINTAS PISTOLA CONV. AR BRASKEM</v>
          </cell>
        </row>
        <row r="1178">
          <cell r="F1178" t="str">
            <v>APLIC. TINTAS PISTOLA CONV. AR PARCEIRA</v>
          </cell>
        </row>
        <row r="1179">
          <cell r="F1179" t="str">
            <v>APLIC. TINTAS PISTOLA AIRLESS</v>
          </cell>
        </row>
        <row r="1180">
          <cell r="F1180" t="str">
            <v>RECURSO PINTOR</v>
          </cell>
        </row>
        <row r="1181">
          <cell r="F1181" t="str">
            <v>RECURSO LETRISTA</v>
          </cell>
        </row>
        <row r="1182">
          <cell r="F1182" t="str">
            <v>RECURSO JATISTA</v>
          </cell>
        </row>
        <row r="1183">
          <cell r="F1183" t="str">
            <v>RECURSO AJUDANTE</v>
          </cell>
        </row>
        <row r="1184">
          <cell r="F1184" t="str">
            <v>RECURSO ENCANADOR E CALDEIREIRO</v>
          </cell>
        </row>
        <row r="1185">
          <cell r="F1185" t="str">
            <v>RECURSO SOLDADOR</v>
          </cell>
        </row>
        <row r="1186">
          <cell r="F1186" t="str">
            <v>IDENT. EQUIP. PN 60.05-ALGARISMO TAM 1</v>
          </cell>
        </row>
        <row r="1187">
          <cell r="F1187" t="str">
            <v>IDENT. EQUIP. PN 60.05-ALGARISMO TAM 2</v>
          </cell>
        </row>
        <row r="1188">
          <cell r="F1188" t="str">
            <v>IDENT. EQUIP. PN 60.05-ALGARISMO TAM 3</v>
          </cell>
        </row>
        <row r="1189">
          <cell r="F1189" t="str">
            <v>IDENT. EQUIP. PN 60.05-ALGARISMO TAM 4</v>
          </cell>
        </row>
        <row r="1190">
          <cell r="F1190" t="str">
            <v>IDENT. EQUIP. PN 60.05-ALGARISMO TAM 5</v>
          </cell>
        </row>
        <row r="1191">
          <cell r="F1191" t="str">
            <v>IDENT. EQUIP. APLIC. DECOPLÁSTICO C/LETR</v>
          </cell>
        </row>
      </sheetData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em26"/>
      <sheetName val="Capa Plan.Sem26"/>
      <sheetName val="CronoEquip"/>
      <sheetName val="CronoMOI"/>
      <sheetName val="CronoMOD"/>
      <sheetName val="Rel.Desvios"/>
      <sheetName val="Prog.Semanal"/>
      <sheetName val="CurvaSAF"/>
      <sheetName val="Manuscrito"/>
      <sheetName val="Cronoliberacao"/>
      <sheetName val="Avanço Físico Sem26"/>
      <sheetName val="PFAB"/>
      <sheetName val="FERR"/>
      <sheetName val="ISOL"/>
      <sheetName val="REV"/>
      <sheetName val="ACAB"/>
      <sheetName val="Dados"/>
      <sheetName val="TABELAS"/>
      <sheetName val="FONTE"/>
      <sheetName val="Apoio_Criterios"/>
      <sheetName val="Responsável"/>
      <sheetName val="STAT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C1" t="str">
            <v>RELATÓRIO DE DESVIOS / PENDÊNCIAS</v>
          </cell>
        </row>
        <row r="4">
          <cell r="C4" t="str">
            <v>PROJETO DE EXPANSÃO ALUNORTE</v>
          </cell>
        </row>
        <row r="6">
          <cell r="I6" t="str">
            <v>O.S.   N°</v>
          </cell>
          <cell r="J6" t="str">
            <v>506.003/02</v>
          </cell>
        </row>
        <row r="7">
          <cell r="C7" t="str">
            <v>SEMANA 26</v>
          </cell>
          <cell r="I7" t="str">
            <v>Contrato Nº</v>
          </cell>
          <cell r="J7" t="str">
            <v>CTC-EX-031/02</v>
          </cell>
        </row>
        <row r="8">
          <cell r="A8" t="str">
            <v xml:space="preserve"> Obra:</v>
          </cell>
          <cell r="B8" t="str">
            <v>Alunorte - PCK 022</v>
          </cell>
          <cell r="I8" t="str">
            <v>Data</v>
          </cell>
          <cell r="J8">
            <v>37438</v>
          </cell>
        </row>
        <row r="9">
          <cell r="A9" t="str">
            <v xml:space="preserve"> Local:</v>
          </cell>
          <cell r="B9" t="str">
            <v>Barcarena - PA</v>
          </cell>
          <cell r="I9" t="str">
            <v>Rev.</v>
          </cell>
          <cell r="J9">
            <v>0</v>
          </cell>
        </row>
        <row r="10">
          <cell r="A10" t="str">
            <v>ITEM</v>
          </cell>
          <cell r="B10" t="str">
            <v>ATIVIDADE</v>
          </cell>
          <cell r="D10" t="str">
            <v>TAG</v>
          </cell>
          <cell r="E10" t="str">
            <v>ÁREA</v>
          </cell>
          <cell r="F10" t="str">
            <v>% DESVIO</v>
          </cell>
          <cell r="G10" t="str">
            <v>PACOTE</v>
          </cell>
          <cell r="H10" t="str">
            <v>COMENTÁRIOS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C1" t="str">
            <v>EAP - ESTRUTURA ANALÍTICA DE PROJETO</v>
          </cell>
        </row>
        <row r="4">
          <cell r="C4" t="str">
            <v>Obra: Expansão da Alunorte - PCK 022</v>
          </cell>
        </row>
        <row r="5">
          <cell r="P5" t="str">
            <v>O.S. N°</v>
          </cell>
          <cell r="R5" t="str">
            <v>506.003/02</v>
          </cell>
        </row>
        <row r="6">
          <cell r="C6" t="str">
            <v>Ref.: Serviços de Montagem de Isolamento Térmico</v>
          </cell>
          <cell r="P6" t="str">
            <v>Contrato Nº</v>
          </cell>
          <cell r="R6" t="str">
            <v>CTC-EX-031/02</v>
          </cell>
        </row>
        <row r="7">
          <cell r="P7" t="str">
            <v>Data:</v>
          </cell>
          <cell r="R7">
            <v>37438</v>
          </cell>
        </row>
        <row r="8">
          <cell r="A8" t="str">
            <v>Obra:</v>
          </cell>
          <cell r="B8" t="str">
            <v>Alunorte PCK 022</v>
          </cell>
          <cell r="C8" t="str">
            <v>Referência Metro Quadrado (m²)</v>
          </cell>
          <cell r="P8" t="str">
            <v>Rev.</v>
          </cell>
          <cell r="R8">
            <v>0</v>
          </cell>
        </row>
        <row r="9">
          <cell r="A9" t="str">
            <v>Local:</v>
          </cell>
          <cell r="B9" t="str">
            <v>Barcarena - PA</v>
          </cell>
          <cell r="P9" t="str">
            <v>Planejamento:</v>
          </cell>
          <cell r="R9" t="str">
            <v>Semana 26</v>
          </cell>
        </row>
        <row r="10">
          <cell r="A10" t="str">
            <v>Descrição</v>
          </cell>
          <cell r="B10" t="str">
            <v>Item</v>
          </cell>
          <cell r="C10" t="str">
            <v>Atividades</v>
          </cell>
          <cell r="D10" t="str">
            <v>Área (m²)</v>
          </cell>
          <cell r="E10" t="str">
            <v>Peso EAP (%)</v>
          </cell>
          <cell r="F10" t="str">
            <v>Nível 1</v>
          </cell>
          <cell r="G10" t="str">
            <v>Nível 2</v>
          </cell>
          <cell r="H10" t="str">
            <v>Nível 3</v>
          </cell>
          <cell r="I10" t="str">
            <v>Nível 4</v>
          </cell>
          <cell r="J10" t="str">
            <v xml:space="preserve">Acum. da Semana Anterior </v>
          </cell>
          <cell r="M10" t="str">
            <v xml:space="preserve">Realizado na Semana                   </v>
          </cell>
          <cell r="P10" t="str">
            <v xml:space="preserve">Acum. até a Semana                   </v>
          </cell>
          <cell r="U10" t="str">
            <v xml:space="preserve">                     </v>
          </cell>
        </row>
        <row r="11">
          <cell r="F11" t="str">
            <v>geral (%)</v>
          </cell>
          <cell r="G11" t="str">
            <v>área (%)</v>
          </cell>
          <cell r="H11" t="str">
            <v>sub-área (%)</v>
          </cell>
          <cell r="I11" t="str">
            <v>atividade (%)</v>
          </cell>
          <cell r="J11" t="str">
            <v>Item</v>
          </cell>
          <cell r="K11" t="str">
            <v>EAP</v>
          </cell>
          <cell r="L11" t="str">
            <v>M²</v>
          </cell>
          <cell r="M11" t="str">
            <v>Item</v>
          </cell>
          <cell r="N11" t="str">
            <v>EAP</v>
          </cell>
          <cell r="O11" t="str">
            <v>M²</v>
          </cell>
          <cell r="P11" t="str">
            <v>Item</v>
          </cell>
          <cell r="Q11" t="str">
            <v>EAP</v>
          </cell>
          <cell r="R11" t="str">
            <v>M²</v>
          </cell>
        </row>
      </sheetData>
      <sheetData sheetId="11" refreshError="1">
        <row r="1">
          <cell r="C1" t="str">
            <v>ACOMPANHAMENTO DO AVANÇO FÍSICO DA OBRA</v>
          </cell>
        </row>
        <row r="4">
          <cell r="C4" t="str">
            <v>Obra: Expansão da Alunorte - PCK 022</v>
          </cell>
        </row>
        <row r="7">
          <cell r="C7" t="str">
            <v>Ref.: Serviços de Montagem de Isolamento Térmico</v>
          </cell>
        </row>
        <row r="9">
          <cell r="A9" t="str">
            <v>Obra:</v>
          </cell>
          <cell r="B9" t="str">
            <v>Alunorte - PCK 022</v>
          </cell>
        </row>
        <row r="10">
          <cell r="A10" t="str">
            <v>Local:</v>
          </cell>
          <cell r="B10" t="str">
            <v>Barcarena - PA</v>
          </cell>
        </row>
        <row r="11">
          <cell r="B11" t="str">
            <v>PRÉ-FABRICAÇÃO</v>
          </cell>
          <cell r="C11" t="str">
            <v>% AVANÇO FÍSICO</v>
          </cell>
        </row>
        <row r="12">
          <cell r="B12" t="str">
            <v>EQUIPAMENTO</v>
          </cell>
          <cell r="C12">
            <v>5</v>
          </cell>
          <cell r="D12">
            <v>10</v>
          </cell>
          <cell r="E12">
            <v>15</v>
          </cell>
          <cell r="F12">
            <v>20</v>
          </cell>
          <cell r="G12">
            <v>25</v>
          </cell>
          <cell r="H12">
            <v>30</v>
          </cell>
          <cell r="I12">
            <v>35</v>
          </cell>
          <cell r="J12">
            <v>40</v>
          </cell>
          <cell r="K12">
            <v>45</v>
          </cell>
          <cell r="L12">
            <v>50</v>
          </cell>
          <cell r="M12">
            <v>55</v>
          </cell>
          <cell r="N12">
            <v>60</v>
          </cell>
          <cell r="O12">
            <v>65</v>
          </cell>
          <cell r="P12">
            <v>70</v>
          </cell>
          <cell r="Q12">
            <v>75</v>
          </cell>
          <cell r="R12">
            <v>80</v>
          </cell>
          <cell r="S12">
            <v>85</v>
          </cell>
          <cell r="T12">
            <v>90</v>
          </cell>
          <cell r="U12">
            <v>95</v>
          </cell>
          <cell r="V12">
            <v>100</v>
          </cell>
        </row>
      </sheetData>
      <sheetData sheetId="12" refreshError="1">
        <row r="1">
          <cell r="C1" t="str">
            <v>ACOMPANHAMENTO DO AVANÇO FÍSICO DA OBRA</v>
          </cell>
        </row>
        <row r="4">
          <cell r="C4" t="str">
            <v>Obra: Expansão da Alunorte - PCK 022</v>
          </cell>
        </row>
        <row r="7">
          <cell r="C7" t="str">
            <v>Ref.: Serviços de Montagem de Isolamento Térmico</v>
          </cell>
        </row>
        <row r="9">
          <cell r="A9" t="str">
            <v>Obra:</v>
          </cell>
          <cell r="B9" t="str">
            <v>Alunorte - PCK 022</v>
          </cell>
        </row>
        <row r="10">
          <cell r="A10" t="str">
            <v>Local:</v>
          </cell>
          <cell r="B10" t="str">
            <v>Barcarena - PA</v>
          </cell>
        </row>
        <row r="11">
          <cell r="B11" t="str">
            <v>FERRAGENS</v>
          </cell>
          <cell r="C11" t="str">
            <v>% AVANÇO FÍSICO</v>
          </cell>
        </row>
        <row r="12">
          <cell r="B12" t="str">
            <v>EQUIPAMENTO</v>
          </cell>
          <cell r="C12">
            <v>5</v>
          </cell>
          <cell r="D12">
            <v>10</v>
          </cell>
          <cell r="E12">
            <v>15</v>
          </cell>
          <cell r="F12">
            <v>20</v>
          </cell>
          <cell r="G12">
            <v>25</v>
          </cell>
          <cell r="H12">
            <v>30</v>
          </cell>
          <cell r="I12">
            <v>35</v>
          </cell>
          <cell r="J12">
            <v>40</v>
          </cell>
          <cell r="K12">
            <v>45</v>
          </cell>
          <cell r="L12">
            <v>50</v>
          </cell>
          <cell r="M12">
            <v>55</v>
          </cell>
          <cell r="N12">
            <v>60</v>
          </cell>
          <cell r="O12">
            <v>65</v>
          </cell>
          <cell r="P12">
            <v>70</v>
          </cell>
          <cell r="Q12">
            <v>75</v>
          </cell>
          <cell r="R12">
            <v>80</v>
          </cell>
          <cell r="S12">
            <v>85</v>
          </cell>
          <cell r="T12">
            <v>90</v>
          </cell>
          <cell r="U12">
            <v>95</v>
          </cell>
          <cell r="V12">
            <v>100</v>
          </cell>
        </row>
      </sheetData>
      <sheetData sheetId="13" refreshError="1">
        <row r="1">
          <cell r="C1" t="str">
            <v>ACOMPANHAMENTO DO AVANÇO FÍSICO DA OBRA</v>
          </cell>
        </row>
        <row r="4">
          <cell r="C4" t="str">
            <v>Obra: Expansão da Alunorte - PCK 022</v>
          </cell>
        </row>
        <row r="7">
          <cell r="C7" t="str">
            <v>Ref.: Serviços de Montagem de Isolamento Térmico</v>
          </cell>
        </row>
        <row r="9">
          <cell r="A9" t="str">
            <v>Obra:</v>
          </cell>
          <cell r="B9" t="str">
            <v>Alunorte - PCK 022</v>
          </cell>
        </row>
        <row r="10">
          <cell r="A10" t="str">
            <v>Local:</v>
          </cell>
          <cell r="B10" t="str">
            <v>Barcarena - PA</v>
          </cell>
        </row>
        <row r="11">
          <cell r="B11" t="str">
            <v>ISOLAMENTO</v>
          </cell>
          <cell r="C11" t="str">
            <v>% AVANÇO FÍSICO</v>
          </cell>
        </row>
        <row r="12">
          <cell r="B12" t="str">
            <v>EQUIPAMENTO</v>
          </cell>
          <cell r="C12">
            <v>5</v>
          </cell>
          <cell r="D12">
            <v>10</v>
          </cell>
          <cell r="E12">
            <v>15</v>
          </cell>
          <cell r="F12">
            <v>20</v>
          </cell>
          <cell r="G12">
            <v>25</v>
          </cell>
          <cell r="H12">
            <v>30</v>
          </cell>
          <cell r="I12">
            <v>35</v>
          </cell>
          <cell r="J12">
            <v>40</v>
          </cell>
          <cell r="K12">
            <v>45</v>
          </cell>
          <cell r="L12">
            <v>50</v>
          </cell>
          <cell r="M12">
            <v>55</v>
          </cell>
          <cell r="N12">
            <v>60</v>
          </cell>
          <cell r="O12">
            <v>65</v>
          </cell>
          <cell r="P12">
            <v>70</v>
          </cell>
          <cell r="Q12">
            <v>75</v>
          </cell>
          <cell r="R12">
            <v>80</v>
          </cell>
          <cell r="S12">
            <v>85</v>
          </cell>
          <cell r="T12">
            <v>90</v>
          </cell>
          <cell r="U12">
            <v>95</v>
          </cell>
          <cell r="V12">
            <v>100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non Brito" refreshedDate="45551.673106249997" createdVersion="8" refreshedVersion="8" minRefreshableVersion="3" recordCount="53" xr:uid="{68343BD0-CF5F-45B7-834B-2B17A974D0C3}">
  <cacheSource type="worksheet">
    <worksheetSource ref="A5:L58" sheet="Estrut Cimento"/>
  </cacheSource>
  <cacheFields count="12">
    <cacheField name="ÁREA" numFmtId="0">
      <sharedItems count="1">
        <s v="SAP-501"/>
      </sharedItems>
    </cacheField>
    <cacheField name="ELAVAÇÃO " numFmtId="0">
      <sharedItems containsSemiMixedTypes="0" containsString="0" containsNumber="1" containsInteger="1" minValue="3450" maxValue="7350" count="2">
        <n v="7350"/>
        <n v="3450"/>
      </sharedItems>
    </cacheField>
    <cacheField name="DESENHO" numFmtId="0">
      <sharedItems/>
    </cacheField>
    <cacheField name="REFERÊNCIA" numFmtId="0">
      <sharedItems/>
    </cacheField>
    <cacheField name="TAG" numFmtId="0">
      <sharedItems/>
    </cacheField>
    <cacheField name="TIPO" numFmtId="2">
      <sharedItems/>
    </cacheField>
    <cacheField name="Pol." numFmtId="0">
      <sharedItems containsSemiMixedTypes="0" containsString="0" containsNumber="1" containsInteger="1" minValue="6" maxValue="16"/>
    </cacheField>
    <cacheField name="ML" numFmtId="2">
      <sharedItems containsSemiMixedTypes="0" containsString="0" containsNumber="1" minValue="1.1719999999999999" maxValue="6"/>
    </cacheField>
    <cacheField name="QT" numFmtId="2">
      <sharedItems containsSemiMixedTypes="0" containsString="0" containsNumber="1" containsInteger="1" minValue="1" maxValue="8"/>
    </cacheField>
    <cacheField name="FATOR" numFmtId="2">
      <sharedItems containsSemiMixedTypes="0" containsString="0" containsNumber="1" containsInteger="1" minValue="1" maxValue="1"/>
    </cacheField>
    <cacheField name="TOTAL ESTR. M2" numFmtId="2">
      <sharedItems containsSemiMixedTypes="0" containsString="0" containsNumber="1" minValue="0.98447999999999991" maxValue="36.800000000000004"/>
    </cacheField>
    <cacheField name="TOTAL GERAL M2" numFmtId="2">
      <sharedItems containsSemiMixedTypes="0" containsString="0" containsNumber="1" minValue="0.98447999999999991" maxValue="36.80000000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">
  <r>
    <x v="0"/>
    <x v="0"/>
    <s v="ASAP-501-101"/>
    <s v="VIGA EXTENA - LESTE"/>
    <s v="AS5-BFP-1GX1-002"/>
    <s v="I"/>
    <n v="12"/>
    <n v="5"/>
    <n v="1"/>
    <n v="1"/>
    <n v="5.8999999999999995"/>
    <n v="5.8999999999999995"/>
  </r>
  <r>
    <x v="0"/>
    <x v="0"/>
    <s v="ASAP-501-101"/>
    <s v="VIGA EXTENA - LESTE"/>
    <s v="AS5-BFP-1GX1-007"/>
    <s v="I"/>
    <n v="12"/>
    <n v="5"/>
    <n v="1"/>
    <n v="1"/>
    <n v="5.8999999999999995"/>
    <n v="5.8999999999999995"/>
  </r>
  <r>
    <x v="0"/>
    <x v="0"/>
    <s v="ASAP-501-101"/>
    <s v="VIGA EXTENA - OESTE"/>
    <s v="AS5-BFP-1GX1-004"/>
    <s v="I"/>
    <n v="12"/>
    <n v="5"/>
    <n v="1"/>
    <n v="1"/>
    <n v="5.8999999999999995"/>
    <n v="5.8999999999999995"/>
  </r>
  <r>
    <x v="0"/>
    <x v="0"/>
    <s v="ASAP-501-101"/>
    <s v="VIGA EXTENA - OESTE"/>
    <s v="AS5-BFP-1GX1-008"/>
    <s v="I"/>
    <n v="12"/>
    <n v="5"/>
    <n v="1"/>
    <n v="1"/>
    <n v="5.8999999999999995"/>
    <n v="5.8999999999999995"/>
  </r>
  <r>
    <x v="0"/>
    <x v="0"/>
    <s v="ASAP-501-101"/>
    <s v="VIGA CENTRAL"/>
    <s v="AS5-1GX2-014"/>
    <s v="I"/>
    <n v="8"/>
    <n v="4.9740000000000002"/>
    <n v="1"/>
    <n v="1"/>
    <n v="4.1781600000000001"/>
    <n v="4.1781600000000001"/>
  </r>
  <r>
    <x v="0"/>
    <x v="0"/>
    <s v="ASAP-501-101"/>
    <s v="VIGA CENTRAL"/>
    <s v="AS5-1GX2-015"/>
    <s v="I"/>
    <n v="8"/>
    <n v="4.9740000000000002"/>
    <n v="1"/>
    <n v="1"/>
    <n v="4.1781600000000001"/>
    <n v="4.1781600000000001"/>
  </r>
  <r>
    <x v="0"/>
    <x v="0"/>
    <s v="ASAP-501-101"/>
    <s v="VIGA CENTRAL"/>
    <s v="AS5-BFP-1GX-006"/>
    <s v="I"/>
    <n v="8"/>
    <n v="4.9740000000000002"/>
    <n v="1"/>
    <n v="1"/>
    <n v="4.1781600000000001"/>
    <n v="4.1781600000000001"/>
  </r>
  <r>
    <x v="0"/>
    <x v="0"/>
    <s v="ASAP-501-101"/>
    <s v="VIGA CENTRAL"/>
    <s v="AS5-1GX2-011"/>
    <s v="I"/>
    <n v="8"/>
    <n v="4.9740000000000002"/>
    <n v="1"/>
    <n v="1"/>
    <n v="4.1781600000000001"/>
    <n v="4.1781600000000001"/>
  </r>
  <r>
    <x v="0"/>
    <x v="0"/>
    <s v="ASAP-501-101"/>
    <s v="VIGA CENTRAL"/>
    <s v="AS5-1GX2-006"/>
    <s v="I"/>
    <n v="8"/>
    <n v="4.9740000000000002"/>
    <n v="1"/>
    <n v="1"/>
    <n v="4.1781600000000001"/>
    <n v="4.1781600000000001"/>
  </r>
  <r>
    <x v="0"/>
    <x v="0"/>
    <s v="ASAP-501-101"/>
    <s v="VIGA CENTRAL"/>
    <s v="AS5-1GX2-010"/>
    <s v="I"/>
    <n v="8"/>
    <n v="5"/>
    <n v="1"/>
    <n v="1"/>
    <n v="4.2"/>
    <n v="4.2"/>
  </r>
  <r>
    <x v="0"/>
    <x v="0"/>
    <s v="ASAP-501-101"/>
    <s v="VIGA CENTRAL"/>
    <s v="AS5-1GX2-009"/>
    <s v="I"/>
    <n v="8"/>
    <n v="5"/>
    <n v="1"/>
    <n v="1"/>
    <n v="4.2"/>
    <n v="4.2"/>
  </r>
  <r>
    <x v="0"/>
    <x v="0"/>
    <s v="ASAP-501-101"/>
    <s v="VIGA CENTRAL"/>
    <s v="AS5-1GX2-009"/>
    <s v="I"/>
    <n v="8"/>
    <n v="5"/>
    <n v="1"/>
    <n v="1"/>
    <n v="4.2"/>
    <n v="4.2"/>
  </r>
  <r>
    <x v="0"/>
    <x v="0"/>
    <s v="ASAP-501-101"/>
    <s v="VIGA CENTRAL"/>
    <s v="AS5-BFP-1GX-007"/>
    <s v="I"/>
    <n v="8"/>
    <n v="1.1719999999999999"/>
    <n v="1"/>
    <n v="1"/>
    <n v="0.98447999999999991"/>
    <n v="0.98447999999999991"/>
  </r>
  <r>
    <x v="0"/>
    <x v="0"/>
    <s v="ASAP-501-101"/>
    <s v="VIGA CENTRAL"/>
    <s v="AS5-BFP-1GX-002"/>
    <s v="I"/>
    <n v="8"/>
    <n v="3.8280000000000003"/>
    <n v="1"/>
    <n v="1"/>
    <n v="3.2155200000000002"/>
    <n v="3.2155200000000002"/>
  </r>
  <r>
    <x v="0"/>
    <x v="0"/>
    <s v="ASAP-501-101"/>
    <s v="VIGA EXTENA - SUL"/>
    <s v="AS5-BFP-1GY3-001"/>
    <s v="I"/>
    <n v="12"/>
    <n v="2.65"/>
    <n v="1"/>
    <n v="1"/>
    <n v="3.1269999999999998"/>
    <n v="3.1269999999999998"/>
  </r>
  <r>
    <x v="0"/>
    <x v="0"/>
    <s v="ASAP-501-101"/>
    <s v="VIGA EXTENA - SUL"/>
    <s v="AS5-BFP-1GY1-002"/>
    <s v="I"/>
    <n v="12"/>
    <n v="3.35"/>
    <n v="1"/>
    <n v="1"/>
    <n v="3.9529999999999998"/>
    <n v="3.9529999999999998"/>
  </r>
  <r>
    <x v="0"/>
    <x v="0"/>
    <s v="ASAP-501-101"/>
    <s v="VIGA EXTENA - NORTE"/>
    <s v="AS5-BFP-1GY1-007"/>
    <s v="I"/>
    <n v="8"/>
    <n v="2.65"/>
    <n v="1"/>
    <n v="1"/>
    <n v="2.226"/>
    <n v="2.226"/>
  </r>
  <r>
    <x v="0"/>
    <x v="0"/>
    <s v="ASAP-501-101"/>
    <s v="VIGA EXTENA - NORTE"/>
    <s v="AS5-BFP-1GY1-008"/>
    <s v="I"/>
    <n v="8"/>
    <n v="3.35"/>
    <n v="1"/>
    <n v="1"/>
    <n v="2.8140000000000001"/>
    <n v="2.8140000000000001"/>
  </r>
  <r>
    <x v="0"/>
    <x v="0"/>
    <s v="ASAP-501-101"/>
    <s v="VIGA CENTRAL"/>
    <s v="AS5-BFP-1GY2-001"/>
    <s v="H"/>
    <n v="14"/>
    <n v="6"/>
    <n v="1"/>
    <n v="1"/>
    <n v="12.97000000000002"/>
    <n v="12.97000000000002"/>
  </r>
  <r>
    <x v="0"/>
    <x v="0"/>
    <s v="ASAP-501-101"/>
    <s v="VIGA CENTRAL"/>
    <s v="AS5-BFP-1GY3-005"/>
    <s v="I"/>
    <n v="8"/>
    <n v="2.65"/>
    <n v="1"/>
    <n v="1"/>
    <n v="2.226"/>
    <n v="2.226"/>
  </r>
  <r>
    <x v="0"/>
    <x v="0"/>
    <s v="ASAP-501-101"/>
    <s v="VIGA CENTRAL"/>
    <s v="AS5-1GY3-011"/>
    <s v="I"/>
    <n v="8"/>
    <n v="2.35"/>
    <n v="1"/>
    <n v="1"/>
    <n v="1.974"/>
    <n v="1.974"/>
  </r>
  <r>
    <x v="0"/>
    <x v="0"/>
    <s v="ASAP-501-101"/>
    <s v="VIGA CENTRAL"/>
    <s v="AS5-1GY3-013"/>
    <s v="I"/>
    <n v="8"/>
    <n v="2.35"/>
    <n v="1"/>
    <n v="1"/>
    <n v="1.974"/>
    <n v="1.974"/>
  </r>
  <r>
    <x v="0"/>
    <x v="0"/>
    <s v="ASAP-501-101"/>
    <s v="COLUNA"/>
    <s v="AS5-FP-C1-009"/>
    <s v="H"/>
    <n v="10"/>
    <n v="3.9"/>
    <n v="1"/>
    <n v="1"/>
    <n v="6.0125000000000135"/>
    <n v="6.0125000000000135"/>
  </r>
  <r>
    <x v="0"/>
    <x v="0"/>
    <s v="ASAP-501-101"/>
    <s v="COLUNA"/>
    <s v="AS5-FP-C1-008"/>
    <s v="H"/>
    <n v="10"/>
    <n v="3.9"/>
    <n v="1"/>
    <n v="1"/>
    <n v="6.0125000000000135"/>
    <n v="6.0125000000000135"/>
  </r>
  <r>
    <x v="0"/>
    <x v="0"/>
    <s v="ASAP-501-101"/>
    <s v="COLUNA"/>
    <s v="AS5-FP-C1-007"/>
    <s v="H"/>
    <n v="10"/>
    <n v="3.9"/>
    <n v="1"/>
    <n v="1"/>
    <n v="6.0125000000000135"/>
    <n v="6.0125000000000135"/>
  </r>
  <r>
    <x v="0"/>
    <x v="0"/>
    <s v="ASAP-501-101"/>
    <s v="COLUNA"/>
    <s v="AS5-FP-C1-005"/>
    <s v="H"/>
    <n v="10"/>
    <n v="3.9"/>
    <n v="1"/>
    <n v="1"/>
    <n v="6.0125000000000135"/>
    <n v="6.0125000000000135"/>
  </r>
  <r>
    <x v="0"/>
    <x v="0"/>
    <s v="ASAP-501-101"/>
    <s v="COLUNA"/>
    <s v="AS5-FP-C1-001"/>
    <s v="H"/>
    <n v="10"/>
    <n v="3.9"/>
    <n v="1"/>
    <n v="1"/>
    <n v="6.0125000000000135"/>
    <n v="6.0125000000000135"/>
  </r>
  <r>
    <x v="0"/>
    <x v="1"/>
    <s v="ASAP-501-101"/>
    <s v="VIGA EXTENA - LESTE"/>
    <s v="AS5-BFP-1GX1-001"/>
    <s v="I"/>
    <n v="8"/>
    <n v="5"/>
    <n v="1"/>
    <n v="1"/>
    <n v="4.2"/>
    <n v="4.2"/>
  </r>
  <r>
    <x v="0"/>
    <x v="1"/>
    <s v="ASAP-501-101"/>
    <s v="VIGA EXTENA - LESTE"/>
    <s v="AS5-BFP-1GX1-011"/>
    <s v="I"/>
    <n v="8"/>
    <n v="5"/>
    <n v="1"/>
    <n v="1"/>
    <n v="4.2"/>
    <n v="4.2"/>
  </r>
  <r>
    <x v="0"/>
    <x v="1"/>
    <s v="ASAP-501-101"/>
    <s v="VIGA EXTENA - OESTE"/>
    <s v="AS5-BFP-1GX1-003"/>
    <s v="I"/>
    <n v="8"/>
    <n v="5"/>
    <n v="1"/>
    <n v="1"/>
    <n v="4.2"/>
    <n v="4.2"/>
  </r>
  <r>
    <x v="0"/>
    <x v="1"/>
    <s v="ASAP-501-101"/>
    <s v="VIGA EXTENA - OESTE"/>
    <s v="AS5-BFP-1GX-012"/>
    <s v="I"/>
    <n v="8"/>
    <n v="5"/>
    <n v="1"/>
    <n v="1"/>
    <n v="4.2"/>
    <n v="4.2"/>
  </r>
  <r>
    <x v="0"/>
    <x v="1"/>
    <s v="ASAP-501-101"/>
    <s v="VIGA CENTRAL"/>
    <s v="AS5-1GX3-002"/>
    <s v="I"/>
    <n v="14"/>
    <n v="5"/>
    <n v="1"/>
    <n v="1"/>
    <n v="6.75"/>
    <n v="6.75"/>
  </r>
  <r>
    <x v="0"/>
    <x v="1"/>
    <s v="ASAP-501-101"/>
    <s v="VIGA CENTRAL"/>
    <s v="AS5-1GX3-001"/>
    <s v="I"/>
    <n v="14"/>
    <n v="5"/>
    <n v="1"/>
    <n v="1"/>
    <n v="6.75"/>
    <n v="6.75"/>
  </r>
  <r>
    <x v="0"/>
    <x v="1"/>
    <s v="ASAP-501-101"/>
    <s v="VIGA CENTRAL"/>
    <s v="AS5-BFP-1GX4-001"/>
    <s v="I"/>
    <n v="10"/>
    <n v="3.6099999999999994"/>
    <n v="1"/>
    <n v="1"/>
    <n v="3.7182999999999997"/>
    <n v="3.7182999999999997"/>
  </r>
  <r>
    <x v="0"/>
    <x v="1"/>
    <s v="ASAP-501-101"/>
    <s v="VIGA CENTRAL"/>
    <s v="AS5-BFP-1GX2-012"/>
    <s v="I"/>
    <n v="8"/>
    <n v="3.6099999999999994"/>
    <n v="1"/>
    <n v="1"/>
    <n v="3.0323999999999995"/>
    <n v="3.0323999999999995"/>
  </r>
  <r>
    <x v="0"/>
    <x v="1"/>
    <s v="ASAP-501-101"/>
    <s v="VIGA CENTRAL"/>
    <s v="AS5-1GX1-005"/>
    <s v="I"/>
    <n v="10"/>
    <n v="4.9999999999999991"/>
    <n v="1"/>
    <n v="1"/>
    <n v="5.1499999999999995"/>
    <n v="5.1499999999999995"/>
  </r>
  <r>
    <x v="0"/>
    <x v="1"/>
    <s v="ASAP-501-101"/>
    <s v="VIGA CENTRAL"/>
    <s v="AS5-1GX2-019"/>
    <s v="I"/>
    <n v="8"/>
    <n v="1.3900000000000001"/>
    <n v="1"/>
    <n v="1"/>
    <n v="1.1676"/>
    <n v="1.1676"/>
  </r>
  <r>
    <x v="0"/>
    <x v="1"/>
    <s v="ASAP-501-101"/>
    <s v="VIGA CENTRAL"/>
    <s v="AS5-1GX2-018"/>
    <s v="I"/>
    <n v="8"/>
    <n v="1.3900000000000001"/>
    <n v="1"/>
    <n v="1"/>
    <n v="1.1676"/>
    <n v="1.1676"/>
  </r>
  <r>
    <x v="0"/>
    <x v="1"/>
    <s v="ASAP-501-101"/>
    <s v="VIGA CENTRAL"/>
    <s v="AS5-B1-025"/>
    <s v="I"/>
    <n v="6"/>
    <n v="1.5"/>
    <n v="1"/>
    <n v="1"/>
    <n v="1.02"/>
    <n v="1.02"/>
  </r>
  <r>
    <x v="0"/>
    <x v="1"/>
    <s v="ASAP-501-101"/>
    <s v="VIGA CENTRAL"/>
    <s v="AS5-B1-024"/>
    <s v="I"/>
    <n v="6"/>
    <n v="1.5"/>
    <n v="1"/>
    <n v="1"/>
    <n v="1.02"/>
    <n v="1.02"/>
  </r>
  <r>
    <x v="0"/>
    <x v="1"/>
    <s v="ASAP-501-101"/>
    <s v="VIGA CENTRAL"/>
    <s v="AS5-B1-023"/>
    <s v="I"/>
    <n v="6"/>
    <n v="1.5"/>
    <n v="1"/>
    <n v="1"/>
    <n v="1.02"/>
    <n v="1.02"/>
  </r>
  <r>
    <x v="0"/>
    <x v="1"/>
    <s v="ASAP-501-101"/>
    <s v="VIGA CENTRAL"/>
    <s v="AS5-1GX2-008"/>
    <s v="I"/>
    <n v="8"/>
    <n v="2.9"/>
    <n v="1"/>
    <n v="1"/>
    <n v="2.4359999999999999"/>
    <n v="2.4359999999999999"/>
  </r>
  <r>
    <x v="0"/>
    <x v="1"/>
    <s v="ASAP-501-101"/>
    <s v="VIGA CENTRAL"/>
    <s v="AS5-BFP-1GX2-001"/>
    <s v="I"/>
    <n v="8"/>
    <n v="2.9"/>
    <n v="1"/>
    <n v="1"/>
    <n v="2.4359999999999999"/>
    <n v="2.4359999999999999"/>
  </r>
  <r>
    <x v="0"/>
    <x v="1"/>
    <s v="ASAP-501-101"/>
    <s v="VIGA EXTERNA"/>
    <s v="AS5-BFP-1GY3-002"/>
    <s v="I"/>
    <n v="10"/>
    <n v="2.65"/>
    <n v="1"/>
    <n v="1"/>
    <n v="2.7294999999999998"/>
    <n v="2.7294999999999998"/>
  </r>
  <r>
    <x v="0"/>
    <x v="1"/>
    <s v="ASAP-501-101"/>
    <s v="VIGA EXTERNA"/>
    <s v="AS5-BFP-1GY1-001"/>
    <s v="I"/>
    <n v="10"/>
    <n v="3.35"/>
    <n v="1"/>
    <n v="1"/>
    <n v="3.4505000000000003"/>
    <n v="3.4505000000000003"/>
  </r>
  <r>
    <x v="0"/>
    <x v="1"/>
    <s v="ASAP-501-101"/>
    <s v="VIGA CENTRAL"/>
    <s v="AS5-BFP-1GY3-003"/>
    <s v="I"/>
    <n v="8"/>
    <n v="3.35"/>
    <n v="1"/>
    <n v="1"/>
    <n v="2.8140000000000001"/>
    <n v="2.8140000000000001"/>
  </r>
  <r>
    <x v="0"/>
    <x v="1"/>
    <s v="ASAP-501-101"/>
    <s v="VIGA CENTRAL"/>
    <s v="AS5-BFP-1GY1-003"/>
    <s v="I"/>
    <n v="10"/>
    <n v="3.35"/>
    <n v="1"/>
    <n v="1"/>
    <n v="3.4505000000000003"/>
    <n v="3.4505000000000003"/>
  </r>
  <r>
    <x v="0"/>
    <x v="1"/>
    <s v="ASAP-501-101"/>
    <s v="VIGA CENTRAL"/>
    <s v="AS5-BFP-1GY1-003"/>
    <s v="I"/>
    <n v="10"/>
    <n v="2.65"/>
    <n v="1"/>
    <n v="1"/>
    <n v="2.7294999999999998"/>
    <n v="2.7294999999999998"/>
  </r>
  <r>
    <x v="0"/>
    <x v="1"/>
    <s v="ASAP-501-101"/>
    <s v="VIGA CENTRAL"/>
    <s v="AS5-BFP-1GY4-001"/>
    <s v="H"/>
    <n v="16"/>
    <n v="6"/>
    <n v="1"/>
    <n v="1"/>
    <n v="14.83000000000002"/>
    <n v="14.83000000000002"/>
  </r>
  <r>
    <x v="0"/>
    <x v="1"/>
    <s v="ASAP-501-101"/>
    <s v="VIGA CENTRAL"/>
    <s v="AS5-BFP-1GY4-001"/>
    <s v="H"/>
    <n v="16"/>
    <n v="6"/>
    <n v="1"/>
    <n v="1"/>
    <n v="14.83000000000002"/>
    <n v="14.83000000000002"/>
  </r>
  <r>
    <x v="0"/>
    <x v="1"/>
    <s v="ASAP-501-101"/>
    <s v="VIGA CENTRAL"/>
    <s v="AS5-BFP-1GY2-003"/>
    <s v="I"/>
    <n v="12"/>
    <n v="6"/>
    <n v="1"/>
    <n v="1"/>
    <n v="7.08"/>
    <n v="7.08"/>
  </r>
  <r>
    <x v="0"/>
    <x v="1"/>
    <s v="ASAP-501-101"/>
    <s v="VIGA EXTERNA NORTE"/>
    <s v="AS5-1GY3-001"/>
    <s v="I"/>
    <n v="8"/>
    <n v="6"/>
    <n v="1"/>
    <n v="1"/>
    <n v="5.04"/>
    <n v="5.04"/>
  </r>
  <r>
    <x v="0"/>
    <x v="1"/>
    <s v="ASAP-501-101"/>
    <s v="DIAGONAIS"/>
    <s v="AS5-VB1-024"/>
    <s v="H"/>
    <n v="6"/>
    <n v="5"/>
    <n v="8"/>
    <n v="1"/>
    <n v="36.800000000000004"/>
    <n v="36.8000000000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84C87B-C505-4AA1-8C58-1B367FC82744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6" firstHeaderRow="1" firstDataRow="1" firstDataCol="1"/>
  <pivotFields count="12">
    <pivotField showAll="0">
      <items count="2">
        <item x="0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numFmtId="2" showAll="0"/>
    <pivotField numFmtId="2" showAll="0"/>
    <pivotField numFmtId="2" showAll="0"/>
    <pivotField numFmtId="2" showAll="0"/>
    <pivotField dataField="1" numFmtId="2"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Soma de TOTAL GERAL M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0:W32"/>
  <sheetViews>
    <sheetView topLeftCell="A19" workbookViewId="0">
      <selection activeCell="F45" activeCellId="1" sqref="Q1 F45"/>
    </sheetView>
  </sheetViews>
  <sheetFormatPr defaultColWidth="9.140625" defaultRowHeight="12.75" x14ac:dyDescent="0.2"/>
  <cols>
    <col min="1" max="1" width="2.5703125" style="3" customWidth="1"/>
    <col min="2" max="2" width="9.5703125" style="3" bestFit="1" customWidth="1"/>
    <col min="3" max="16384" width="9.140625" style="3"/>
  </cols>
  <sheetData>
    <row r="10" spans="2:23" x14ac:dyDescent="0.2">
      <c r="B10" s="218" t="s">
        <v>25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</row>
    <row r="11" spans="2:23" ht="15.75" x14ac:dyDescent="0.3">
      <c r="B11" s="4" t="s">
        <v>26</v>
      </c>
      <c r="C11" s="5">
        <v>0.5</v>
      </c>
      <c r="D11" s="6">
        <v>0.75</v>
      </c>
      <c r="E11" s="5">
        <v>1</v>
      </c>
      <c r="F11" s="5">
        <v>1.5</v>
      </c>
      <c r="G11" s="5">
        <v>2</v>
      </c>
      <c r="H11" s="5">
        <v>2.5</v>
      </c>
      <c r="I11" s="5">
        <v>3</v>
      </c>
      <c r="J11" s="5">
        <v>4</v>
      </c>
      <c r="K11" s="5">
        <v>6</v>
      </c>
      <c r="L11" s="5">
        <v>8</v>
      </c>
      <c r="M11" s="5">
        <v>10</v>
      </c>
      <c r="N11" s="5">
        <v>12</v>
      </c>
      <c r="O11" s="5">
        <v>14</v>
      </c>
      <c r="P11" s="5">
        <v>16</v>
      </c>
      <c r="Q11" s="5">
        <v>18</v>
      </c>
      <c r="R11" s="5">
        <v>20</v>
      </c>
      <c r="S11" s="5">
        <v>24</v>
      </c>
      <c r="T11" s="5">
        <v>26</v>
      </c>
      <c r="U11" s="5">
        <v>30</v>
      </c>
      <c r="V11" s="7"/>
      <c r="W11" s="7"/>
    </row>
    <row r="12" spans="2:23" ht="15.75" x14ac:dyDescent="0.3">
      <c r="B12" s="4" t="s">
        <v>27</v>
      </c>
      <c r="C12" s="6">
        <v>0.08</v>
      </c>
      <c r="D12" s="6">
        <v>0.1</v>
      </c>
      <c r="E12" s="6">
        <v>0.13</v>
      </c>
      <c r="F12" s="6">
        <v>0.16</v>
      </c>
      <c r="G12" s="6">
        <v>0.21</v>
      </c>
      <c r="H12" s="6">
        <v>0.25</v>
      </c>
      <c r="I12" s="6">
        <v>0.31</v>
      </c>
      <c r="J12" s="6">
        <v>0.39</v>
      </c>
      <c r="K12" s="6">
        <v>0.56999999999999995</v>
      </c>
      <c r="L12" s="6">
        <v>0.73</v>
      </c>
      <c r="M12" s="6">
        <v>0.9</v>
      </c>
      <c r="N12" s="6">
        <v>1.07</v>
      </c>
      <c r="O12" s="6">
        <v>1.18</v>
      </c>
      <c r="P12" s="6">
        <v>1.36</v>
      </c>
      <c r="Q12" s="6">
        <v>1.52</v>
      </c>
      <c r="R12" s="6">
        <v>1.68</v>
      </c>
      <c r="S12" s="6">
        <v>2</v>
      </c>
      <c r="T12" s="6">
        <v>2.1800000000000002</v>
      </c>
      <c r="U12" s="6">
        <v>2.5099999999999998</v>
      </c>
    </row>
    <row r="15" spans="2:23" x14ac:dyDescent="0.2">
      <c r="B15" s="218" t="s">
        <v>28</v>
      </c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</row>
    <row r="16" spans="2:23" ht="15.75" x14ac:dyDescent="0.3">
      <c r="B16" s="4" t="s">
        <v>26</v>
      </c>
      <c r="C16" s="5">
        <v>0.5</v>
      </c>
      <c r="D16" s="6">
        <v>0.75</v>
      </c>
      <c r="E16" s="5">
        <v>1</v>
      </c>
      <c r="F16" s="5">
        <v>1.5</v>
      </c>
      <c r="G16" s="5">
        <v>2</v>
      </c>
      <c r="H16" s="5">
        <v>2.5</v>
      </c>
      <c r="I16" s="5">
        <v>3</v>
      </c>
      <c r="J16" s="5">
        <v>4</v>
      </c>
      <c r="K16" s="5">
        <v>6</v>
      </c>
      <c r="L16" s="5">
        <v>8</v>
      </c>
      <c r="M16" s="5">
        <v>10</v>
      </c>
      <c r="N16" s="5">
        <v>12</v>
      </c>
      <c r="O16" s="5">
        <v>14</v>
      </c>
      <c r="P16" s="5">
        <v>16</v>
      </c>
      <c r="Q16" s="5">
        <v>18</v>
      </c>
      <c r="R16" s="5">
        <v>20</v>
      </c>
      <c r="S16" s="5">
        <v>24</v>
      </c>
      <c r="T16" s="5">
        <v>26</v>
      </c>
      <c r="U16" s="5">
        <v>30</v>
      </c>
    </row>
    <row r="17" spans="2:21" ht="15.75" x14ac:dyDescent="0.3">
      <c r="B17" s="4" t="s">
        <v>27</v>
      </c>
      <c r="C17" s="4">
        <v>0.06</v>
      </c>
      <c r="D17" s="4">
        <v>0.1</v>
      </c>
      <c r="E17" s="4">
        <v>0.14000000000000001</v>
      </c>
      <c r="F17" s="4">
        <v>0.22</v>
      </c>
      <c r="G17" s="4">
        <v>0.34</v>
      </c>
      <c r="H17" s="4">
        <v>0.38</v>
      </c>
      <c r="I17" s="4">
        <v>0.45</v>
      </c>
      <c r="J17" s="4">
        <v>0.59</v>
      </c>
      <c r="K17" s="4">
        <v>0.88</v>
      </c>
      <c r="L17" s="4">
        <v>1.17</v>
      </c>
      <c r="M17" s="4">
        <v>1.54</v>
      </c>
      <c r="N17" s="4">
        <v>1.94</v>
      </c>
      <c r="O17" s="4">
        <v>2.38</v>
      </c>
      <c r="P17" s="4">
        <v>2.82</v>
      </c>
      <c r="Q17" s="4">
        <v>3.25</v>
      </c>
      <c r="R17" s="4">
        <v>3.69</v>
      </c>
      <c r="S17" s="4">
        <v>4.57</v>
      </c>
      <c r="T17" s="4">
        <v>5</v>
      </c>
      <c r="U17" s="4">
        <v>5.89</v>
      </c>
    </row>
    <row r="20" spans="2:21" x14ac:dyDescent="0.2">
      <c r="B20" s="218" t="s">
        <v>29</v>
      </c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</row>
    <row r="21" spans="2:21" ht="15.75" x14ac:dyDescent="0.3">
      <c r="B21" s="4" t="s">
        <v>26</v>
      </c>
      <c r="C21" s="5">
        <v>0.5</v>
      </c>
      <c r="D21" s="6">
        <v>0.75</v>
      </c>
      <c r="E21" s="5">
        <v>1</v>
      </c>
      <c r="F21" s="5">
        <v>1.5</v>
      </c>
      <c r="G21" s="5">
        <v>2</v>
      </c>
      <c r="H21" s="5">
        <v>2.5</v>
      </c>
      <c r="I21" s="5">
        <v>3</v>
      </c>
      <c r="J21" s="5">
        <v>4</v>
      </c>
      <c r="K21" s="5">
        <v>6</v>
      </c>
      <c r="L21" s="5">
        <v>8</v>
      </c>
      <c r="M21" s="5">
        <v>10</v>
      </c>
      <c r="N21" s="5">
        <v>12</v>
      </c>
      <c r="O21" s="5">
        <v>14</v>
      </c>
      <c r="P21" s="5">
        <v>16</v>
      </c>
      <c r="Q21" s="5">
        <v>18</v>
      </c>
      <c r="R21" s="5">
        <v>20</v>
      </c>
      <c r="S21" s="5">
        <v>24</v>
      </c>
      <c r="T21" s="5">
        <v>26</v>
      </c>
      <c r="U21" s="5">
        <v>30</v>
      </c>
    </row>
    <row r="22" spans="2:21" ht="15.75" x14ac:dyDescent="0.3">
      <c r="B22" s="4" t="s">
        <v>27</v>
      </c>
      <c r="C22" s="4">
        <v>0.09</v>
      </c>
      <c r="D22" s="4">
        <v>0.15</v>
      </c>
      <c r="E22" s="4">
        <v>0.21</v>
      </c>
      <c r="F22" s="4">
        <v>0.33</v>
      </c>
      <c r="G22" s="4">
        <v>0.45</v>
      </c>
      <c r="H22" s="4">
        <v>0.56999999999999995</v>
      </c>
      <c r="I22" s="4">
        <v>0.68</v>
      </c>
      <c r="J22" s="4">
        <v>0.77</v>
      </c>
      <c r="K22" s="4">
        <v>1.1399999999999999</v>
      </c>
      <c r="L22" s="4">
        <v>1.52</v>
      </c>
      <c r="M22" s="4">
        <v>1.95</v>
      </c>
      <c r="N22" s="4">
        <v>2.33</v>
      </c>
      <c r="O22" s="4">
        <v>2.84</v>
      </c>
      <c r="P22" s="4">
        <v>3.38</v>
      </c>
      <c r="Q22" s="4">
        <v>3.9</v>
      </c>
      <c r="R22" s="4">
        <v>4.43</v>
      </c>
      <c r="S22" s="4">
        <v>5.48</v>
      </c>
      <c r="T22" s="4">
        <v>6.01</v>
      </c>
      <c r="U22" s="4">
        <v>7.06</v>
      </c>
    </row>
    <row r="25" spans="2:21" x14ac:dyDescent="0.2">
      <c r="B25" s="218" t="s">
        <v>30</v>
      </c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</row>
    <row r="26" spans="2:21" ht="15.75" x14ac:dyDescent="0.3">
      <c r="B26" s="4" t="s">
        <v>26</v>
      </c>
      <c r="C26" s="5">
        <v>0.5</v>
      </c>
      <c r="D26" s="6">
        <v>0.75</v>
      </c>
      <c r="E26" s="5">
        <v>1</v>
      </c>
      <c r="F26" s="5">
        <v>1.5</v>
      </c>
      <c r="G26" s="5">
        <v>2</v>
      </c>
      <c r="H26" s="5">
        <v>2.5</v>
      </c>
      <c r="I26" s="5">
        <v>3</v>
      </c>
      <c r="J26" s="5">
        <v>4</v>
      </c>
      <c r="K26" s="5">
        <v>6</v>
      </c>
      <c r="L26" s="5">
        <v>8</v>
      </c>
      <c r="M26" s="5">
        <v>10</v>
      </c>
      <c r="N26" s="5">
        <v>12</v>
      </c>
      <c r="O26" s="5">
        <v>14</v>
      </c>
      <c r="P26" s="5">
        <v>16</v>
      </c>
      <c r="Q26" s="5">
        <v>18</v>
      </c>
      <c r="R26" s="5">
        <v>20</v>
      </c>
      <c r="S26" s="5">
        <v>24</v>
      </c>
      <c r="T26" s="5">
        <v>26</v>
      </c>
      <c r="U26" s="5">
        <v>30</v>
      </c>
    </row>
    <row r="27" spans="2:21" ht="15.75" x14ac:dyDescent="0.3">
      <c r="B27" s="4" t="s">
        <v>27</v>
      </c>
      <c r="C27" s="4">
        <v>0.01</v>
      </c>
      <c r="D27" s="4">
        <v>0.01</v>
      </c>
      <c r="E27" s="4">
        <v>0.01</v>
      </c>
      <c r="F27" s="4">
        <v>0.02</v>
      </c>
      <c r="G27" s="4">
        <v>0.03</v>
      </c>
      <c r="H27" s="4">
        <v>0.04</v>
      </c>
      <c r="I27" s="4">
        <v>0.06</v>
      </c>
      <c r="J27" s="4">
        <v>0.1</v>
      </c>
      <c r="K27" s="4">
        <v>0.21</v>
      </c>
      <c r="L27" s="4">
        <v>0.36</v>
      </c>
      <c r="M27" s="4">
        <v>0.52</v>
      </c>
      <c r="N27" s="4">
        <v>0.74</v>
      </c>
      <c r="O27" s="4">
        <v>0.94</v>
      </c>
      <c r="P27" s="4">
        <v>1.23</v>
      </c>
      <c r="Q27" s="4">
        <v>1.55</v>
      </c>
      <c r="R27" s="4">
        <v>1.92</v>
      </c>
      <c r="S27" s="4">
        <v>2.75</v>
      </c>
      <c r="T27" s="4">
        <v>3.23</v>
      </c>
      <c r="U27" s="4">
        <v>4.4000000000000004</v>
      </c>
    </row>
    <row r="30" spans="2:21" x14ac:dyDescent="0.2">
      <c r="B30" s="218" t="s">
        <v>31</v>
      </c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</row>
    <row r="31" spans="2:21" ht="15.75" x14ac:dyDescent="0.3">
      <c r="B31" s="4" t="s">
        <v>26</v>
      </c>
      <c r="C31" s="5">
        <v>0.5</v>
      </c>
      <c r="D31" s="6">
        <v>0.75</v>
      </c>
      <c r="E31" s="5">
        <v>1</v>
      </c>
      <c r="F31" s="5">
        <v>1.5</v>
      </c>
      <c r="G31" s="5">
        <v>2</v>
      </c>
      <c r="H31" s="5">
        <v>2.5</v>
      </c>
      <c r="I31" s="5">
        <v>3</v>
      </c>
      <c r="J31" s="5">
        <v>4</v>
      </c>
      <c r="K31" s="5">
        <v>6</v>
      </c>
      <c r="L31" s="5">
        <v>8</v>
      </c>
      <c r="M31" s="5">
        <v>10</v>
      </c>
      <c r="N31" s="5">
        <v>12</v>
      </c>
      <c r="O31" s="5">
        <v>14</v>
      </c>
      <c r="P31" s="5">
        <v>16</v>
      </c>
      <c r="Q31" s="5">
        <v>18</v>
      </c>
      <c r="R31" s="5">
        <v>20</v>
      </c>
      <c r="S31" s="5">
        <v>24</v>
      </c>
      <c r="T31" s="5">
        <v>26</v>
      </c>
      <c r="U31" s="5">
        <v>30</v>
      </c>
    </row>
    <row r="32" spans="2:21" ht="15.75" x14ac:dyDescent="0.3">
      <c r="B32" s="4" t="s">
        <v>27</v>
      </c>
      <c r="C32" s="4">
        <v>0.01</v>
      </c>
      <c r="D32" s="4">
        <v>0.01</v>
      </c>
      <c r="E32" s="4">
        <v>0.01</v>
      </c>
      <c r="F32" s="4">
        <v>0.01</v>
      </c>
      <c r="G32" s="4">
        <v>0.02</v>
      </c>
      <c r="H32" s="4">
        <v>0.02</v>
      </c>
      <c r="I32" s="4">
        <v>0.03</v>
      </c>
      <c r="J32" s="4">
        <v>0.05</v>
      </c>
      <c r="K32" s="4">
        <v>0.11</v>
      </c>
      <c r="L32" s="4">
        <v>0.18</v>
      </c>
      <c r="M32" s="4">
        <v>0.26</v>
      </c>
      <c r="N32" s="4">
        <v>0.37</v>
      </c>
      <c r="O32" s="4">
        <v>0.45</v>
      </c>
      <c r="P32" s="4">
        <v>0.62</v>
      </c>
      <c r="Q32" s="4">
        <v>0.78</v>
      </c>
      <c r="R32" s="4">
        <v>0.96</v>
      </c>
      <c r="S32" s="4">
        <v>1.38</v>
      </c>
      <c r="T32" s="4">
        <v>1.62</v>
      </c>
      <c r="U32" s="4">
        <v>2.15</v>
      </c>
    </row>
  </sheetData>
  <mergeCells count="5">
    <mergeCell ref="B10:U10"/>
    <mergeCell ref="B15:U15"/>
    <mergeCell ref="B20:U20"/>
    <mergeCell ref="B25:U25"/>
    <mergeCell ref="B30:U3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9F07F-9D26-4B91-878F-FA25F41B9684}">
  <dimension ref="A3:B6"/>
  <sheetViews>
    <sheetView workbookViewId="0">
      <selection activeCell="B5" sqref="B5"/>
    </sheetView>
  </sheetViews>
  <sheetFormatPr defaultRowHeight="12.75" x14ac:dyDescent="0.2"/>
  <cols>
    <col min="1" max="1" width="18.140625" bestFit="1" customWidth="1"/>
    <col min="2" max="2" width="25.42578125" bestFit="1" customWidth="1"/>
  </cols>
  <sheetData>
    <row r="3" spans="1:2" x14ac:dyDescent="0.2">
      <c r="A3" s="167" t="s">
        <v>277</v>
      </c>
      <c r="B3" t="s">
        <v>279</v>
      </c>
    </row>
    <row r="4" spans="1:2" x14ac:dyDescent="0.2">
      <c r="A4" s="168">
        <v>3450</v>
      </c>
      <c r="B4">
        <v>146.22190000000006</v>
      </c>
    </row>
    <row r="5" spans="1:2" x14ac:dyDescent="0.2">
      <c r="A5" s="168">
        <v>7350</v>
      </c>
      <c r="B5">
        <v>122.61730000000011</v>
      </c>
    </row>
    <row r="6" spans="1:2" x14ac:dyDescent="0.2">
      <c r="A6" s="168" t="s">
        <v>278</v>
      </c>
      <c r="B6">
        <v>268.83920000000018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77EB-CB20-4C53-B376-03419A17F67B}">
  <sheetPr>
    <tabColor indexed="34"/>
    <pageSetUpPr fitToPage="1"/>
  </sheetPr>
  <dimension ref="A1:AS114"/>
  <sheetViews>
    <sheetView showGridLines="0" showZeros="0" tabSelected="1" topLeftCell="A16" zoomScale="80" zoomScaleNormal="80" zoomScaleSheetLayoutView="70" workbookViewId="0">
      <selection activeCell="F23" sqref="F23"/>
    </sheetView>
  </sheetViews>
  <sheetFormatPr defaultRowHeight="12.75" outlineLevelCol="1" x14ac:dyDescent="0.2"/>
  <cols>
    <col min="1" max="1" width="17.28515625" style="34" customWidth="1"/>
    <col min="2" max="2" width="11.5703125" style="34" customWidth="1"/>
    <col min="3" max="3" width="15.85546875" style="34" customWidth="1"/>
    <col min="4" max="4" width="24.7109375" style="35" customWidth="1"/>
    <col min="5" max="5" width="25" style="35" customWidth="1"/>
    <col min="6" max="6" width="7.140625" style="34" customWidth="1"/>
    <col min="7" max="7" width="6" style="34" customWidth="1"/>
    <col min="8" max="8" width="7.85546875" style="34" customWidth="1"/>
    <col min="9" max="9" width="5.5703125" style="34" bestFit="1" customWidth="1"/>
    <col min="10" max="10" width="6.5703125" style="34" hidden="1" customWidth="1" outlineLevel="1"/>
    <col min="11" max="11" width="12.28515625" style="34" customWidth="1" outlineLevel="1"/>
    <col min="12" max="12" width="11.42578125" style="34" hidden="1" customWidth="1"/>
    <col min="13" max="14" width="21.28515625" style="34" hidden="1" customWidth="1"/>
    <col min="15" max="15" width="29" style="34" customWidth="1"/>
    <col min="16" max="21" width="18.42578125" style="34" customWidth="1"/>
    <col min="22" max="22" width="11.7109375" style="34" bestFit="1" customWidth="1"/>
    <col min="23" max="23" width="9.140625" style="34"/>
    <col min="24" max="24" width="13.85546875" style="34" bestFit="1" customWidth="1"/>
    <col min="25" max="224" width="9.140625" style="34"/>
    <col min="225" max="225" width="8.140625" style="34" customWidth="1"/>
    <col min="226" max="226" width="11.5703125" style="34" customWidth="1"/>
    <col min="227" max="227" width="15.7109375" style="34" customWidth="1"/>
    <col min="228" max="228" width="11.28515625" style="34" customWidth="1"/>
    <col min="229" max="229" width="7.140625" style="34" customWidth="1"/>
    <col min="230" max="230" width="6" style="34" customWidth="1"/>
    <col min="231" max="231" width="7.85546875" style="34" customWidth="1"/>
    <col min="232" max="232" width="5.5703125" style="34" bestFit="1" customWidth="1"/>
    <col min="233" max="234" width="0" style="34" hidden="1" customWidth="1"/>
    <col min="235" max="235" width="11.42578125" style="34" customWidth="1"/>
    <col min="236" max="236" width="5.7109375" style="34" customWidth="1"/>
    <col min="237" max="237" width="26.28515625" style="34" customWidth="1"/>
    <col min="238" max="238" width="5.85546875" style="34" customWidth="1"/>
    <col min="239" max="239" width="10" style="34" customWidth="1"/>
    <col min="240" max="240" width="10.85546875" style="34" customWidth="1"/>
    <col min="241" max="241" width="0" style="34" hidden="1" customWidth="1"/>
    <col min="242" max="242" width="11.140625" style="34" bestFit="1" customWidth="1"/>
    <col min="243" max="243" width="6" style="34" bestFit="1" customWidth="1"/>
    <col min="244" max="244" width="28" style="34" customWidth="1"/>
    <col min="245" max="245" width="5.5703125" style="34" customWidth="1"/>
    <col min="246" max="246" width="9.5703125" style="34" customWidth="1"/>
    <col min="247" max="247" width="11.28515625" style="34" customWidth="1"/>
    <col min="248" max="248" width="0" style="34" hidden="1" customWidth="1"/>
    <col min="249" max="249" width="10.85546875" style="34" customWidth="1"/>
    <col min="250" max="250" width="5.42578125" style="34" customWidth="1"/>
    <col min="251" max="251" width="28" style="34" customWidth="1"/>
    <col min="252" max="252" width="7.85546875" style="34" customWidth="1"/>
    <col min="253" max="253" width="8" style="34" customWidth="1"/>
    <col min="254" max="254" width="12.42578125" style="34" customWidth="1"/>
    <col min="255" max="255" width="12.5703125" style="34" customWidth="1"/>
    <col min="256" max="256" width="13.5703125" style="34" bestFit="1" customWidth="1"/>
    <col min="257" max="257" width="5.7109375" style="34" customWidth="1"/>
    <col min="258" max="258" width="27.140625" style="34" customWidth="1"/>
    <col min="259" max="259" width="6.5703125" style="34" customWidth="1"/>
    <col min="260" max="260" width="9.42578125" style="34" customWidth="1"/>
    <col min="261" max="261" width="11.5703125" style="34" customWidth="1"/>
    <col min="262" max="262" width="11.140625" style="34" customWidth="1"/>
    <col min="263" max="263" width="11.85546875" style="34" customWidth="1"/>
    <col min="264" max="270" width="0" style="34" hidden="1" customWidth="1"/>
    <col min="271" max="271" width="13.5703125" style="34" customWidth="1"/>
    <col min="272" max="480" width="9.140625" style="34"/>
    <col min="481" max="481" width="8.140625" style="34" customWidth="1"/>
    <col min="482" max="482" width="11.5703125" style="34" customWidth="1"/>
    <col min="483" max="483" width="15.7109375" style="34" customWidth="1"/>
    <col min="484" max="484" width="11.28515625" style="34" customWidth="1"/>
    <col min="485" max="485" width="7.140625" style="34" customWidth="1"/>
    <col min="486" max="486" width="6" style="34" customWidth="1"/>
    <col min="487" max="487" width="7.85546875" style="34" customWidth="1"/>
    <col min="488" max="488" width="5.5703125" style="34" bestFit="1" customWidth="1"/>
    <col min="489" max="490" width="0" style="34" hidden="1" customWidth="1"/>
    <col min="491" max="491" width="11.42578125" style="34" customWidth="1"/>
    <col min="492" max="492" width="5.7109375" style="34" customWidth="1"/>
    <col min="493" max="493" width="26.28515625" style="34" customWidth="1"/>
    <col min="494" max="494" width="5.85546875" style="34" customWidth="1"/>
    <col min="495" max="495" width="10" style="34" customWidth="1"/>
    <col min="496" max="496" width="10.85546875" style="34" customWidth="1"/>
    <col min="497" max="497" width="0" style="34" hidden="1" customWidth="1"/>
    <col min="498" max="498" width="11.140625" style="34" bestFit="1" customWidth="1"/>
    <col min="499" max="499" width="6" style="34" bestFit="1" customWidth="1"/>
    <col min="500" max="500" width="28" style="34" customWidth="1"/>
    <col min="501" max="501" width="5.5703125" style="34" customWidth="1"/>
    <col min="502" max="502" width="9.5703125" style="34" customWidth="1"/>
    <col min="503" max="503" width="11.28515625" style="34" customWidth="1"/>
    <col min="504" max="504" width="0" style="34" hidden="1" customWidth="1"/>
    <col min="505" max="505" width="10.85546875" style="34" customWidth="1"/>
    <col min="506" max="506" width="5.42578125" style="34" customWidth="1"/>
    <col min="507" max="507" width="28" style="34" customWidth="1"/>
    <col min="508" max="508" width="7.85546875" style="34" customWidth="1"/>
    <col min="509" max="509" width="8" style="34" customWidth="1"/>
    <col min="510" max="510" width="12.42578125" style="34" customWidth="1"/>
    <col min="511" max="511" width="12.5703125" style="34" customWidth="1"/>
    <col min="512" max="512" width="13.5703125" style="34" bestFit="1" customWidth="1"/>
    <col min="513" max="513" width="5.7109375" style="34" customWidth="1"/>
    <col min="514" max="514" width="27.140625" style="34" customWidth="1"/>
    <col min="515" max="515" width="6.5703125" style="34" customWidth="1"/>
    <col min="516" max="516" width="9.42578125" style="34" customWidth="1"/>
    <col min="517" max="517" width="11.5703125" style="34" customWidth="1"/>
    <col min="518" max="518" width="11.140625" style="34" customWidth="1"/>
    <col min="519" max="519" width="11.85546875" style="34" customWidth="1"/>
    <col min="520" max="526" width="0" style="34" hidden="1" customWidth="1"/>
    <col min="527" max="527" width="13.5703125" style="34" customWidth="1"/>
    <col min="528" max="736" width="9.140625" style="34"/>
    <col min="737" max="737" width="8.140625" style="34" customWidth="1"/>
    <col min="738" max="738" width="11.5703125" style="34" customWidth="1"/>
    <col min="739" max="739" width="15.7109375" style="34" customWidth="1"/>
    <col min="740" max="740" width="11.28515625" style="34" customWidth="1"/>
    <col min="741" max="741" width="7.140625" style="34" customWidth="1"/>
    <col min="742" max="742" width="6" style="34" customWidth="1"/>
    <col min="743" max="743" width="7.85546875" style="34" customWidth="1"/>
    <col min="744" max="744" width="5.5703125" style="34" bestFit="1" customWidth="1"/>
    <col min="745" max="746" width="0" style="34" hidden="1" customWidth="1"/>
    <col min="747" max="747" width="11.42578125" style="34" customWidth="1"/>
    <col min="748" max="748" width="5.7109375" style="34" customWidth="1"/>
    <col min="749" max="749" width="26.28515625" style="34" customWidth="1"/>
    <col min="750" max="750" width="5.85546875" style="34" customWidth="1"/>
    <col min="751" max="751" width="10" style="34" customWidth="1"/>
    <col min="752" max="752" width="10.85546875" style="34" customWidth="1"/>
    <col min="753" max="753" width="0" style="34" hidden="1" customWidth="1"/>
    <col min="754" max="754" width="11.140625" style="34" bestFit="1" customWidth="1"/>
    <col min="755" max="755" width="6" style="34" bestFit="1" customWidth="1"/>
    <col min="756" max="756" width="28" style="34" customWidth="1"/>
    <col min="757" max="757" width="5.5703125" style="34" customWidth="1"/>
    <col min="758" max="758" width="9.5703125" style="34" customWidth="1"/>
    <col min="759" max="759" width="11.28515625" style="34" customWidth="1"/>
    <col min="760" max="760" width="0" style="34" hidden="1" customWidth="1"/>
    <col min="761" max="761" width="10.85546875" style="34" customWidth="1"/>
    <col min="762" max="762" width="5.42578125" style="34" customWidth="1"/>
    <col min="763" max="763" width="28" style="34" customWidth="1"/>
    <col min="764" max="764" width="7.85546875" style="34" customWidth="1"/>
    <col min="765" max="765" width="8" style="34" customWidth="1"/>
    <col min="766" max="766" width="12.42578125" style="34" customWidth="1"/>
    <col min="767" max="767" width="12.5703125" style="34" customWidth="1"/>
    <col min="768" max="768" width="13.5703125" style="34" bestFit="1" customWidth="1"/>
    <col min="769" max="769" width="5.7109375" style="34" customWidth="1"/>
    <col min="770" max="770" width="27.140625" style="34" customWidth="1"/>
    <col min="771" max="771" width="6.5703125" style="34" customWidth="1"/>
    <col min="772" max="772" width="9.42578125" style="34" customWidth="1"/>
    <col min="773" max="773" width="11.5703125" style="34" customWidth="1"/>
    <col min="774" max="774" width="11.140625" style="34" customWidth="1"/>
    <col min="775" max="775" width="11.85546875" style="34" customWidth="1"/>
    <col min="776" max="782" width="0" style="34" hidden="1" customWidth="1"/>
    <col min="783" max="783" width="13.5703125" style="34" customWidth="1"/>
    <col min="784" max="992" width="9.140625" style="34"/>
    <col min="993" max="993" width="8.140625" style="34" customWidth="1"/>
    <col min="994" max="994" width="11.5703125" style="34" customWidth="1"/>
    <col min="995" max="995" width="15.7109375" style="34" customWidth="1"/>
    <col min="996" max="996" width="11.28515625" style="34" customWidth="1"/>
    <col min="997" max="997" width="7.140625" style="34" customWidth="1"/>
    <col min="998" max="998" width="6" style="34" customWidth="1"/>
    <col min="999" max="999" width="7.85546875" style="34" customWidth="1"/>
    <col min="1000" max="1000" width="5.5703125" style="34" bestFit="1" customWidth="1"/>
    <col min="1001" max="1002" width="0" style="34" hidden="1" customWidth="1"/>
    <col min="1003" max="1003" width="11.42578125" style="34" customWidth="1"/>
    <col min="1004" max="1004" width="5.7109375" style="34" customWidth="1"/>
    <col min="1005" max="1005" width="26.28515625" style="34" customWidth="1"/>
    <col min="1006" max="1006" width="5.85546875" style="34" customWidth="1"/>
    <col min="1007" max="1007" width="10" style="34" customWidth="1"/>
    <col min="1008" max="1008" width="10.85546875" style="34" customWidth="1"/>
    <col min="1009" max="1009" width="0" style="34" hidden="1" customWidth="1"/>
    <col min="1010" max="1010" width="11.140625" style="34" bestFit="1" customWidth="1"/>
    <col min="1011" max="1011" width="6" style="34" bestFit="1" customWidth="1"/>
    <col min="1012" max="1012" width="28" style="34" customWidth="1"/>
    <col min="1013" max="1013" width="5.5703125" style="34" customWidth="1"/>
    <col min="1014" max="1014" width="9.5703125" style="34" customWidth="1"/>
    <col min="1015" max="1015" width="11.28515625" style="34" customWidth="1"/>
    <col min="1016" max="1016" width="0" style="34" hidden="1" customWidth="1"/>
    <col min="1017" max="1017" width="10.85546875" style="34" customWidth="1"/>
    <col min="1018" max="1018" width="5.42578125" style="34" customWidth="1"/>
    <col min="1019" max="1019" width="28" style="34" customWidth="1"/>
    <col min="1020" max="1020" width="7.85546875" style="34" customWidth="1"/>
    <col min="1021" max="1021" width="8" style="34" customWidth="1"/>
    <col min="1022" max="1022" width="12.42578125" style="34" customWidth="1"/>
    <col min="1023" max="1023" width="12.5703125" style="34" customWidth="1"/>
    <col min="1024" max="1024" width="13.5703125" style="34" bestFit="1" customWidth="1"/>
    <col min="1025" max="1025" width="5.7109375" style="34" customWidth="1"/>
    <col min="1026" max="1026" width="27.140625" style="34" customWidth="1"/>
    <col min="1027" max="1027" width="6.5703125" style="34" customWidth="1"/>
    <col min="1028" max="1028" width="9.42578125" style="34" customWidth="1"/>
    <col min="1029" max="1029" width="11.5703125" style="34" customWidth="1"/>
    <col min="1030" max="1030" width="11.140625" style="34" customWidth="1"/>
    <col min="1031" max="1031" width="11.85546875" style="34" customWidth="1"/>
    <col min="1032" max="1038" width="0" style="34" hidden="1" customWidth="1"/>
    <col min="1039" max="1039" width="13.5703125" style="34" customWidth="1"/>
    <col min="1040" max="1248" width="9.140625" style="34"/>
    <col min="1249" max="1249" width="8.140625" style="34" customWidth="1"/>
    <col min="1250" max="1250" width="11.5703125" style="34" customWidth="1"/>
    <col min="1251" max="1251" width="15.7109375" style="34" customWidth="1"/>
    <col min="1252" max="1252" width="11.28515625" style="34" customWidth="1"/>
    <col min="1253" max="1253" width="7.140625" style="34" customWidth="1"/>
    <col min="1254" max="1254" width="6" style="34" customWidth="1"/>
    <col min="1255" max="1255" width="7.85546875" style="34" customWidth="1"/>
    <col min="1256" max="1256" width="5.5703125" style="34" bestFit="1" customWidth="1"/>
    <col min="1257" max="1258" width="0" style="34" hidden="1" customWidth="1"/>
    <col min="1259" max="1259" width="11.42578125" style="34" customWidth="1"/>
    <col min="1260" max="1260" width="5.7109375" style="34" customWidth="1"/>
    <col min="1261" max="1261" width="26.28515625" style="34" customWidth="1"/>
    <col min="1262" max="1262" width="5.85546875" style="34" customWidth="1"/>
    <col min="1263" max="1263" width="10" style="34" customWidth="1"/>
    <col min="1264" max="1264" width="10.85546875" style="34" customWidth="1"/>
    <col min="1265" max="1265" width="0" style="34" hidden="1" customWidth="1"/>
    <col min="1266" max="1266" width="11.140625" style="34" bestFit="1" customWidth="1"/>
    <col min="1267" max="1267" width="6" style="34" bestFit="1" customWidth="1"/>
    <col min="1268" max="1268" width="28" style="34" customWidth="1"/>
    <col min="1269" max="1269" width="5.5703125" style="34" customWidth="1"/>
    <col min="1270" max="1270" width="9.5703125" style="34" customWidth="1"/>
    <col min="1271" max="1271" width="11.28515625" style="34" customWidth="1"/>
    <col min="1272" max="1272" width="0" style="34" hidden="1" customWidth="1"/>
    <col min="1273" max="1273" width="10.85546875" style="34" customWidth="1"/>
    <col min="1274" max="1274" width="5.42578125" style="34" customWidth="1"/>
    <col min="1275" max="1275" width="28" style="34" customWidth="1"/>
    <col min="1276" max="1276" width="7.85546875" style="34" customWidth="1"/>
    <col min="1277" max="1277" width="8" style="34" customWidth="1"/>
    <col min="1278" max="1278" width="12.42578125" style="34" customWidth="1"/>
    <col min="1279" max="1279" width="12.5703125" style="34" customWidth="1"/>
    <col min="1280" max="1280" width="13.5703125" style="34" bestFit="1" customWidth="1"/>
    <col min="1281" max="1281" width="5.7109375" style="34" customWidth="1"/>
    <col min="1282" max="1282" width="27.140625" style="34" customWidth="1"/>
    <col min="1283" max="1283" width="6.5703125" style="34" customWidth="1"/>
    <col min="1284" max="1284" width="9.42578125" style="34" customWidth="1"/>
    <col min="1285" max="1285" width="11.5703125" style="34" customWidth="1"/>
    <col min="1286" max="1286" width="11.140625" style="34" customWidth="1"/>
    <col min="1287" max="1287" width="11.85546875" style="34" customWidth="1"/>
    <col min="1288" max="1294" width="0" style="34" hidden="1" customWidth="1"/>
    <col min="1295" max="1295" width="13.5703125" style="34" customWidth="1"/>
    <col min="1296" max="1504" width="9.140625" style="34"/>
    <col min="1505" max="1505" width="8.140625" style="34" customWidth="1"/>
    <col min="1506" max="1506" width="11.5703125" style="34" customWidth="1"/>
    <col min="1507" max="1507" width="15.7109375" style="34" customWidth="1"/>
    <col min="1508" max="1508" width="11.28515625" style="34" customWidth="1"/>
    <col min="1509" max="1509" width="7.140625" style="34" customWidth="1"/>
    <col min="1510" max="1510" width="6" style="34" customWidth="1"/>
    <col min="1511" max="1511" width="7.85546875" style="34" customWidth="1"/>
    <col min="1512" max="1512" width="5.5703125" style="34" bestFit="1" customWidth="1"/>
    <col min="1513" max="1514" width="0" style="34" hidden="1" customWidth="1"/>
    <col min="1515" max="1515" width="11.42578125" style="34" customWidth="1"/>
    <col min="1516" max="1516" width="5.7109375" style="34" customWidth="1"/>
    <col min="1517" max="1517" width="26.28515625" style="34" customWidth="1"/>
    <col min="1518" max="1518" width="5.85546875" style="34" customWidth="1"/>
    <col min="1519" max="1519" width="10" style="34" customWidth="1"/>
    <col min="1520" max="1520" width="10.85546875" style="34" customWidth="1"/>
    <col min="1521" max="1521" width="0" style="34" hidden="1" customWidth="1"/>
    <col min="1522" max="1522" width="11.140625" style="34" bestFit="1" customWidth="1"/>
    <col min="1523" max="1523" width="6" style="34" bestFit="1" customWidth="1"/>
    <col min="1524" max="1524" width="28" style="34" customWidth="1"/>
    <col min="1525" max="1525" width="5.5703125" style="34" customWidth="1"/>
    <col min="1526" max="1526" width="9.5703125" style="34" customWidth="1"/>
    <col min="1527" max="1527" width="11.28515625" style="34" customWidth="1"/>
    <col min="1528" max="1528" width="0" style="34" hidden="1" customWidth="1"/>
    <col min="1529" max="1529" width="10.85546875" style="34" customWidth="1"/>
    <col min="1530" max="1530" width="5.42578125" style="34" customWidth="1"/>
    <col min="1531" max="1531" width="28" style="34" customWidth="1"/>
    <col min="1532" max="1532" width="7.85546875" style="34" customWidth="1"/>
    <col min="1533" max="1533" width="8" style="34" customWidth="1"/>
    <col min="1534" max="1534" width="12.42578125" style="34" customWidth="1"/>
    <col min="1535" max="1535" width="12.5703125" style="34" customWidth="1"/>
    <col min="1536" max="1536" width="13.5703125" style="34" bestFit="1" customWidth="1"/>
    <col min="1537" max="1537" width="5.7109375" style="34" customWidth="1"/>
    <col min="1538" max="1538" width="27.140625" style="34" customWidth="1"/>
    <col min="1539" max="1539" width="6.5703125" style="34" customWidth="1"/>
    <col min="1540" max="1540" width="9.42578125" style="34" customWidth="1"/>
    <col min="1541" max="1541" width="11.5703125" style="34" customWidth="1"/>
    <col min="1542" max="1542" width="11.140625" style="34" customWidth="1"/>
    <col min="1543" max="1543" width="11.85546875" style="34" customWidth="1"/>
    <col min="1544" max="1550" width="0" style="34" hidden="1" customWidth="1"/>
    <col min="1551" max="1551" width="13.5703125" style="34" customWidth="1"/>
    <col min="1552" max="1760" width="9.140625" style="34"/>
    <col min="1761" max="1761" width="8.140625" style="34" customWidth="1"/>
    <col min="1762" max="1762" width="11.5703125" style="34" customWidth="1"/>
    <col min="1763" max="1763" width="15.7109375" style="34" customWidth="1"/>
    <col min="1764" max="1764" width="11.28515625" style="34" customWidth="1"/>
    <col min="1765" max="1765" width="7.140625" style="34" customWidth="1"/>
    <col min="1766" max="1766" width="6" style="34" customWidth="1"/>
    <col min="1767" max="1767" width="7.85546875" style="34" customWidth="1"/>
    <col min="1768" max="1768" width="5.5703125" style="34" bestFit="1" customWidth="1"/>
    <col min="1769" max="1770" width="0" style="34" hidden="1" customWidth="1"/>
    <col min="1771" max="1771" width="11.42578125" style="34" customWidth="1"/>
    <col min="1772" max="1772" width="5.7109375" style="34" customWidth="1"/>
    <col min="1773" max="1773" width="26.28515625" style="34" customWidth="1"/>
    <col min="1774" max="1774" width="5.85546875" style="34" customWidth="1"/>
    <col min="1775" max="1775" width="10" style="34" customWidth="1"/>
    <col min="1776" max="1776" width="10.85546875" style="34" customWidth="1"/>
    <col min="1777" max="1777" width="0" style="34" hidden="1" customWidth="1"/>
    <col min="1778" max="1778" width="11.140625" style="34" bestFit="1" customWidth="1"/>
    <col min="1779" max="1779" width="6" style="34" bestFit="1" customWidth="1"/>
    <col min="1780" max="1780" width="28" style="34" customWidth="1"/>
    <col min="1781" max="1781" width="5.5703125" style="34" customWidth="1"/>
    <col min="1782" max="1782" width="9.5703125" style="34" customWidth="1"/>
    <col min="1783" max="1783" width="11.28515625" style="34" customWidth="1"/>
    <col min="1784" max="1784" width="0" style="34" hidden="1" customWidth="1"/>
    <col min="1785" max="1785" width="10.85546875" style="34" customWidth="1"/>
    <col min="1786" max="1786" width="5.42578125" style="34" customWidth="1"/>
    <col min="1787" max="1787" width="28" style="34" customWidth="1"/>
    <col min="1788" max="1788" width="7.85546875" style="34" customWidth="1"/>
    <col min="1789" max="1789" width="8" style="34" customWidth="1"/>
    <col min="1790" max="1790" width="12.42578125" style="34" customWidth="1"/>
    <col min="1791" max="1791" width="12.5703125" style="34" customWidth="1"/>
    <col min="1792" max="1792" width="13.5703125" style="34" bestFit="1" customWidth="1"/>
    <col min="1793" max="1793" width="5.7109375" style="34" customWidth="1"/>
    <col min="1794" max="1794" width="27.140625" style="34" customWidth="1"/>
    <col min="1795" max="1795" width="6.5703125" style="34" customWidth="1"/>
    <col min="1796" max="1796" width="9.42578125" style="34" customWidth="1"/>
    <col min="1797" max="1797" width="11.5703125" style="34" customWidth="1"/>
    <col min="1798" max="1798" width="11.140625" style="34" customWidth="1"/>
    <col min="1799" max="1799" width="11.85546875" style="34" customWidth="1"/>
    <col min="1800" max="1806" width="0" style="34" hidden="1" customWidth="1"/>
    <col min="1807" max="1807" width="13.5703125" style="34" customWidth="1"/>
    <col min="1808" max="2016" width="9.140625" style="34"/>
    <col min="2017" max="2017" width="8.140625" style="34" customWidth="1"/>
    <col min="2018" max="2018" width="11.5703125" style="34" customWidth="1"/>
    <col min="2019" max="2019" width="15.7109375" style="34" customWidth="1"/>
    <col min="2020" max="2020" width="11.28515625" style="34" customWidth="1"/>
    <col min="2021" max="2021" width="7.140625" style="34" customWidth="1"/>
    <col min="2022" max="2022" width="6" style="34" customWidth="1"/>
    <col min="2023" max="2023" width="7.85546875" style="34" customWidth="1"/>
    <col min="2024" max="2024" width="5.5703125" style="34" bestFit="1" customWidth="1"/>
    <col min="2025" max="2026" width="0" style="34" hidden="1" customWidth="1"/>
    <col min="2027" max="2027" width="11.42578125" style="34" customWidth="1"/>
    <col min="2028" max="2028" width="5.7109375" style="34" customWidth="1"/>
    <col min="2029" max="2029" width="26.28515625" style="34" customWidth="1"/>
    <col min="2030" max="2030" width="5.85546875" style="34" customWidth="1"/>
    <col min="2031" max="2031" width="10" style="34" customWidth="1"/>
    <col min="2032" max="2032" width="10.85546875" style="34" customWidth="1"/>
    <col min="2033" max="2033" width="0" style="34" hidden="1" customWidth="1"/>
    <col min="2034" max="2034" width="11.140625" style="34" bestFit="1" customWidth="1"/>
    <col min="2035" max="2035" width="6" style="34" bestFit="1" customWidth="1"/>
    <col min="2036" max="2036" width="28" style="34" customWidth="1"/>
    <col min="2037" max="2037" width="5.5703125" style="34" customWidth="1"/>
    <col min="2038" max="2038" width="9.5703125" style="34" customWidth="1"/>
    <col min="2039" max="2039" width="11.28515625" style="34" customWidth="1"/>
    <col min="2040" max="2040" width="0" style="34" hidden="1" customWidth="1"/>
    <col min="2041" max="2041" width="10.85546875" style="34" customWidth="1"/>
    <col min="2042" max="2042" width="5.42578125" style="34" customWidth="1"/>
    <col min="2043" max="2043" width="28" style="34" customWidth="1"/>
    <col min="2044" max="2044" width="7.85546875" style="34" customWidth="1"/>
    <col min="2045" max="2045" width="8" style="34" customWidth="1"/>
    <col min="2046" max="2046" width="12.42578125" style="34" customWidth="1"/>
    <col min="2047" max="2047" width="12.5703125" style="34" customWidth="1"/>
    <col min="2048" max="2048" width="13.5703125" style="34" bestFit="1" customWidth="1"/>
    <col min="2049" max="2049" width="5.7109375" style="34" customWidth="1"/>
    <col min="2050" max="2050" width="27.140625" style="34" customWidth="1"/>
    <col min="2051" max="2051" width="6.5703125" style="34" customWidth="1"/>
    <col min="2052" max="2052" width="9.42578125" style="34" customWidth="1"/>
    <col min="2053" max="2053" width="11.5703125" style="34" customWidth="1"/>
    <col min="2054" max="2054" width="11.140625" style="34" customWidth="1"/>
    <col min="2055" max="2055" width="11.85546875" style="34" customWidth="1"/>
    <col min="2056" max="2062" width="0" style="34" hidden="1" customWidth="1"/>
    <col min="2063" max="2063" width="13.5703125" style="34" customWidth="1"/>
    <col min="2064" max="2272" width="9.140625" style="34"/>
    <col min="2273" max="2273" width="8.140625" style="34" customWidth="1"/>
    <col min="2274" max="2274" width="11.5703125" style="34" customWidth="1"/>
    <col min="2275" max="2275" width="15.7109375" style="34" customWidth="1"/>
    <col min="2276" max="2276" width="11.28515625" style="34" customWidth="1"/>
    <col min="2277" max="2277" width="7.140625" style="34" customWidth="1"/>
    <col min="2278" max="2278" width="6" style="34" customWidth="1"/>
    <col min="2279" max="2279" width="7.85546875" style="34" customWidth="1"/>
    <col min="2280" max="2280" width="5.5703125" style="34" bestFit="1" customWidth="1"/>
    <col min="2281" max="2282" width="0" style="34" hidden="1" customWidth="1"/>
    <col min="2283" max="2283" width="11.42578125" style="34" customWidth="1"/>
    <col min="2284" max="2284" width="5.7109375" style="34" customWidth="1"/>
    <col min="2285" max="2285" width="26.28515625" style="34" customWidth="1"/>
    <col min="2286" max="2286" width="5.85546875" style="34" customWidth="1"/>
    <col min="2287" max="2287" width="10" style="34" customWidth="1"/>
    <col min="2288" max="2288" width="10.85546875" style="34" customWidth="1"/>
    <col min="2289" max="2289" width="0" style="34" hidden="1" customWidth="1"/>
    <col min="2290" max="2290" width="11.140625" style="34" bestFit="1" customWidth="1"/>
    <col min="2291" max="2291" width="6" style="34" bestFit="1" customWidth="1"/>
    <col min="2292" max="2292" width="28" style="34" customWidth="1"/>
    <col min="2293" max="2293" width="5.5703125" style="34" customWidth="1"/>
    <col min="2294" max="2294" width="9.5703125" style="34" customWidth="1"/>
    <col min="2295" max="2295" width="11.28515625" style="34" customWidth="1"/>
    <col min="2296" max="2296" width="0" style="34" hidden="1" customWidth="1"/>
    <col min="2297" max="2297" width="10.85546875" style="34" customWidth="1"/>
    <col min="2298" max="2298" width="5.42578125" style="34" customWidth="1"/>
    <col min="2299" max="2299" width="28" style="34" customWidth="1"/>
    <col min="2300" max="2300" width="7.85546875" style="34" customWidth="1"/>
    <col min="2301" max="2301" width="8" style="34" customWidth="1"/>
    <col min="2302" max="2302" width="12.42578125" style="34" customWidth="1"/>
    <col min="2303" max="2303" width="12.5703125" style="34" customWidth="1"/>
    <col min="2304" max="2304" width="13.5703125" style="34" bestFit="1" customWidth="1"/>
    <col min="2305" max="2305" width="5.7109375" style="34" customWidth="1"/>
    <col min="2306" max="2306" width="27.140625" style="34" customWidth="1"/>
    <col min="2307" max="2307" width="6.5703125" style="34" customWidth="1"/>
    <col min="2308" max="2308" width="9.42578125" style="34" customWidth="1"/>
    <col min="2309" max="2309" width="11.5703125" style="34" customWidth="1"/>
    <col min="2310" max="2310" width="11.140625" style="34" customWidth="1"/>
    <col min="2311" max="2311" width="11.85546875" style="34" customWidth="1"/>
    <col min="2312" max="2318" width="0" style="34" hidden="1" customWidth="1"/>
    <col min="2319" max="2319" width="13.5703125" style="34" customWidth="1"/>
    <col min="2320" max="2528" width="9.140625" style="34"/>
    <col min="2529" max="2529" width="8.140625" style="34" customWidth="1"/>
    <col min="2530" max="2530" width="11.5703125" style="34" customWidth="1"/>
    <col min="2531" max="2531" width="15.7109375" style="34" customWidth="1"/>
    <col min="2532" max="2532" width="11.28515625" style="34" customWidth="1"/>
    <col min="2533" max="2533" width="7.140625" style="34" customWidth="1"/>
    <col min="2534" max="2534" width="6" style="34" customWidth="1"/>
    <col min="2535" max="2535" width="7.85546875" style="34" customWidth="1"/>
    <col min="2536" max="2536" width="5.5703125" style="34" bestFit="1" customWidth="1"/>
    <col min="2537" max="2538" width="0" style="34" hidden="1" customWidth="1"/>
    <col min="2539" max="2539" width="11.42578125" style="34" customWidth="1"/>
    <col min="2540" max="2540" width="5.7109375" style="34" customWidth="1"/>
    <col min="2541" max="2541" width="26.28515625" style="34" customWidth="1"/>
    <col min="2542" max="2542" width="5.85546875" style="34" customWidth="1"/>
    <col min="2543" max="2543" width="10" style="34" customWidth="1"/>
    <col min="2544" max="2544" width="10.85546875" style="34" customWidth="1"/>
    <col min="2545" max="2545" width="0" style="34" hidden="1" customWidth="1"/>
    <col min="2546" max="2546" width="11.140625" style="34" bestFit="1" customWidth="1"/>
    <col min="2547" max="2547" width="6" style="34" bestFit="1" customWidth="1"/>
    <col min="2548" max="2548" width="28" style="34" customWidth="1"/>
    <col min="2549" max="2549" width="5.5703125" style="34" customWidth="1"/>
    <col min="2550" max="2550" width="9.5703125" style="34" customWidth="1"/>
    <col min="2551" max="2551" width="11.28515625" style="34" customWidth="1"/>
    <col min="2552" max="2552" width="0" style="34" hidden="1" customWidth="1"/>
    <col min="2553" max="2553" width="10.85546875" style="34" customWidth="1"/>
    <col min="2554" max="2554" width="5.42578125" style="34" customWidth="1"/>
    <col min="2555" max="2555" width="28" style="34" customWidth="1"/>
    <col min="2556" max="2556" width="7.85546875" style="34" customWidth="1"/>
    <col min="2557" max="2557" width="8" style="34" customWidth="1"/>
    <col min="2558" max="2558" width="12.42578125" style="34" customWidth="1"/>
    <col min="2559" max="2559" width="12.5703125" style="34" customWidth="1"/>
    <col min="2560" max="2560" width="13.5703125" style="34" bestFit="1" customWidth="1"/>
    <col min="2561" max="2561" width="5.7109375" style="34" customWidth="1"/>
    <col min="2562" max="2562" width="27.140625" style="34" customWidth="1"/>
    <col min="2563" max="2563" width="6.5703125" style="34" customWidth="1"/>
    <col min="2564" max="2564" width="9.42578125" style="34" customWidth="1"/>
    <col min="2565" max="2565" width="11.5703125" style="34" customWidth="1"/>
    <col min="2566" max="2566" width="11.140625" style="34" customWidth="1"/>
    <col min="2567" max="2567" width="11.85546875" style="34" customWidth="1"/>
    <col min="2568" max="2574" width="0" style="34" hidden="1" customWidth="1"/>
    <col min="2575" max="2575" width="13.5703125" style="34" customWidth="1"/>
    <col min="2576" max="2784" width="9.140625" style="34"/>
    <col min="2785" max="2785" width="8.140625" style="34" customWidth="1"/>
    <col min="2786" max="2786" width="11.5703125" style="34" customWidth="1"/>
    <col min="2787" max="2787" width="15.7109375" style="34" customWidth="1"/>
    <col min="2788" max="2788" width="11.28515625" style="34" customWidth="1"/>
    <col min="2789" max="2789" width="7.140625" style="34" customWidth="1"/>
    <col min="2790" max="2790" width="6" style="34" customWidth="1"/>
    <col min="2791" max="2791" width="7.85546875" style="34" customWidth="1"/>
    <col min="2792" max="2792" width="5.5703125" style="34" bestFit="1" customWidth="1"/>
    <col min="2793" max="2794" width="0" style="34" hidden="1" customWidth="1"/>
    <col min="2795" max="2795" width="11.42578125" style="34" customWidth="1"/>
    <col min="2796" max="2796" width="5.7109375" style="34" customWidth="1"/>
    <col min="2797" max="2797" width="26.28515625" style="34" customWidth="1"/>
    <col min="2798" max="2798" width="5.85546875" style="34" customWidth="1"/>
    <col min="2799" max="2799" width="10" style="34" customWidth="1"/>
    <col min="2800" max="2800" width="10.85546875" style="34" customWidth="1"/>
    <col min="2801" max="2801" width="0" style="34" hidden="1" customWidth="1"/>
    <col min="2802" max="2802" width="11.140625" style="34" bestFit="1" customWidth="1"/>
    <col min="2803" max="2803" width="6" style="34" bestFit="1" customWidth="1"/>
    <col min="2804" max="2804" width="28" style="34" customWidth="1"/>
    <col min="2805" max="2805" width="5.5703125" style="34" customWidth="1"/>
    <col min="2806" max="2806" width="9.5703125" style="34" customWidth="1"/>
    <col min="2807" max="2807" width="11.28515625" style="34" customWidth="1"/>
    <col min="2808" max="2808" width="0" style="34" hidden="1" customWidth="1"/>
    <col min="2809" max="2809" width="10.85546875" style="34" customWidth="1"/>
    <col min="2810" max="2810" width="5.42578125" style="34" customWidth="1"/>
    <col min="2811" max="2811" width="28" style="34" customWidth="1"/>
    <col min="2812" max="2812" width="7.85546875" style="34" customWidth="1"/>
    <col min="2813" max="2813" width="8" style="34" customWidth="1"/>
    <col min="2814" max="2814" width="12.42578125" style="34" customWidth="1"/>
    <col min="2815" max="2815" width="12.5703125" style="34" customWidth="1"/>
    <col min="2816" max="2816" width="13.5703125" style="34" bestFit="1" customWidth="1"/>
    <col min="2817" max="2817" width="5.7109375" style="34" customWidth="1"/>
    <col min="2818" max="2818" width="27.140625" style="34" customWidth="1"/>
    <col min="2819" max="2819" width="6.5703125" style="34" customWidth="1"/>
    <col min="2820" max="2820" width="9.42578125" style="34" customWidth="1"/>
    <col min="2821" max="2821" width="11.5703125" style="34" customWidth="1"/>
    <col min="2822" max="2822" width="11.140625" style="34" customWidth="1"/>
    <col min="2823" max="2823" width="11.85546875" style="34" customWidth="1"/>
    <col min="2824" max="2830" width="0" style="34" hidden="1" customWidth="1"/>
    <col min="2831" max="2831" width="13.5703125" style="34" customWidth="1"/>
    <col min="2832" max="3040" width="9.140625" style="34"/>
    <col min="3041" max="3041" width="8.140625" style="34" customWidth="1"/>
    <col min="3042" max="3042" width="11.5703125" style="34" customWidth="1"/>
    <col min="3043" max="3043" width="15.7109375" style="34" customWidth="1"/>
    <col min="3044" max="3044" width="11.28515625" style="34" customWidth="1"/>
    <col min="3045" max="3045" width="7.140625" style="34" customWidth="1"/>
    <col min="3046" max="3046" width="6" style="34" customWidth="1"/>
    <col min="3047" max="3047" width="7.85546875" style="34" customWidth="1"/>
    <col min="3048" max="3048" width="5.5703125" style="34" bestFit="1" customWidth="1"/>
    <col min="3049" max="3050" width="0" style="34" hidden="1" customWidth="1"/>
    <col min="3051" max="3051" width="11.42578125" style="34" customWidth="1"/>
    <col min="3052" max="3052" width="5.7109375" style="34" customWidth="1"/>
    <col min="3053" max="3053" width="26.28515625" style="34" customWidth="1"/>
    <col min="3054" max="3054" width="5.85546875" style="34" customWidth="1"/>
    <col min="3055" max="3055" width="10" style="34" customWidth="1"/>
    <col min="3056" max="3056" width="10.85546875" style="34" customWidth="1"/>
    <col min="3057" max="3057" width="0" style="34" hidden="1" customWidth="1"/>
    <col min="3058" max="3058" width="11.140625" style="34" bestFit="1" customWidth="1"/>
    <col min="3059" max="3059" width="6" style="34" bestFit="1" customWidth="1"/>
    <col min="3060" max="3060" width="28" style="34" customWidth="1"/>
    <col min="3061" max="3061" width="5.5703125" style="34" customWidth="1"/>
    <col min="3062" max="3062" width="9.5703125" style="34" customWidth="1"/>
    <col min="3063" max="3063" width="11.28515625" style="34" customWidth="1"/>
    <col min="3064" max="3064" width="0" style="34" hidden="1" customWidth="1"/>
    <col min="3065" max="3065" width="10.85546875" style="34" customWidth="1"/>
    <col min="3066" max="3066" width="5.42578125" style="34" customWidth="1"/>
    <col min="3067" max="3067" width="28" style="34" customWidth="1"/>
    <col min="3068" max="3068" width="7.85546875" style="34" customWidth="1"/>
    <col min="3069" max="3069" width="8" style="34" customWidth="1"/>
    <col min="3070" max="3070" width="12.42578125" style="34" customWidth="1"/>
    <col min="3071" max="3071" width="12.5703125" style="34" customWidth="1"/>
    <col min="3072" max="3072" width="13.5703125" style="34" bestFit="1" customWidth="1"/>
    <col min="3073" max="3073" width="5.7109375" style="34" customWidth="1"/>
    <col min="3074" max="3074" width="27.140625" style="34" customWidth="1"/>
    <col min="3075" max="3075" width="6.5703125" style="34" customWidth="1"/>
    <col min="3076" max="3076" width="9.42578125" style="34" customWidth="1"/>
    <col min="3077" max="3077" width="11.5703125" style="34" customWidth="1"/>
    <col min="3078" max="3078" width="11.140625" style="34" customWidth="1"/>
    <col min="3079" max="3079" width="11.85546875" style="34" customWidth="1"/>
    <col min="3080" max="3086" width="0" style="34" hidden="1" customWidth="1"/>
    <col min="3087" max="3087" width="13.5703125" style="34" customWidth="1"/>
    <col min="3088" max="3296" width="9.140625" style="34"/>
    <col min="3297" max="3297" width="8.140625" style="34" customWidth="1"/>
    <col min="3298" max="3298" width="11.5703125" style="34" customWidth="1"/>
    <col min="3299" max="3299" width="15.7109375" style="34" customWidth="1"/>
    <col min="3300" max="3300" width="11.28515625" style="34" customWidth="1"/>
    <col min="3301" max="3301" width="7.140625" style="34" customWidth="1"/>
    <col min="3302" max="3302" width="6" style="34" customWidth="1"/>
    <col min="3303" max="3303" width="7.85546875" style="34" customWidth="1"/>
    <col min="3304" max="3304" width="5.5703125" style="34" bestFit="1" customWidth="1"/>
    <col min="3305" max="3306" width="0" style="34" hidden="1" customWidth="1"/>
    <col min="3307" max="3307" width="11.42578125" style="34" customWidth="1"/>
    <col min="3308" max="3308" width="5.7109375" style="34" customWidth="1"/>
    <col min="3309" max="3309" width="26.28515625" style="34" customWidth="1"/>
    <col min="3310" max="3310" width="5.85546875" style="34" customWidth="1"/>
    <col min="3311" max="3311" width="10" style="34" customWidth="1"/>
    <col min="3312" max="3312" width="10.85546875" style="34" customWidth="1"/>
    <col min="3313" max="3313" width="0" style="34" hidden="1" customWidth="1"/>
    <col min="3314" max="3314" width="11.140625" style="34" bestFit="1" customWidth="1"/>
    <col min="3315" max="3315" width="6" style="34" bestFit="1" customWidth="1"/>
    <col min="3316" max="3316" width="28" style="34" customWidth="1"/>
    <col min="3317" max="3317" width="5.5703125" style="34" customWidth="1"/>
    <col min="3318" max="3318" width="9.5703125" style="34" customWidth="1"/>
    <col min="3319" max="3319" width="11.28515625" style="34" customWidth="1"/>
    <col min="3320" max="3320" width="0" style="34" hidden="1" customWidth="1"/>
    <col min="3321" max="3321" width="10.85546875" style="34" customWidth="1"/>
    <col min="3322" max="3322" width="5.42578125" style="34" customWidth="1"/>
    <col min="3323" max="3323" width="28" style="34" customWidth="1"/>
    <col min="3324" max="3324" width="7.85546875" style="34" customWidth="1"/>
    <col min="3325" max="3325" width="8" style="34" customWidth="1"/>
    <col min="3326" max="3326" width="12.42578125" style="34" customWidth="1"/>
    <col min="3327" max="3327" width="12.5703125" style="34" customWidth="1"/>
    <col min="3328" max="3328" width="13.5703125" style="34" bestFit="1" customWidth="1"/>
    <col min="3329" max="3329" width="5.7109375" style="34" customWidth="1"/>
    <col min="3330" max="3330" width="27.140625" style="34" customWidth="1"/>
    <col min="3331" max="3331" width="6.5703125" style="34" customWidth="1"/>
    <col min="3332" max="3332" width="9.42578125" style="34" customWidth="1"/>
    <col min="3333" max="3333" width="11.5703125" style="34" customWidth="1"/>
    <col min="3334" max="3334" width="11.140625" style="34" customWidth="1"/>
    <col min="3335" max="3335" width="11.85546875" style="34" customWidth="1"/>
    <col min="3336" max="3342" width="0" style="34" hidden="1" customWidth="1"/>
    <col min="3343" max="3343" width="13.5703125" style="34" customWidth="1"/>
    <col min="3344" max="3552" width="9.140625" style="34"/>
    <col min="3553" max="3553" width="8.140625" style="34" customWidth="1"/>
    <col min="3554" max="3554" width="11.5703125" style="34" customWidth="1"/>
    <col min="3555" max="3555" width="15.7109375" style="34" customWidth="1"/>
    <col min="3556" max="3556" width="11.28515625" style="34" customWidth="1"/>
    <col min="3557" max="3557" width="7.140625" style="34" customWidth="1"/>
    <col min="3558" max="3558" width="6" style="34" customWidth="1"/>
    <col min="3559" max="3559" width="7.85546875" style="34" customWidth="1"/>
    <col min="3560" max="3560" width="5.5703125" style="34" bestFit="1" customWidth="1"/>
    <col min="3561" max="3562" width="0" style="34" hidden="1" customWidth="1"/>
    <col min="3563" max="3563" width="11.42578125" style="34" customWidth="1"/>
    <col min="3564" max="3564" width="5.7109375" style="34" customWidth="1"/>
    <col min="3565" max="3565" width="26.28515625" style="34" customWidth="1"/>
    <col min="3566" max="3566" width="5.85546875" style="34" customWidth="1"/>
    <col min="3567" max="3567" width="10" style="34" customWidth="1"/>
    <col min="3568" max="3568" width="10.85546875" style="34" customWidth="1"/>
    <col min="3569" max="3569" width="0" style="34" hidden="1" customWidth="1"/>
    <col min="3570" max="3570" width="11.140625" style="34" bestFit="1" customWidth="1"/>
    <col min="3571" max="3571" width="6" style="34" bestFit="1" customWidth="1"/>
    <col min="3572" max="3572" width="28" style="34" customWidth="1"/>
    <col min="3573" max="3573" width="5.5703125" style="34" customWidth="1"/>
    <col min="3574" max="3574" width="9.5703125" style="34" customWidth="1"/>
    <col min="3575" max="3575" width="11.28515625" style="34" customWidth="1"/>
    <col min="3576" max="3576" width="0" style="34" hidden="1" customWidth="1"/>
    <col min="3577" max="3577" width="10.85546875" style="34" customWidth="1"/>
    <col min="3578" max="3578" width="5.42578125" style="34" customWidth="1"/>
    <col min="3579" max="3579" width="28" style="34" customWidth="1"/>
    <col min="3580" max="3580" width="7.85546875" style="34" customWidth="1"/>
    <col min="3581" max="3581" width="8" style="34" customWidth="1"/>
    <col min="3582" max="3582" width="12.42578125" style="34" customWidth="1"/>
    <col min="3583" max="3583" width="12.5703125" style="34" customWidth="1"/>
    <col min="3584" max="3584" width="13.5703125" style="34" bestFit="1" customWidth="1"/>
    <col min="3585" max="3585" width="5.7109375" style="34" customWidth="1"/>
    <col min="3586" max="3586" width="27.140625" style="34" customWidth="1"/>
    <col min="3587" max="3587" width="6.5703125" style="34" customWidth="1"/>
    <col min="3588" max="3588" width="9.42578125" style="34" customWidth="1"/>
    <col min="3589" max="3589" width="11.5703125" style="34" customWidth="1"/>
    <col min="3590" max="3590" width="11.140625" style="34" customWidth="1"/>
    <col min="3591" max="3591" width="11.85546875" style="34" customWidth="1"/>
    <col min="3592" max="3598" width="0" style="34" hidden="1" customWidth="1"/>
    <col min="3599" max="3599" width="13.5703125" style="34" customWidth="1"/>
    <col min="3600" max="3808" width="9.140625" style="34"/>
    <col min="3809" max="3809" width="8.140625" style="34" customWidth="1"/>
    <col min="3810" max="3810" width="11.5703125" style="34" customWidth="1"/>
    <col min="3811" max="3811" width="15.7109375" style="34" customWidth="1"/>
    <col min="3812" max="3812" width="11.28515625" style="34" customWidth="1"/>
    <col min="3813" max="3813" width="7.140625" style="34" customWidth="1"/>
    <col min="3814" max="3814" width="6" style="34" customWidth="1"/>
    <col min="3815" max="3815" width="7.85546875" style="34" customWidth="1"/>
    <col min="3816" max="3816" width="5.5703125" style="34" bestFit="1" customWidth="1"/>
    <col min="3817" max="3818" width="0" style="34" hidden="1" customWidth="1"/>
    <col min="3819" max="3819" width="11.42578125" style="34" customWidth="1"/>
    <col min="3820" max="3820" width="5.7109375" style="34" customWidth="1"/>
    <col min="3821" max="3821" width="26.28515625" style="34" customWidth="1"/>
    <col min="3822" max="3822" width="5.85546875" style="34" customWidth="1"/>
    <col min="3823" max="3823" width="10" style="34" customWidth="1"/>
    <col min="3824" max="3824" width="10.85546875" style="34" customWidth="1"/>
    <col min="3825" max="3825" width="0" style="34" hidden="1" customWidth="1"/>
    <col min="3826" max="3826" width="11.140625" style="34" bestFit="1" customWidth="1"/>
    <col min="3827" max="3827" width="6" style="34" bestFit="1" customWidth="1"/>
    <col min="3828" max="3828" width="28" style="34" customWidth="1"/>
    <col min="3829" max="3829" width="5.5703125" style="34" customWidth="1"/>
    <col min="3830" max="3830" width="9.5703125" style="34" customWidth="1"/>
    <col min="3831" max="3831" width="11.28515625" style="34" customWidth="1"/>
    <col min="3832" max="3832" width="0" style="34" hidden="1" customWidth="1"/>
    <col min="3833" max="3833" width="10.85546875" style="34" customWidth="1"/>
    <col min="3834" max="3834" width="5.42578125" style="34" customWidth="1"/>
    <col min="3835" max="3835" width="28" style="34" customWidth="1"/>
    <col min="3836" max="3836" width="7.85546875" style="34" customWidth="1"/>
    <col min="3837" max="3837" width="8" style="34" customWidth="1"/>
    <col min="3838" max="3838" width="12.42578125" style="34" customWidth="1"/>
    <col min="3839" max="3839" width="12.5703125" style="34" customWidth="1"/>
    <col min="3840" max="3840" width="13.5703125" style="34" bestFit="1" customWidth="1"/>
    <col min="3841" max="3841" width="5.7109375" style="34" customWidth="1"/>
    <col min="3842" max="3842" width="27.140625" style="34" customWidth="1"/>
    <col min="3843" max="3843" width="6.5703125" style="34" customWidth="1"/>
    <col min="3844" max="3844" width="9.42578125" style="34" customWidth="1"/>
    <col min="3845" max="3845" width="11.5703125" style="34" customWidth="1"/>
    <col min="3846" max="3846" width="11.140625" style="34" customWidth="1"/>
    <col min="3847" max="3847" width="11.85546875" style="34" customWidth="1"/>
    <col min="3848" max="3854" width="0" style="34" hidden="1" customWidth="1"/>
    <col min="3855" max="3855" width="13.5703125" style="34" customWidth="1"/>
    <col min="3856" max="4064" width="9.140625" style="34"/>
    <col min="4065" max="4065" width="8.140625" style="34" customWidth="1"/>
    <col min="4066" max="4066" width="11.5703125" style="34" customWidth="1"/>
    <col min="4067" max="4067" width="15.7109375" style="34" customWidth="1"/>
    <col min="4068" max="4068" width="11.28515625" style="34" customWidth="1"/>
    <col min="4069" max="4069" width="7.140625" style="34" customWidth="1"/>
    <col min="4070" max="4070" width="6" style="34" customWidth="1"/>
    <col min="4071" max="4071" width="7.85546875" style="34" customWidth="1"/>
    <col min="4072" max="4072" width="5.5703125" style="34" bestFit="1" customWidth="1"/>
    <col min="4073" max="4074" width="0" style="34" hidden="1" customWidth="1"/>
    <col min="4075" max="4075" width="11.42578125" style="34" customWidth="1"/>
    <col min="4076" max="4076" width="5.7109375" style="34" customWidth="1"/>
    <col min="4077" max="4077" width="26.28515625" style="34" customWidth="1"/>
    <col min="4078" max="4078" width="5.85546875" style="34" customWidth="1"/>
    <col min="4079" max="4079" width="10" style="34" customWidth="1"/>
    <col min="4080" max="4080" width="10.85546875" style="34" customWidth="1"/>
    <col min="4081" max="4081" width="0" style="34" hidden="1" customWidth="1"/>
    <col min="4082" max="4082" width="11.140625" style="34" bestFit="1" customWidth="1"/>
    <col min="4083" max="4083" width="6" style="34" bestFit="1" customWidth="1"/>
    <col min="4084" max="4084" width="28" style="34" customWidth="1"/>
    <col min="4085" max="4085" width="5.5703125" style="34" customWidth="1"/>
    <col min="4086" max="4086" width="9.5703125" style="34" customWidth="1"/>
    <col min="4087" max="4087" width="11.28515625" style="34" customWidth="1"/>
    <col min="4088" max="4088" width="0" style="34" hidden="1" customWidth="1"/>
    <col min="4089" max="4089" width="10.85546875" style="34" customWidth="1"/>
    <col min="4090" max="4090" width="5.42578125" style="34" customWidth="1"/>
    <col min="4091" max="4091" width="28" style="34" customWidth="1"/>
    <col min="4092" max="4092" width="7.85546875" style="34" customWidth="1"/>
    <col min="4093" max="4093" width="8" style="34" customWidth="1"/>
    <col min="4094" max="4094" width="12.42578125" style="34" customWidth="1"/>
    <col min="4095" max="4095" width="12.5703125" style="34" customWidth="1"/>
    <col min="4096" max="4096" width="13.5703125" style="34" bestFit="1" customWidth="1"/>
    <col min="4097" max="4097" width="5.7109375" style="34" customWidth="1"/>
    <col min="4098" max="4098" width="27.140625" style="34" customWidth="1"/>
    <col min="4099" max="4099" width="6.5703125" style="34" customWidth="1"/>
    <col min="4100" max="4100" width="9.42578125" style="34" customWidth="1"/>
    <col min="4101" max="4101" width="11.5703125" style="34" customWidth="1"/>
    <col min="4102" max="4102" width="11.140625" style="34" customWidth="1"/>
    <col min="4103" max="4103" width="11.85546875" style="34" customWidth="1"/>
    <col min="4104" max="4110" width="0" style="34" hidden="1" customWidth="1"/>
    <col min="4111" max="4111" width="13.5703125" style="34" customWidth="1"/>
    <col min="4112" max="4320" width="9.140625" style="34"/>
    <col min="4321" max="4321" width="8.140625" style="34" customWidth="1"/>
    <col min="4322" max="4322" width="11.5703125" style="34" customWidth="1"/>
    <col min="4323" max="4323" width="15.7109375" style="34" customWidth="1"/>
    <col min="4324" max="4324" width="11.28515625" style="34" customWidth="1"/>
    <col min="4325" max="4325" width="7.140625" style="34" customWidth="1"/>
    <col min="4326" max="4326" width="6" style="34" customWidth="1"/>
    <col min="4327" max="4327" width="7.85546875" style="34" customWidth="1"/>
    <col min="4328" max="4328" width="5.5703125" style="34" bestFit="1" customWidth="1"/>
    <col min="4329" max="4330" width="0" style="34" hidden="1" customWidth="1"/>
    <col min="4331" max="4331" width="11.42578125" style="34" customWidth="1"/>
    <col min="4332" max="4332" width="5.7109375" style="34" customWidth="1"/>
    <col min="4333" max="4333" width="26.28515625" style="34" customWidth="1"/>
    <col min="4334" max="4334" width="5.85546875" style="34" customWidth="1"/>
    <col min="4335" max="4335" width="10" style="34" customWidth="1"/>
    <col min="4336" max="4336" width="10.85546875" style="34" customWidth="1"/>
    <col min="4337" max="4337" width="0" style="34" hidden="1" customWidth="1"/>
    <col min="4338" max="4338" width="11.140625" style="34" bestFit="1" customWidth="1"/>
    <col min="4339" max="4339" width="6" style="34" bestFit="1" customWidth="1"/>
    <col min="4340" max="4340" width="28" style="34" customWidth="1"/>
    <col min="4341" max="4341" width="5.5703125" style="34" customWidth="1"/>
    <col min="4342" max="4342" width="9.5703125" style="34" customWidth="1"/>
    <col min="4343" max="4343" width="11.28515625" style="34" customWidth="1"/>
    <col min="4344" max="4344" width="0" style="34" hidden="1" customWidth="1"/>
    <col min="4345" max="4345" width="10.85546875" style="34" customWidth="1"/>
    <col min="4346" max="4346" width="5.42578125" style="34" customWidth="1"/>
    <col min="4347" max="4347" width="28" style="34" customWidth="1"/>
    <col min="4348" max="4348" width="7.85546875" style="34" customWidth="1"/>
    <col min="4349" max="4349" width="8" style="34" customWidth="1"/>
    <col min="4350" max="4350" width="12.42578125" style="34" customWidth="1"/>
    <col min="4351" max="4351" width="12.5703125" style="34" customWidth="1"/>
    <col min="4352" max="4352" width="13.5703125" style="34" bestFit="1" customWidth="1"/>
    <col min="4353" max="4353" width="5.7109375" style="34" customWidth="1"/>
    <col min="4354" max="4354" width="27.140625" style="34" customWidth="1"/>
    <col min="4355" max="4355" width="6.5703125" style="34" customWidth="1"/>
    <col min="4356" max="4356" width="9.42578125" style="34" customWidth="1"/>
    <col min="4357" max="4357" width="11.5703125" style="34" customWidth="1"/>
    <col min="4358" max="4358" width="11.140625" style="34" customWidth="1"/>
    <col min="4359" max="4359" width="11.85546875" style="34" customWidth="1"/>
    <col min="4360" max="4366" width="0" style="34" hidden="1" customWidth="1"/>
    <col min="4367" max="4367" width="13.5703125" style="34" customWidth="1"/>
    <col min="4368" max="4576" width="9.140625" style="34"/>
    <col min="4577" max="4577" width="8.140625" style="34" customWidth="1"/>
    <col min="4578" max="4578" width="11.5703125" style="34" customWidth="1"/>
    <col min="4579" max="4579" width="15.7109375" style="34" customWidth="1"/>
    <col min="4580" max="4580" width="11.28515625" style="34" customWidth="1"/>
    <col min="4581" max="4581" width="7.140625" style="34" customWidth="1"/>
    <col min="4582" max="4582" width="6" style="34" customWidth="1"/>
    <col min="4583" max="4583" width="7.85546875" style="34" customWidth="1"/>
    <col min="4584" max="4584" width="5.5703125" style="34" bestFit="1" customWidth="1"/>
    <col min="4585" max="4586" width="0" style="34" hidden="1" customWidth="1"/>
    <col min="4587" max="4587" width="11.42578125" style="34" customWidth="1"/>
    <col min="4588" max="4588" width="5.7109375" style="34" customWidth="1"/>
    <col min="4589" max="4589" width="26.28515625" style="34" customWidth="1"/>
    <col min="4590" max="4590" width="5.85546875" style="34" customWidth="1"/>
    <col min="4591" max="4591" width="10" style="34" customWidth="1"/>
    <col min="4592" max="4592" width="10.85546875" style="34" customWidth="1"/>
    <col min="4593" max="4593" width="0" style="34" hidden="1" customWidth="1"/>
    <col min="4594" max="4594" width="11.140625" style="34" bestFit="1" customWidth="1"/>
    <col min="4595" max="4595" width="6" style="34" bestFit="1" customWidth="1"/>
    <col min="4596" max="4596" width="28" style="34" customWidth="1"/>
    <col min="4597" max="4597" width="5.5703125" style="34" customWidth="1"/>
    <col min="4598" max="4598" width="9.5703125" style="34" customWidth="1"/>
    <col min="4599" max="4599" width="11.28515625" style="34" customWidth="1"/>
    <col min="4600" max="4600" width="0" style="34" hidden="1" customWidth="1"/>
    <col min="4601" max="4601" width="10.85546875" style="34" customWidth="1"/>
    <col min="4602" max="4602" width="5.42578125" style="34" customWidth="1"/>
    <col min="4603" max="4603" width="28" style="34" customWidth="1"/>
    <col min="4604" max="4604" width="7.85546875" style="34" customWidth="1"/>
    <col min="4605" max="4605" width="8" style="34" customWidth="1"/>
    <col min="4606" max="4606" width="12.42578125" style="34" customWidth="1"/>
    <col min="4607" max="4607" width="12.5703125" style="34" customWidth="1"/>
    <col min="4608" max="4608" width="13.5703125" style="34" bestFit="1" customWidth="1"/>
    <col min="4609" max="4609" width="5.7109375" style="34" customWidth="1"/>
    <col min="4610" max="4610" width="27.140625" style="34" customWidth="1"/>
    <col min="4611" max="4611" width="6.5703125" style="34" customWidth="1"/>
    <col min="4612" max="4612" width="9.42578125" style="34" customWidth="1"/>
    <col min="4613" max="4613" width="11.5703125" style="34" customWidth="1"/>
    <col min="4614" max="4614" width="11.140625" style="34" customWidth="1"/>
    <col min="4615" max="4615" width="11.85546875" style="34" customWidth="1"/>
    <col min="4616" max="4622" width="0" style="34" hidden="1" customWidth="1"/>
    <col min="4623" max="4623" width="13.5703125" style="34" customWidth="1"/>
    <col min="4624" max="4832" width="9.140625" style="34"/>
    <col min="4833" max="4833" width="8.140625" style="34" customWidth="1"/>
    <col min="4834" max="4834" width="11.5703125" style="34" customWidth="1"/>
    <col min="4835" max="4835" width="15.7109375" style="34" customWidth="1"/>
    <col min="4836" max="4836" width="11.28515625" style="34" customWidth="1"/>
    <col min="4837" max="4837" width="7.140625" style="34" customWidth="1"/>
    <col min="4838" max="4838" width="6" style="34" customWidth="1"/>
    <col min="4839" max="4839" width="7.85546875" style="34" customWidth="1"/>
    <col min="4840" max="4840" width="5.5703125" style="34" bestFit="1" customWidth="1"/>
    <col min="4841" max="4842" width="0" style="34" hidden="1" customWidth="1"/>
    <col min="4843" max="4843" width="11.42578125" style="34" customWidth="1"/>
    <col min="4844" max="4844" width="5.7109375" style="34" customWidth="1"/>
    <col min="4845" max="4845" width="26.28515625" style="34" customWidth="1"/>
    <col min="4846" max="4846" width="5.85546875" style="34" customWidth="1"/>
    <col min="4847" max="4847" width="10" style="34" customWidth="1"/>
    <col min="4848" max="4848" width="10.85546875" style="34" customWidth="1"/>
    <col min="4849" max="4849" width="0" style="34" hidden="1" customWidth="1"/>
    <col min="4850" max="4850" width="11.140625" style="34" bestFit="1" customWidth="1"/>
    <col min="4851" max="4851" width="6" style="34" bestFit="1" customWidth="1"/>
    <col min="4852" max="4852" width="28" style="34" customWidth="1"/>
    <col min="4853" max="4853" width="5.5703125" style="34" customWidth="1"/>
    <col min="4854" max="4854" width="9.5703125" style="34" customWidth="1"/>
    <col min="4855" max="4855" width="11.28515625" style="34" customWidth="1"/>
    <col min="4856" max="4856" width="0" style="34" hidden="1" customWidth="1"/>
    <col min="4857" max="4857" width="10.85546875" style="34" customWidth="1"/>
    <col min="4858" max="4858" width="5.42578125" style="34" customWidth="1"/>
    <col min="4859" max="4859" width="28" style="34" customWidth="1"/>
    <col min="4860" max="4860" width="7.85546875" style="34" customWidth="1"/>
    <col min="4861" max="4861" width="8" style="34" customWidth="1"/>
    <col min="4862" max="4862" width="12.42578125" style="34" customWidth="1"/>
    <col min="4863" max="4863" width="12.5703125" style="34" customWidth="1"/>
    <col min="4864" max="4864" width="13.5703125" style="34" bestFit="1" customWidth="1"/>
    <col min="4865" max="4865" width="5.7109375" style="34" customWidth="1"/>
    <col min="4866" max="4866" width="27.140625" style="34" customWidth="1"/>
    <col min="4867" max="4867" width="6.5703125" style="34" customWidth="1"/>
    <col min="4868" max="4868" width="9.42578125" style="34" customWidth="1"/>
    <col min="4869" max="4869" width="11.5703125" style="34" customWidth="1"/>
    <col min="4870" max="4870" width="11.140625" style="34" customWidth="1"/>
    <col min="4871" max="4871" width="11.85546875" style="34" customWidth="1"/>
    <col min="4872" max="4878" width="0" style="34" hidden="1" customWidth="1"/>
    <col min="4879" max="4879" width="13.5703125" style="34" customWidth="1"/>
    <col min="4880" max="5088" width="9.140625" style="34"/>
    <col min="5089" max="5089" width="8.140625" style="34" customWidth="1"/>
    <col min="5090" max="5090" width="11.5703125" style="34" customWidth="1"/>
    <col min="5091" max="5091" width="15.7109375" style="34" customWidth="1"/>
    <col min="5092" max="5092" width="11.28515625" style="34" customWidth="1"/>
    <col min="5093" max="5093" width="7.140625" style="34" customWidth="1"/>
    <col min="5094" max="5094" width="6" style="34" customWidth="1"/>
    <col min="5095" max="5095" width="7.85546875" style="34" customWidth="1"/>
    <col min="5096" max="5096" width="5.5703125" style="34" bestFit="1" customWidth="1"/>
    <col min="5097" max="5098" width="0" style="34" hidden="1" customWidth="1"/>
    <col min="5099" max="5099" width="11.42578125" style="34" customWidth="1"/>
    <col min="5100" max="5100" width="5.7109375" style="34" customWidth="1"/>
    <col min="5101" max="5101" width="26.28515625" style="34" customWidth="1"/>
    <col min="5102" max="5102" width="5.85546875" style="34" customWidth="1"/>
    <col min="5103" max="5103" width="10" style="34" customWidth="1"/>
    <col min="5104" max="5104" width="10.85546875" style="34" customWidth="1"/>
    <col min="5105" max="5105" width="0" style="34" hidden="1" customWidth="1"/>
    <col min="5106" max="5106" width="11.140625" style="34" bestFit="1" customWidth="1"/>
    <col min="5107" max="5107" width="6" style="34" bestFit="1" customWidth="1"/>
    <col min="5108" max="5108" width="28" style="34" customWidth="1"/>
    <col min="5109" max="5109" width="5.5703125" style="34" customWidth="1"/>
    <col min="5110" max="5110" width="9.5703125" style="34" customWidth="1"/>
    <col min="5111" max="5111" width="11.28515625" style="34" customWidth="1"/>
    <col min="5112" max="5112" width="0" style="34" hidden="1" customWidth="1"/>
    <col min="5113" max="5113" width="10.85546875" style="34" customWidth="1"/>
    <col min="5114" max="5114" width="5.42578125" style="34" customWidth="1"/>
    <col min="5115" max="5115" width="28" style="34" customWidth="1"/>
    <col min="5116" max="5116" width="7.85546875" style="34" customWidth="1"/>
    <col min="5117" max="5117" width="8" style="34" customWidth="1"/>
    <col min="5118" max="5118" width="12.42578125" style="34" customWidth="1"/>
    <col min="5119" max="5119" width="12.5703125" style="34" customWidth="1"/>
    <col min="5120" max="5120" width="13.5703125" style="34" bestFit="1" customWidth="1"/>
    <col min="5121" max="5121" width="5.7109375" style="34" customWidth="1"/>
    <col min="5122" max="5122" width="27.140625" style="34" customWidth="1"/>
    <col min="5123" max="5123" width="6.5703125" style="34" customWidth="1"/>
    <col min="5124" max="5124" width="9.42578125" style="34" customWidth="1"/>
    <col min="5125" max="5125" width="11.5703125" style="34" customWidth="1"/>
    <col min="5126" max="5126" width="11.140625" style="34" customWidth="1"/>
    <col min="5127" max="5127" width="11.85546875" style="34" customWidth="1"/>
    <col min="5128" max="5134" width="0" style="34" hidden="1" customWidth="1"/>
    <col min="5135" max="5135" width="13.5703125" style="34" customWidth="1"/>
    <col min="5136" max="5344" width="9.140625" style="34"/>
    <col min="5345" max="5345" width="8.140625" style="34" customWidth="1"/>
    <col min="5346" max="5346" width="11.5703125" style="34" customWidth="1"/>
    <col min="5347" max="5347" width="15.7109375" style="34" customWidth="1"/>
    <col min="5348" max="5348" width="11.28515625" style="34" customWidth="1"/>
    <col min="5349" max="5349" width="7.140625" style="34" customWidth="1"/>
    <col min="5350" max="5350" width="6" style="34" customWidth="1"/>
    <col min="5351" max="5351" width="7.85546875" style="34" customWidth="1"/>
    <col min="5352" max="5352" width="5.5703125" style="34" bestFit="1" customWidth="1"/>
    <col min="5353" max="5354" width="0" style="34" hidden="1" customWidth="1"/>
    <col min="5355" max="5355" width="11.42578125" style="34" customWidth="1"/>
    <col min="5356" max="5356" width="5.7109375" style="34" customWidth="1"/>
    <col min="5357" max="5357" width="26.28515625" style="34" customWidth="1"/>
    <col min="5358" max="5358" width="5.85546875" style="34" customWidth="1"/>
    <col min="5359" max="5359" width="10" style="34" customWidth="1"/>
    <col min="5360" max="5360" width="10.85546875" style="34" customWidth="1"/>
    <col min="5361" max="5361" width="0" style="34" hidden="1" customWidth="1"/>
    <col min="5362" max="5362" width="11.140625" style="34" bestFit="1" customWidth="1"/>
    <col min="5363" max="5363" width="6" style="34" bestFit="1" customWidth="1"/>
    <col min="5364" max="5364" width="28" style="34" customWidth="1"/>
    <col min="5365" max="5365" width="5.5703125" style="34" customWidth="1"/>
    <col min="5366" max="5366" width="9.5703125" style="34" customWidth="1"/>
    <col min="5367" max="5367" width="11.28515625" style="34" customWidth="1"/>
    <col min="5368" max="5368" width="0" style="34" hidden="1" customWidth="1"/>
    <col min="5369" max="5369" width="10.85546875" style="34" customWidth="1"/>
    <col min="5370" max="5370" width="5.42578125" style="34" customWidth="1"/>
    <col min="5371" max="5371" width="28" style="34" customWidth="1"/>
    <col min="5372" max="5372" width="7.85546875" style="34" customWidth="1"/>
    <col min="5373" max="5373" width="8" style="34" customWidth="1"/>
    <col min="5374" max="5374" width="12.42578125" style="34" customWidth="1"/>
    <col min="5375" max="5375" width="12.5703125" style="34" customWidth="1"/>
    <col min="5376" max="5376" width="13.5703125" style="34" bestFit="1" customWidth="1"/>
    <col min="5377" max="5377" width="5.7109375" style="34" customWidth="1"/>
    <col min="5378" max="5378" width="27.140625" style="34" customWidth="1"/>
    <col min="5379" max="5379" width="6.5703125" style="34" customWidth="1"/>
    <col min="5380" max="5380" width="9.42578125" style="34" customWidth="1"/>
    <col min="5381" max="5381" width="11.5703125" style="34" customWidth="1"/>
    <col min="5382" max="5382" width="11.140625" style="34" customWidth="1"/>
    <col min="5383" max="5383" width="11.85546875" style="34" customWidth="1"/>
    <col min="5384" max="5390" width="0" style="34" hidden="1" customWidth="1"/>
    <col min="5391" max="5391" width="13.5703125" style="34" customWidth="1"/>
    <col min="5392" max="5600" width="9.140625" style="34"/>
    <col min="5601" max="5601" width="8.140625" style="34" customWidth="1"/>
    <col min="5602" max="5602" width="11.5703125" style="34" customWidth="1"/>
    <col min="5603" max="5603" width="15.7109375" style="34" customWidth="1"/>
    <col min="5604" max="5604" width="11.28515625" style="34" customWidth="1"/>
    <col min="5605" max="5605" width="7.140625" style="34" customWidth="1"/>
    <col min="5606" max="5606" width="6" style="34" customWidth="1"/>
    <col min="5607" max="5607" width="7.85546875" style="34" customWidth="1"/>
    <col min="5608" max="5608" width="5.5703125" style="34" bestFit="1" customWidth="1"/>
    <col min="5609" max="5610" width="0" style="34" hidden="1" customWidth="1"/>
    <col min="5611" max="5611" width="11.42578125" style="34" customWidth="1"/>
    <col min="5612" max="5612" width="5.7109375" style="34" customWidth="1"/>
    <col min="5613" max="5613" width="26.28515625" style="34" customWidth="1"/>
    <col min="5614" max="5614" width="5.85546875" style="34" customWidth="1"/>
    <col min="5615" max="5615" width="10" style="34" customWidth="1"/>
    <col min="5616" max="5616" width="10.85546875" style="34" customWidth="1"/>
    <col min="5617" max="5617" width="0" style="34" hidden="1" customWidth="1"/>
    <col min="5618" max="5618" width="11.140625" style="34" bestFit="1" customWidth="1"/>
    <col min="5619" max="5619" width="6" style="34" bestFit="1" customWidth="1"/>
    <col min="5620" max="5620" width="28" style="34" customWidth="1"/>
    <col min="5621" max="5621" width="5.5703125" style="34" customWidth="1"/>
    <col min="5622" max="5622" width="9.5703125" style="34" customWidth="1"/>
    <col min="5623" max="5623" width="11.28515625" style="34" customWidth="1"/>
    <col min="5624" max="5624" width="0" style="34" hidden="1" customWidth="1"/>
    <col min="5625" max="5625" width="10.85546875" style="34" customWidth="1"/>
    <col min="5626" max="5626" width="5.42578125" style="34" customWidth="1"/>
    <col min="5627" max="5627" width="28" style="34" customWidth="1"/>
    <col min="5628" max="5628" width="7.85546875" style="34" customWidth="1"/>
    <col min="5629" max="5629" width="8" style="34" customWidth="1"/>
    <col min="5630" max="5630" width="12.42578125" style="34" customWidth="1"/>
    <col min="5631" max="5631" width="12.5703125" style="34" customWidth="1"/>
    <col min="5632" max="5632" width="13.5703125" style="34" bestFit="1" customWidth="1"/>
    <col min="5633" max="5633" width="5.7109375" style="34" customWidth="1"/>
    <col min="5634" max="5634" width="27.140625" style="34" customWidth="1"/>
    <col min="5635" max="5635" width="6.5703125" style="34" customWidth="1"/>
    <col min="5636" max="5636" width="9.42578125" style="34" customWidth="1"/>
    <col min="5637" max="5637" width="11.5703125" style="34" customWidth="1"/>
    <col min="5638" max="5638" width="11.140625" style="34" customWidth="1"/>
    <col min="5639" max="5639" width="11.85546875" style="34" customWidth="1"/>
    <col min="5640" max="5646" width="0" style="34" hidden="1" customWidth="1"/>
    <col min="5647" max="5647" width="13.5703125" style="34" customWidth="1"/>
    <col min="5648" max="5856" width="9.140625" style="34"/>
    <col min="5857" max="5857" width="8.140625" style="34" customWidth="1"/>
    <col min="5858" max="5858" width="11.5703125" style="34" customWidth="1"/>
    <col min="5859" max="5859" width="15.7109375" style="34" customWidth="1"/>
    <col min="5860" max="5860" width="11.28515625" style="34" customWidth="1"/>
    <col min="5861" max="5861" width="7.140625" style="34" customWidth="1"/>
    <col min="5862" max="5862" width="6" style="34" customWidth="1"/>
    <col min="5863" max="5863" width="7.85546875" style="34" customWidth="1"/>
    <col min="5864" max="5864" width="5.5703125" style="34" bestFit="1" customWidth="1"/>
    <col min="5865" max="5866" width="0" style="34" hidden="1" customWidth="1"/>
    <col min="5867" max="5867" width="11.42578125" style="34" customWidth="1"/>
    <col min="5868" max="5868" width="5.7109375" style="34" customWidth="1"/>
    <col min="5869" max="5869" width="26.28515625" style="34" customWidth="1"/>
    <col min="5870" max="5870" width="5.85546875" style="34" customWidth="1"/>
    <col min="5871" max="5871" width="10" style="34" customWidth="1"/>
    <col min="5872" max="5872" width="10.85546875" style="34" customWidth="1"/>
    <col min="5873" max="5873" width="0" style="34" hidden="1" customWidth="1"/>
    <col min="5874" max="5874" width="11.140625" style="34" bestFit="1" customWidth="1"/>
    <col min="5875" max="5875" width="6" style="34" bestFit="1" customWidth="1"/>
    <col min="5876" max="5876" width="28" style="34" customWidth="1"/>
    <col min="5877" max="5877" width="5.5703125" style="34" customWidth="1"/>
    <col min="5878" max="5878" width="9.5703125" style="34" customWidth="1"/>
    <col min="5879" max="5879" width="11.28515625" style="34" customWidth="1"/>
    <col min="5880" max="5880" width="0" style="34" hidden="1" customWidth="1"/>
    <col min="5881" max="5881" width="10.85546875" style="34" customWidth="1"/>
    <col min="5882" max="5882" width="5.42578125" style="34" customWidth="1"/>
    <col min="5883" max="5883" width="28" style="34" customWidth="1"/>
    <col min="5884" max="5884" width="7.85546875" style="34" customWidth="1"/>
    <col min="5885" max="5885" width="8" style="34" customWidth="1"/>
    <col min="5886" max="5886" width="12.42578125" style="34" customWidth="1"/>
    <col min="5887" max="5887" width="12.5703125" style="34" customWidth="1"/>
    <col min="5888" max="5888" width="13.5703125" style="34" bestFit="1" customWidth="1"/>
    <col min="5889" max="5889" width="5.7109375" style="34" customWidth="1"/>
    <col min="5890" max="5890" width="27.140625" style="34" customWidth="1"/>
    <col min="5891" max="5891" width="6.5703125" style="34" customWidth="1"/>
    <col min="5892" max="5892" width="9.42578125" style="34" customWidth="1"/>
    <col min="5893" max="5893" width="11.5703125" style="34" customWidth="1"/>
    <col min="5894" max="5894" width="11.140625" style="34" customWidth="1"/>
    <col min="5895" max="5895" width="11.85546875" style="34" customWidth="1"/>
    <col min="5896" max="5902" width="0" style="34" hidden="1" customWidth="1"/>
    <col min="5903" max="5903" width="13.5703125" style="34" customWidth="1"/>
    <col min="5904" max="6112" width="9.140625" style="34"/>
    <col min="6113" max="6113" width="8.140625" style="34" customWidth="1"/>
    <col min="6114" max="6114" width="11.5703125" style="34" customWidth="1"/>
    <col min="6115" max="6115" width="15.7109375" style="34" customWidth="1"/>
    <col min="6116" max="6116" width="11.28515625" style="34" customWidth="1"/>
    <col min="6117" max="6117" width="7.140625" style="34" customWidth="1"/>
    <col min="6118" max="6118" width="6" style="34" customWidth="1"/>
    <col min="6119" max="6119" width="7.85546875" style="34" customWidth="1"/>
    <col min="6120" max="6120" width="5.5703125" style="34" bestFit="1" customWidth="1"/>
    <col min="6121" max="6122" width="0" style="34" hidden="1" customWidth="1"/>
    <col min="6123" max="6123" width="11.42578125" style="34" customWidth="1"/>
    <col min="6124" max="6124" width="5.7109375" style="34" customWidth="1"/>
    <col min="6125" max="6125" width="26.28515625" style="34" customWidth="1"/>
    <col min="6126" max="6126" width="5.85546875" style="34" customWidth="1"/>
    <col min="6127" max="6127" width="10" style="34" customWidth="1"/>
    <col min="6128" max="6128" width="10.85546875" style="34" customWidth="1"/>
    <col min="6129" max="6129" width="0" style="34" hidden="1" customWidth="1"/>
    <col min="6130" max="6130" width="11.140625" style="34" bestFit="1" customWidth="1"/>
    <col min="6131" max="6131" width="6" style="34" bestFit="1" customWidth="1"/>
    <col min="6132" max="6132" width="28" style="34" customWidth="1"/>
    <col min="6133" max="6133" width="5.5703125" style="34" customWidth="1"/>
    <col min="6134" max="6134" width="9.5703125" style="34" customWidth="1"/>
    <col min="6135" max="6135" width="11.28515625" style="34" customWidth="1"/>
    <col min="6136" max="6136" width="0" style="34" hidden="1" customWidth="1"/>
    <col min="6137" max="6137" width="10.85546875" style="34" customWidth="1"/>
    <col min="6138" max="6138" width="5.42578125" style="34" customWidth="1"/>
    <col min="6139" max="6139" width="28" style="34" customWidth="1"/>
    <col min="6140" max="6140" width="7.85546875" style="34" customWidth="1"/>
    <col min="6141" max="6141" width="8" style="34" customWidth="1"/>
    <col min="6142" max="6142" width="12.42578125" style="34" customWidth="1"/>
    <col min="6143" max="6143" width="12.5703125" style="34" customWidth="1"/>
    <col min="6144" max="6144" width="13.5703125" style="34" bestFit="1" customWidth="1"/>
    <col min="6145" max="6145" width="5.7109375" style="34" customWidth="1"/>
    <col min="6146" max="6146" width="27.140625" style="34" customWidth="1"/>
    <col min="6147" max="6147" width="6.5703125" style="34" customWidth="1"/>
    <col min="6148" max="6148" width="9.42578125" style="34" customWidth="1"/>
    <col min="6149" max="6149" width="11.5703125" style="34" customWidth="1"/>
    <col min="6150" max="6150" width="11.140625" style="34" customWidth="1"/>
    <col min="6151" max="6151" width="11.85546875" style="34" customWidth="1"/>
    <col min="6152" max="6158" width="0" style="34" hidden="1" customWidth="1"/>
    <col min="6159" max="6159" width="13.5703125" style="34" customWidth="1"/>
    <col min="6160" max="6368" width="9.140625" style="34"/>
    <col min="6369" max="6369" width="8.140625" style="34" customWidth="1"/>
    <col min="6370" max="6370" width="11.5703125" style="34" customWidth="1"/>
    <col min="6371" max="6371" width="15.7109375" style="34" customWidth="1"/>
    <col min="6372" max="6372" width="11.28515625" style="34" customWidth="1"/>
    <col min="6373" max="6373" width="7.140625" style="34" customWidth="1"/>
    <col min="6374" max="6374" width="6" style="34" customWidth="1"/>
    <col min="6375" max="6375" width="7.85546875" style="34" customWidth="1"/>
    <col min="6376" max="6376" width="5.5703125" style="34" bestFit="1" customWidth="1"/>
    <col min="6377" max="6378" width="0" style="34" hidden="1" customWidth="1"/>
    <col min="6379" max="6379" width="11.42578125" style="34" customWidth="1"/>
    <col min="6380" max="6380" width="5.7109375" style="34" customWidth="1"/>
    <col min="6381" max="6381" width="26.28515625" style="34" customWidth="1"/>
    <col min="6382" max="6382" width="5.85546875" style="34" customWidth="1"/>
    <col min="6383" max="6383" width="10" style="34" customWidth="1"/>
    <col min="6384" max="6384" width="10.85546875" style="34" customWidth="1"/>
    <col min="6385" max="6385" width="0" style="34" hidden="1" customWidth="1"/>
    <col min="6386" max="6386" width="11.140625" style="34" bestFit="1" customWidth="1"/>
    <col min="6387" max="6387" width="6" style="34" bestFit="1" customWidth="1"/>
    <col min="6388" max="6388" width="28" style="34" customWidth="1"/>
    <col min="6389" max="6389" width="5.5703125" style="34" customWidth="1"/>
    <col min="6390" max="6390" width="9.5703125" style="34" customWidth="1"/>
    <col min="6391" max="6391" width="11.28515625" style="34" customWidth="1"/>
    <col min="6392" max="6392" width="0" style="34" hidden="1" customWidth="1"/>
    <col min="6393" max="6393" width="10.85546875" style="34" customWidth="1"/>
    <col min="6394" max="6394" width="5.42578125" style="34" customWidth="1"/>
    <col min="6395" max="6395" width="28" style="34" customWidth="1"/>
    <col min="6396" max="6396" width="7.85546875" style="34" customWidth="1"/>
    <col min="6397" max="6397" width="8" style="34" customWidth="1"/>
    <col min="6398" max="6398" width="12.42578125" style="34" customWidth="1"/>
    <col min="6399" max="6399" width="12.5703125" style="34" customWidth="1"/>
    <col min="6400" max="6400" width="13.5703125" style="34" bestFit="1" customWidth="1"/>
    <col min="6401" max="6401" width="5.7109375" style="34" customWidth="1"/>
    <col min="6402" max="6402" width="27.140625" style="34" customWidth="1"/>
    <col min="6403" max="6403" width="6.5703125" style="34" customWidth="1"/>
    <col min="6404" max="6404" width="9.42578125" style="34" customWidth="1"/>
    <col min="6405" max="6405" width="11.5703125" style="34" customWidth="1"/>
    <col min="6406" max="6406" width="11.140625" style="34" customWidth="1"/>
    <col min="6407" max="6407" width="11.85546875" style="34" customWidth="1"/>
    <col min="6408" max="6414" width="0" style="34" hidden="1" customWidth="1"/>
    <col min="6415" max="6415" width="13.5703125" style="34" customWidth="1"/>
    <col min="6416" max="6624" width="9.140625" style="34"/>
    <col min="6625" max="6625" width="8.140625" style="34" customWidth="1"/>
    <col min="6626" max="6626" width="11.5703125" style="34" customWidth="1"/>
    <col min="6627" max="6627" width="15.7109375" style="34" customWidth="1"/>
    <col min="6628" max="6628" width="11.28515625" style="34" customWidth="1"/>
    <col min="6629" max="6629" width="7.140625" style="34" customWidth="1"/>
    <col min="6630" max="6630" width="6" style="34" customWidth="1"/>
    <col min="6631" max="6631" width="7.85546875" style="34" customWidth="1"/>
    <col min="6632" max="6632" width="5.5703125" style="34" bestFit="1" customWidth="1"/>
    <col min="6633" max="6634" width="0" style="34" hidden="1" customWidth="1"/>
    <col min="6635" max="6635" width="11.42578125" style="34" customWidth="1"/>
    <col min="6636" max="6636" width="5.7109375" style="34" customWidth="1"/>
    <col min="6637" max="6637" width="26.28515625" style="34" customWidth="1"/>
    <col min="6638" max="6638" width="5.85546875" style="34" customWidth="1"/>
    <col min="6639" max="6639" width="10" style="34" customWidth="1"/>
    <col min="6640" max="6640" width="10.85546875" style="34" customWidth="1"/>
    <col min="6641" max="6641" width="0" style="34" hidden="1" customWidth="1"/>
    <col min="6642" max="6642" width="11.140625" style="34" bestFit="1" customWidth="1"/>
    <col min="6643" max="6643" width="6" style="34" bestFit="1" customWidth="1"/>
    <col min="6644" max="6644" width="28" style="34" customWidth="1"/>
    <col min="6645" max="6645" width="5.5703125" style="34" customWidth="1"/>
    <col min="6646" max="6646" width="9.5703125" style="34" customWidth="1"/>
    <col min="6647" max="6647" width="11.28515625" style="34" customWidth="1"/>
    <col min="6648" max="6648" width="0" style="34" hidden="1" customWidth="1"/>
    <col min="6649" max="6649" width="10.85546875" style="34" customWidth="1"/>
    <col min="6650" max="6650" width="5.42578125" style="34" customWidth="1"/>
    <col min="6651" max="6651" width="28" style="34" customWidth="1"/>
    <col min="6652" max="6652" width="7.85546875" style="34" customWidth="1"/>
    <col min="6653" max="6653" width="8" style="34" customWidth="1"/>
    <col min="6654" max="6654" width="12.42578125" style="34" customWidth="1"/>
    <col min="6655" max="6655" width="12.5703125" style="34" customWidth="1"/>
    <col min="6656" max="6656" width="13.5703125" style="34" bestFit="1" customWidth="1"/>
    <col min="6657" max="6657" width="5.7109375" style="34" customWidth="1"/>
    <col min="6658" max="6658" width="27.140625" style="34" customWidth="1"/>
    <col min="6659" max="6659" width="6.5703125" style="34" customWidth="1"/>
    <col min="6660" max="6660" width="9.42578125" style="34" customWidth="1"/>
    <col min="6661" max="6661" width="11.5703125" style="34" customWidth="1"/>
    <col min="6662" max="6662" width="11.140625" style="34" customWidth="1"/>
    <col min="6663" max="6663" width="11.85546875" style="34" customWidth="1"/>
    <col min="6664" max="6670" width="0" style="34" hidden="1" customWidth="1"/>
    <col min="6671" max="6671" width="13.5703125" style="34" customWidth="1"/>
    <col min="6672" max="6880" width="9.140625" style="34"/>
    <col min="6881" max="6881" width="8.140625" style="34" customWidth="1"/>
    <col min="6882" max="6882" width="11.5703125" style="34" customWidth="1"/>
    <col min="6883" max="6883" width="15.7109375" style="34" customWidth="1"/>
    <col min="6884" max="6884" width="11.28515625" style="34" customWidth="1"/>
    <col min="6885" max="6885" width="7.140625" style="34" customWidth="1"/>
    <col min="6886" max="6886" width="6" style="34" customWidth="1"/>
    <col min="6887" max="6887" width="7.85546875" style="34" customWidth="1"/>
    <col min="6888" max="6888" width="5.5703125" style="34" bestFit="1" customWidth="1"/>
    <col min="6889" max="6890" width="0" style="34" hidden="1" customWidth="1"/>
    <col min="6891" max="6891" width="11.42578125" style="34" customWidth="1"/>
    <col min="6892" max="6892" width="5.7109375" style="34" customWidth="1"/>
    <col min="6893" max="6893" width="26.28515625" style="34" customWidth="1"/>
    <col min="6894" max="6894" width="5.85546875" style="34" customWidth="1"/>
    <col min="6895" max="6895" width="10" style="34" customWidth="1"/>
    <col min="6896" max="6896" width="10.85546875" style="34" customWidth="1"/>
    <col min="6897" max="6897" width="0" style="34" hidden="1" customWidth="1"/>
    <col min="6898" max="6898" width="11.140625" style="34" bestFit="1" customWidth="1"/>
    <col min="6899" max="6899" width="6" style="34" bestFit="1" customWidth="1"/>
    <col min="6900" max="6900" width="28" style="34" customWidth="1"/>
    <col min="6901" max="6901" width="5.5703125" style="34" customWidth="1"/>
    <col min="6902" max="6902" width="9.5703125" style="34" customWidth="1"/>
    <col min="6903" max="6903" width="11.28515625" style="34" customWidth="1"/>
    <col min="6904" max="6904" width="0" style="34" hidden="1" customWidth="1"/>
    <col min="6905" max="6905" width="10.85546875" style="34" customWidth="1"/>
    <col min="6906" max="6906" width="5.42578125" style="34" customWidth="1"/>
    <col min="6907" max="6907" width="28" style="34" customWidth="1"/>
    <col min="6908" max="6908" width="7.85546875" style="34" customWidth="1"/>
    <col min="6909" max="6909" width="8" style="34" customWidth="1"/>
    <col min="6910" max="6910" width="12.42578125" style="34" customWidth="1"/>
    <col min="6911" max="6911" width="12.5703125" style="34" customWidth="1"/>
    <col min="6912" max="6912" width="13.5703125" style="34" bestFit="1" customWidth="1"/>
    <col min="6913" max="6913" width="5.7109375" style="34" customWidth="1"/>
    <col min="6914" max="6914" width="27.140625" style="34" customWidth="1"/>
    <col min="6915" max="6915" width="6.5703125" style="34" customWidth="1"/>
    <col min="6916" max="6916" width="9.42578125" style="34" customWidth="1"/>
    <col min="6917" max="6917" width="11.5703125" style="34" customWidth="1"/>
    <col min="6918" max="6918" width="11.140625" style="34" customWidth="1"/>
    <col min="6919" max="6919" width="11.85546875" style="34" customWidth="1"/>
    <col min="6920" max="6926" width="0" style="34" hidden="1" customWidth="1"/>
    <col min="6927" max="6927" width="13.5703125" style="34" customWidth="1"/>
    <col min="6928" max="7136" width="9.140625" style="34"/>
    <col min="7137" max="7137" width="8.140625" style="34" customWidth="1"/>
    <col min="7138" max="7138" width="11.5703125" style="34" customWidth="1"/>
    <col min="7139" max="7139" width="15.7109375" style="34" customWidth="1"/>
    <col min="7140" max="7140" width="11.28515625" style="34" customWidth="1"/>
    <col min="7141" max="7141" width="7.140625" style="34" customWidth="1"/>
    <col min="7142" max="7142" width="6" style="34" customWidth="1"/>
    <col min="7143" max="7143" width="7.85546875" style="34" customWidth="1"/>
    <col min="7144" max="7144" width="5.5703125" style="34" bestFit="1" customWidth="1"/>
    <col min="7145" max="7146" width="0" style="34" hidden="1" customWidth="1"/>
    <col min="7147" max="7147" width="11.42578125" style="34" customWidth="1"/>
    <col min="7148" max="7148" width="5.7109375" style="34" customWidth="1"/>
    <col min="7149" max="7149" width="26.28515625" style="34" customWidth="1"/>
    <col min="7150" max="7150" width="5.85546875" style="34" customWidth="1"/>
    <col min="7151" max="7151" width="10" style="34" customWidth="1"/>
    <col min="7152" max="7152" width="10.85546875" style="34" customWidth="1"/>
    <col min="7153" max="7153" width="0" style="34" hidden="1" customWidth="1"/>
    <col min="7154" max="7154" width="11.140625" style="34" bestFit="1" customWidth="1"/>
    <col min="7155" max="7155" width="6" style="34" bestFit="1" customWidth="1"/>
    <col min="7156" max="7156" width="28" style="34" customWidth="1"/>
    <col min="7157" max="7157" width="5.5703125" style="34" customWidth="1"/>
    <col min="7158" max="7158" width="9.5703125" style="34" customWidth="1"/>
    <col min="7159" max="7159" width="11.28515625" style="34" customWidth="1"/>
    <col min="7160" max="7160" width="0" style="34" hidden="1" customWidth="1"/>
    <col min="7161" max="7161" width="10.85546875" style="34" customWidth="1"/>
    <col min="7162" max="7162" width="5.42578125" style="34" customWidth="1"/>
    <col min="7163" max="7163" width="28" style="34" customWidth="1"/>
    <col min="7164" max="7164" width="7.85546875" style="34" customWidth="1"/>
    <col min="7165" max="7165" width="8" style="34" customWidth="1"/>
    <col min="7166" max="7166" width="12.42578125" style="34" customWidth="1"/>
    <col min="7167" max="7167" width="12.5703125" style="34" customWidth="1"/>
    <col min="7168" max="7168" width="13.5703125" style="34" bestFit="1" customWidth="1"/>
    <col min="7169" max="7169" width="5.7109375" style="34" customWidth="1"/>
    <col min="7170" max="7170" width="27.140625" style="34" customWidth="1"/>
    <col min="7171" max="7171" width="6.5703125" style="34" customWidth="1"/>
    <col min="7172" max="7172" width="9.42578125" style="34" customWidth="1"/>
    <col min="7173" max="7173" width="11.5703125" style="34" customWidth="1"/>
    <col min="7174" max="7174" width="11.140625" style="34" customWidth="1"/>
    <col min="7175" max="7175" width="11.85546875" style="34" customWidth="1"/>
    <col min="7176" max="7182" width="0" style="34" hidden="1" customWidth="1"/>
    <col min="7183" max="7183" width="13.5703125" style="34" customWidth="1"/>
    <col min="7184" max="7392" width="9.140625" style="34"/>
    <col min="7393" max="7393" width="8.140625" style="34" customWidth="1"/>
    <col min="7394" max="7394" width="11.5703125" style="34" customWidth="1"/>
    <col min="7395" max="7395" width="15.7109375" style="34" customWidth="1"/>
    <col min="7396" max="7396" width="11.28515625" style="34" customWidth="1"/>
    <col min="7397" max="7397" width="7.140625" style="34" customWidth="1"/>
    <col min="7398" max="7398" width="6" style="34" customWidth="1"/>
    <col min="7399" max="7399" width="7.85546875" style="34" customWidth="1"/>
    <col min="7400" max="7400" width="5.5703125" style="34" bestFit="1" customWidth="1"/>
    <col min="7401" max="7402" width="0" style="34" hidden="1" customWidth="1"/>
    <col min="7403" max="7403" width="11.42578125" style="34" customWidth="1"/>
    <col min="7404" max="7404" width="5.7109375" style="34" customWidth="1"/>
    <col min="7405" max="7405" width="26.28515625" style="34" customWidth="1"/>
    <col min="7406" max="7406" width="5.85546875" style="34" customWidth="1"/>
    <col min="7407" max="7407" width="10" style="34" customWidth="1"/>
    <col min="7408" max="7408" width="10.85546875" style="34" customWidth="1"/>
    <col min="7409" max="7409" width="0" style="34" hidden="1" customWidth="1"/>
    <col min="7410" max="7410" width="11.140625" style="34" bestFit="1" customWidth="1"/>
    <col min="7411" max="7411" width="6" style="34" bestFit="1" customWidth="1"/>
    <col min="7412" max="7412" width="28" style="34" customWidth="1"/>
    <col min="7413" max="7413" width="5.5703125" style="34" customWidth="1"/>
    <col min="7414" max="7414" width="9.5703125" style="34" customWidth="1"/>
    <col min="7415" max="7415" width="11.28515625" style="34" customWidth="1"/>
    <col min="7416" max="7416" width="0" style="34" hidden="1" customWidth="1"/>
    <col min="7417" max="7417" width="10.85546875" style="34" customWidth="1"/>
    <col min="7418" max="7418" width="5.42578125" style="34" customWidth="1"/>
    <col min="7419" max="7419" width="28" style="34" customWidth="1"/>
    <col min="7420" max="7420" width="7.85546875" style="34" customWidth="1"/>
    <col min="7421" max="7421" width="8" style="34" customWidth="1"/>
    <col min="7422" max="7422" width="12.42578125" style="34" customWidth="1"/>
    <col min="7423" max="7423" width="12.5703125" style="34" customWidth="1"/>
    <col min="7424" max="7424" width="13.5703125" style="34" bestFit="1" customWidth="1"/>
    <col min="7425" max="7425" width="5.7109375" style="34" customWidth="1"/>
    <col min="7426" max="7426" width="27.140625" style="34" customWidth="1"/>
    <col min="7427" max="7427" width="6.5703125" style="34" customWidth="1"/>
    <col min="7428" max="7428" width="9.42578125" style="34" customWidth="1"/>
    <col min="7429" max="7429" width="11.5703125" style="34" customWidth="1"/>
    <col min="7430" max="7430" width="11.140625" style="34" customWidth="1"/>
    <col min="7431" max="7431" width="11.85546875" style="34" customWidth="1"/>
    <col min="7432" max="7438" width="0" style="34" hidden="1" customWidth="1"/>
    <col min="7439" max="7439" width="13.5703125" style="34" customWidth="1"/>
    <col min="7440" max="7648" width="9.140625" style="34"/>
    <col min="7649" max="7649" width="8.140625" style="34" customWidth="1"/>
    <col min="7650" max="7650" width="11.5703125" style="34" customWidth="1"/>
    <col min="7651" max="7651" width="15.7109375" style="34" customWidth="1"/>
    <col min="7652" max="7652" width="11.28515625" style="34" customWidth="1"/>
    <col min="7653" max="7653" width="7.140625" style="34" customWidth="1"/>
    <col min="7654" max="7654" width="6" style="34" customWidth="1"/>
    <col min="7655" max="7655" width="7.85546875" style="34" customWidth="1"/>
    <col min="7656" max="7656" width="5.5703125" style="34" bestFit="1" customWidth="1"/>
    <col min="7657" max="7658" width="0" style="34" hidden="1" customWidth="1"/>
    <col min="7659" max="7659" width="11.42578125" style="34" customWidth="1"/>
    <col min="7660" max="7660" width="5.7109375" style="34" customWidth="1"/>
    <col min="7661" max="7661" width="26.28515625" style="34" customWidth="1"/>
    <col min="7662" max="7662" width="5.85546875" style="34" customWidth="1"/>
    <col min="7663" max="7663" width="10" style="34" customWidth="1"/>
    <col min="7664" max="7664" width="10.85546875" style="34" customWidth="1"/>
    <col min="7665" max="7665" width="0" style="34" hidden="1" customWidth="1"/>
    <col min="7666" max="7666" width="11.140625" style="34" bestFit="1" customWidth="1"/>
    <col min="7667" max="7667" width="6" style="34" bestFit="1" customWidth="1"/>
    <col min="7668" max="7668" width="28" style="34" customWidth="1"/>
    <col min="7669" max="7669" width="5.5703125" style="34" customWidth="1"/>
    <col min="7670" max="7670" width="9.5703125" style="34" customWidth="1"/>
    <col min="7671" max="7671" width="11.28515625" style="34" customWidth="1"/>
    <col min="7672" max="7672" width="0" style="34" hidden="1" customWidth="1"/>
    <col min="7673" max="7673" width="10.85546875" style="34" customWidth="1"/>
    <col min="7674" max="7674" width="5.42578125" style="34" customWidth="1"/>
    <col min="7675" max="7675" width="28" style="34" customWidth="1"/>
    <col min="7676" max="7676" width="7.85546875" style="34" customWidth="1"/>
    <col min="7677" max="7677" width="8" style="34" customWidth="1"/>
    <col min="7678" max="7678" width="12.42578125" style="34" customWidth="1"/>
    <col min="7679" max="7679" width="12.5703125" style="34" customWidth="1"/>
    <col min="7680" max="7680" width="13.5703125" style="34" bestFit="1" customWidth="1"/>
    <col min="7681" max="7681" width="5.7109375" style="34" customWidth="1"/>
    <col min="7682" max="7682" width="27.140625" style="34" customWidth="1"/>
    <col min="7683" max="7683" width="6.5703125" style="34" customWidth="1"/>
    <col min="7684" max="7684" width="9.42578125" style="34" customWidth="1"/>
    <col min="7685" max="7685" width="11.5703125" style="34" customWidth="1"/>
    <col min="7686" max="7686" width="11.140625" style="34" customWidth="1"/>
    <col min="7687" max="7687" width="11.85546875" style="34" customWidth="1"/>
    <col min="7688" max="7694" width="0" style="34" hidden="1" customWidth="1"/>
    <col min="7695" max="7695" width="13.5703125" style="34" customWidth="1"/>
    <col min="7696" max="7904" width="9.140625" style="34"/>
    <col min="7905" max="7905" width="8.140625" style="34" customWidth="1"/>
    <col min="7906" max="7906" width="11.5703125" style="34" customWidth="1"/>
    <col min="7907" max="7907" width="15.7109375" style="34" customWidth="1"/>
    <col min="7908" max="7908" width="11.28515625" style="34" customWidth="1"/>
    <col min="7909" max="7909" width="7.140625" style="34" customWidth="1"/>
    <col min="7910" max="7910" width="6" style="34" customWidth="1"/>
    <col min="7911" max="7911" width="7.85546875" style="34" customWidth="1"/>
    <col min="7912" max="7912" width="5.5703125" style="34" bestFit="1" customWidth="1"/>
    <col min="7913" max="7914" width="0" style="34" hidden="1" customWidth="1"/>
    <col min="7915" max="7915" width="11.42578125" style="34" customWidth="1"/>
    <col min="7916" max="7916" width="5.7109375" style="34" customWidth="1"/>
    <col min="7917" max="7917" width="26.28515625" style="34" customWidth="1"/>
    <col min="7918" max="7918" width="5.85546875" style="34" customWidth="1"/>
    <col min="7919" max="7919" width="10" style="34" customWidth="1"/>
    <col min="7920" max="7920" width="10.85546875" style="34" customWidth="1"/>
    <col min="7921" max="7921" width="0" style="34" hidden="1" customWidth="1"/>
    <col min="7922" max="7922" width="11.140625" style="34" bestFit="1" customWidth="1"/>
    <col min="7923" max="7923" width="6" style="34" bestFit="1" customWidth="1"/>
    <col min="7924" max="7924" width="28" style="34" customWidth="1"/>
    <col min="7925" max="7925" width="5.5703125" style="34" customWidth="1"/>
    <col min="7926" max="7926" width="9.5703125" style="34" customWidth="1"/>
    <col min="7927" max="7927" width="11.28515625" style="34" customWidth="1"/>
    <col min="7928" max="7928" width="0" style="34" hidden="1" customWidth="1"/>
    <col min="7929" max="7929" width="10.85546875" style="34" customWidth="1"/>
    <col min="7930" max="7930" width="5.42578125" style="34" customWidth="1"/>
    <col min="7931" max="7931" width="28" style="34" customWidth="1"/>
    <col min="7932" max="7932" width="7.85546875" style="34" customWidth="1"/>
    <col min="7933" max="7933" width="8" style="34" customWidth="1"/>
    <col min="7934" max="7934" width="12.42578125" style="34" customWidth="1"/>
    <col min="7935" max="7935" width="12.5703125" style="34" customWidth="1"/>
    <col min="7936" max="7936" width="13.5703125" style="34" bestFit="1" customWidth="1"/>
    <col min="7937" max="7937" width="5.7109375" style="34" customWidth="1"/>
    <col min="7938" max="7938" width="27.140625" style="34" customWidth="1"/>
    <col min="7939" max="7939" width="6.5703125" style="34" customWidth="1"/>
    <col min="7940" max="7940" width="9.42578125" style="34" customWidth="1"/>
    <col min="7941" max="7941" width="11.5703125" style="34" customWidth="1"/>
    <col min="7942" max="7942" width="11.140625" style="34" customWidth="1"/>
    <col min="7943" max="7943" width="11.85546875" style="34" customWidth="1"/>
    <col min="7944" max="7950" width="0" style="34" hidden="1" customWidth="1"/>
    <col min="7951" max="7951" width="13.5703125" style="34" customWidth="1"/>
    <col min="7952" max="8160" width="9.140625" style="34"/>
    <col min="8161" max="8161" width="8.140625" style="34" customWidth="1"/>
    <col min="8162" max="8162" width="11.5703125" style="34" customWidth="1"/>
    <col min="8163" max="8163" width="15.7109375" style="34" customWidth="1"/>
    <col min="8164" max="8164" width="11.28515625" style="34" customWidth="1"/>
    <col min="8165" max="8165" width="7.140625" style="34" customWidth="1"/>
    <col min="8166" max="8166" width="6" style="34" customWidth="1"/>
    <col min="8167" max="8167" width="7.85546875" style="34" customWidth="1"/>
    <col min="8168" max="8168" width="5.5703125" style="34" bestFit="1" customWidth="1"/>
    <col min="8169" max="8170" width="0" style="34" hidden="1" customWidth="1"/>
    <col min="8171" max="8171" width="11.42578125" style="34" customWidth="1"/>
    <col min="8172" max="8172" width="5.7109375" style="34" customWidth="1"/>
    <col min="8173" max="8173" width="26.28515625" style="34" customWidth="1"/>
    <col min="8174" max="8174" width="5.85546875" style="34" customWidth="1"/>
    <col min="8175" max="8175" width="10" style="34" customWidth="1"/>
    <col min="8176" max="8176" width="10.85546875" style="34" customWidth="1"/>
    <col min="8177" max="8177" width="0" style="34" hidden="1" customWidth="1"/>
    <col min="8178" max="8178" width="11.140625" style="34" bestFit="1" customWidth="1"/>
    <col min="8179" max="8179" width="6" style="34" bestFit="1" customWidth="1"/>
    <col min="8180" max="8180" width="28" style="34" customWidth="1"/>
    <col min="8181" max="8181" width="5.5703125" style="34" customWidth="1"/>
    <col min="8182" max="8182" width="9.5703125" style="34" customWidth="1"/>
    <col min="8183" max="8183" width="11.28515625" style="34" customWidth="1"/>
    <col min="8184" max="8184" width="0" style="34" hidden="1" customWidth="1"/>
    <col min="8185" max="8185" width="10.85546875" style="34" customWidth="1"/>
    <col min="8186" max="8186" width="5.42578125" style="34" customWidth="1"/>
    <col min="8187" max="8187" width="28" style="34" customWidth="1"/>
    <col min="8188" max="8188" width="7.85546875" style="34" customWidth="1"/>
    <col min="8189" max="8189" width="8" style="34" customWidth="1"/>
    <col min="8190" max="8190" width="12.42578125" style="34" customWidth="1"/>
    <col min="8191" max="8191" width="12.5703125" style="34" customWidth="1"/>
    <col min="8192" max="8192" width="13.5703125" style="34" bestFit="1" customWidth="1"/>
    <col min="8193" max="8193" width="5.7109375" style="34" customWidth="1"/>
    <col min="8194" max="8194" width="27.140625" style="34" customWidth="1"/>
    <col min="8195" max="8195" width="6.5703125" style="34" customWidth="1"/>
    <col min="8196" max="8196" width="9.42578125" style="34" customWidth="1"/>
    <col min="8197" max="8197" width="11.5703125" style="34" customWidth="1"/>
    <col min="8198" max="8198" width="11.140625" style="34" customWidth="1"/>
    <col min="8199" max="8199" width="11.85546875" style="34" customWidth="1"/>
    <col min="8200" max="8206" width="0" style="34" hidden="1" customWidth="1"/>
    <col min="8207" max="8207" width="13.5703125" style="34" customWidth="1"/>
    <col min="8208" max="8416" width="9.140625" style="34"/>
    <col min="8417" max="8417" width="8.140625" style="34" customWidth="1"/>
    <col min="8418" max="8418" width="11.5703125" style="34" customWidth="1"/>
    <col min="8419" max="8419" width="15.7109375" style="34" customWidth="1"/>
    <col min="8420" max="8420" width="11.28515625" style="34" customWidth="1"/>
    <col min="8421" max="8421" width="7.140625" style="34" customWidth="1"/>
    <col min="8422" max="8422" width="6" style="34" customWidth="1"/>
    <col min="8423" max="8423" width="7.85546875" style="34" customWidth="1"/>
    <col min="8424" max="8424" width="5.5703125" style="34" bestFit="1" customWidth="1"/>
    <col min="8425" max="8426" width="0" style="34" hidden="1" customWidth="1"/>
    <col min="8427" max="8427" width="11.42578125" style="34" customWidth="1"/>
    <col min="8428" max="8428" width="5.7109375" style="34" customWidth="1"/>
    <col min="8429" max="8429" width="26.28515625" style="34" customWidth="1"/>
    <col min="8430" max="8430" width="5.85546875" style="34" customWidth="1"/>
    <col min="8431" max="8431" width="10" style="34" customWidth="1"/>
    <col min="8432" max="8432" width="10.85546875" style="34" customWidth="1"/>
    <col min="8433" max="8433" width="0" style="34" hidden="1" customWidth="1"/>
    <col min="8434" max="8434" width="11.140625" style="34" bestFit="1" customWidth="1"/>
    <col min="8435" max="8435" width="6" style="34" bestFit="1" customWidth="1"/>
    <col min="8436" max="8436" width="28" style="34" customWidth="1"/>
    <col min="8437" max="8437" width="5.5703125" style="34" customWidth="1"/>
    <col min="8438" max="8438" width="9.5703125" style="34" customWidth="1"/>
    <col min="8439" max="8439" width="11.28515625" style="34" customWidth="1"/>
    <col min="8440" max="8440" width="0" style="34" hidden="1" customWidth="1"/>
    <col min="8441" max="8441" width="10.85546875" style="34" customWidth="1"/>
    <col min="8442" max="8442" width="5.42578125" style="34" customWidth="1"/>
    <col min="8443" max="8443" width="28" style="34" customWidth="1"/>
    <col min="8444" max="8444" width="7.85546875" style="34" customWidth="1"/>
    <col min="8445" max="8445" width="8" style="34" customWidth="1"/>
    <col min="8446" max="8446" width="12.42578125" style="34" customWidth="1"/>
    <col min="8447" max="8447" width="12.5703125" style="34" customWidth="1"/>
    <col min="8448" max="8448" width="13.5703125" style="34" bestFit="1" customWidth="1"/>
    <col min="8449" max="8449" width="5.7109375" style="34" customWidth="1"/>
    <col min="8450" max="8450" width="27.140625" style="34" customWidth="1"/>
    <col min="8451" max="8451" width="6.5703125" style="34" customWidth="1"/>
    <col min="8452" max="8452" width="9.42578125" style="34" customWidth="1"/>
    <col min="8453" max="8453" width="11.5703125" style="34" customWidth="1"/>
    <col min="8454" max="8454" width="11.140625" style="34" customWidth="1"/>
    <col min="8455" max="8455" width="11.85546875" style="34" customWidth="1"/>
    <col min="8456" max="8462" width="0" style="34" hidden="1" customWidth="1"/>
    <col min="8463" max="8463" width="13.5703125" style="34" customWidth="1"/>
    <col min="8464" max="8672" width="9.140625" style="34"/>
    <col min="8673" max="8673" width="8.140625" style="34" customWidth="1"/>
    <col min="8674" max="8674" width="11.5703125" style="34" customWidth="1"/>
    <col min="8675" max="8675" width="15.7109375" style="34" customWidth="1"/>
    <col min="8676" max="8676" width="11.28515625" style="34" customWidth="1"/>
    <col min="8677" max="8677" width="7.140625" style="34" customWidth="1"/>
    <col min="8678" max="8678" width="6" style="34" customWidth="1"/>
    <col min="8679" max="8679" width="7.85546875" style="34" customWidth="1"/>
    <col min="8680" max="8680" width="5.5703125" style="34" bestFit="1" customWidth="1"/>
    <col min="8681" max="8682" width="0" style="34" hidden="1" customWidth="1"/>
    <col min="8683" max="8683" width="11.42578125" style="34" customWidth="1"/>
    <col min="8684" max="8684" width="5.7109375" style="34" customWidth="1"/>
    <col min="8685" max="8685" width="26.28515625" style="34" customWidth="1"/>
    <col min="8686" max="8686" width="5.85546875" style="34" customWidth="1"/>
    <col min="8687" max="8687" width="10" style="34" customWidth="1"/>
    <col min="8688" max="8688" width="10.85546875" style="34" customWidth="1"/>
    <col min="8689" max="8689" width="0" style="34" hidden="1" customWidth="1"/>
    <col min="8690" max="8690" width="11.140625" style="34" bestFit="1" customWidth="1"/>
    <col min="8691" max="8691" width="6" style="34" bestFit="1" customWidth="1"/>
    <col min="8692" max="8692" width="28" style="34" customWidth="1"/>
    <col min="8693" max="8693" width="5.5703125" style="34" customWidth="1"/>
    <col min="8694" max="8694" width="9.5703125" style="34" customWidth="1"/>
    <col min="8695" max="8695" width="11.28515625" style="34" customWidth="1"/>
    <col min="8696" max="8696" width="0" style="34" hidden="1" customWidth="1"/>
    <col min="8697" max="8697" width="10.85546875" style="34" customWidth="1"/>
    <col min="8698" max="8698" width="5.42578125" style="34" customWidth="1"/>
    <col min="8699" max="8699" width="28" style="34" customWidth="1"/>
    <col min="8700" max="8700" width="7.85546875" style="34" customWidth="1"/>
    <col min="8701" max="8701" width="8" style="34" customWidth="1"/>
    <col min="8702" max="8702" width="12.42578125" style="34" customWidth="1"/>
    <col min="8703" max="8703" width="12.5703125" style="34" customWidth="1"/>
    <col min="8704" max="8704" width="13.5703125" style="34" bestFit="1" customWidth="1"/>
    <col min="8705" max="8705" width="5.7109375" style="34" customWidth="1"/>
    <col min="8706" max="8706" width="27.140625" style="34" customWidth="1"/>
    <col min="8707" max="8707" width="6.5703125" style="34" customWidth="1"/>
    <col min="8708" max="8708" width="9.42578125" style="34" customWidth="1"/>
    <col min="8709" max="8709" width="11.5703125" style="34" customWidth="1"/>
    <col min="8710" max="8710" width="11.140625" style="34" customWidth="1"/>
    <col min="8711" max="8711" width="11.85546875" style="34" customWidth="1"/>
    <col min="8712" max="8718" width="0" style="34" hidden="1" customWidth="1"/>
    <col min="8719" max="8719" width="13.5703125" style="34" customWidth="1"/>
    <col min="8720" max="8928" width="9.140625" style="34"/>
    <col min="8929" max="8929" width="8.140625" style="34" customWidth="1"/>
    <col min="8930" max="8930" width="11.5703125" style="34" customWidth="1"/>
    <col min="8931" max="8931" width="15.7109375" style="34" customWidth="1"/>
    <col min="8932" max="8932" width="11.28515625" style="34" customWidth="1"/>
    <col min="8933" max="8933" width="7.140625" style="34" customWidth="1"/>
    <col min="8934" max="8934" width="6" style="34" customWidth="1"/>
    <col min="8935" max="8935" width="7.85546875" style="34" customWidth="1"/>
    <col min="8936" max="8936" width="5.5703125" style="34" bestFit="1" customWidth="1"/>
    <col min="8937" max="8938" width="0" style="34" hidden="1" customWidth="1"/>
    <col min="8939" max="8939" width="11.42578125" style="34" customWidth="1"/>
    <col min="8940" max="8940" width="5.7109375" style="34" customWidth="1"/>
    <col min="8941" max="8941" width="26.28515625" style="34" customWidth="1"/>
    <col min="8942" max="8942" width="5.85546875" style="34" customWidth="1"/>
    <col min="8943" max="8943" width="10" style="34" customWidth="1"/>
    <col min="8944" max="8944" width="10.85546875" style="34" customWidth="1"/>
    <col min="8945" max="8945" width="0" style="34" hidden="1" customWidth="1"/>
    <col min="8946" max="8946" width="11.140625" style="34" bestFit="1" customWidth="1"/>
    <col min="8947" max="8947" width="6" style="34" bestFit="1" customWidth="1"/>
    <col min="8948" max="8948" width="28" style="34" customWidth="1"/>
    <col min="8949" max="8949" width="5.5703125" style="34" customWidth="1"/>
    <col min="8950" max="8950" width="9.5703125" style="34" customWidth="1"/>
    <col min="8951" max="8951" width="11.28515625" style="34" customWidth="1"/>
    <col min="8952" max="8952" width="0" style="34" hidden="1" customWidth="1"/>
    <col min="8953" max="8953" width="10.85546875" style="34" customWidth="1"/>
    <col min="8954" max="8954" width="5.42578125" style="34" customWidth="1"/>
    <col min="8955" max="8955" width="28" style="34" customWidth="1"/>
    <col min="8956" max="8956" width="7.85546875" style="34" customWidth="1"/>
    <col min="8957" max="8957" width="8" style="34" customWidth="1"/>
    <col min="8958" max="8958" width="12.42578125" style="34" customWidth="1"/>
    <col min="8959" max="8959" width="12.5703125" style="34" customWidth="1"/>
    <col min="8960" max="8960" width="13.5703125" style="34" bestFit="1" customWidth="1"/>
    <col min="8961" max="8961" width="5.7109375" style="34" customWidth="1"/>
    <col min="8962" max="8962" width="27.140625" style="34" customWidth="1"/>
    <col min="8963" max="8963" width="6.5703125" style="34" customWidth="1"/>
    <col min="8964" max="8964" width="9.42578125" style="34" customWidth="1"/>
    <col min="8965" max="8965" width="11.5703125" style="34" customWidth="1"/>
    <col min="8966" max="8966" width="11.140625" style="34" customWidth="1"/>
    <col min="8967" max="8967" width="11.85546875" style="34" customWidth="1"/>
    <col min="8968" max="8974" width="0" style="34" hidden="1" customWidth="1"/>
    <col min="8975" max="8975" width="13.5703125" style="34" customWidth="1"/>
    <col min="8976" max="9184" width="9.140625" style="34"/>
    <col min="9185" max="9185" width="8.140625" style="34" customWidth="1"/>
    <col min="9186" max="9186" width="11.5703125" style="34" customWidth="1"/>
    <col min="9187" max="9187" width="15.7109375" style="34" customWidth="1"/>
    <col min="9188" max="9188" width="11.28515625" style="34" customWidth="1"/>
    <col min="9189" max="9189" width="7.140625" style="34" customWidth="1"/>
    <col min="9190" max="9190" width="6" style="34" customWidth="1"/>
    <col min="9191" max="9191" width="7.85546875" style="34" customWidth="1"/>
    <col min="9192" max="9192" width="5.5703125" style="34" bestFit="1" customWidth="1"/>
    <col min="9193" max="9194" width="0" style="34" hidden="1" customWidth="1"/>
    <col min="9195" max="9195" width="11.42578125" style="34" customWidth="1"/>
    <col min="9196" max="9196" width="5.7109375" style="34" customWidth="1"/>
    <col min="9197" max="9197" width="26.28515625" style="34" customWidth="1"/>
    <col min="9198" max="9198" width="5.85546875" style="34" customWidth="1"/>
    <col min="9199" max="9199" width="10" style="34" customWidth="1"/>
    <col min="9200" max="9200" width="10.85546875" style="34" customWidth="1"/>
    <col min="9201" max="9201" width="0" style="34" hidden="1" customWidth="1"/>
    <col min="9202" max="9202" width="11.140625" style="34" bestFit="1" customWidth="1"/>
    <col min="9203" max="9203" width="6" style="34" bestFit="1" customWidth="1"/>
    <col min="9204" max="9204" width="28" style="34" customWidth="1"/>
    <col min="9205" max="9205" width="5.5703125" style="34" customWidth="1"/>
    <col min="9206" max="9206" width="9.5703125" style="34" customWidth="1"/>
    <col min="9207" max="9207" width="11.28515625" style="34" customWidth="1"/>
    <col min="9208" max="9208" width="0" style="34" hidden="1" customWidth="1"/>
    <col min="9209" max="9209" width="10.85546875" style="34" customWidth="1"/>
    <col min="9210" max="9210" width="5.42578125" style="34" customWidth="1"/>
    <col min="9211" max="9211" width="28" style="34" customWidth="1"/>
    <col min="9212" max="9212" width="7.85546875" style="34" customWidth="1"/>
    <col min="9213" max="9213" width="8" style="34" customWidth="1"/>
    <col min="9214" max="9214" width="12.42578125" style="34" customWidth="1"/>
    <col min="9215" max="9215" width="12.5703125" style="34" customWidth="1"/>
    <col min="9216" max="9216" width="13.5703125" style="34" bestFit="1" customWidth="1"/>
    <col min="9217" max="9217" width="5.7109375" style="34" customWidth="1"/>
    <col min="9218" max="9218" width="27.140625" style="34" customWidth="1"/>
    <col min="9219" max="9219" width="6.5703125" style="34" customWidth="1"/>
    <col min="9220" max="9220" width="9.42578125" style="34" customWidth="1"/>
    <col min="9221" max="9221" width="11.5703125" style="34" customWidth="1"/>
    <col min="9222" max="9222" width="11.140625" style="34" customWidth="1"/>
    <col min="9223" max="9223" width="11.85546875" style="34" customWidth="1"/>
    <col min="9224" max="9230" width="0" style="34" hidden="1" customWidth="1"/>
    <col min="9231" max="9231" width="13.5703125" style="34" customWidth="1"/>
    <col min="9232" max="9440" width="9.140625" style="34"/>
    <col min="9441" max="9441" width="8.140625" style="34" customWidth="1"/>
    <col min="9442" max="9442" width="11.5703125" style="34" customWidth="1"/>
    <col min="9443" max="9443" width="15.7109375" style="34" customWidth="1"/>
    <col min="9444" max="9444" width="11.28515625" style="34" customWidth="1"/>
    <col min="9445" max="9445" width="7.140625" style="34" customWidth="1"/>
    <col min="9446" max="9446" width="6" style="34" customWidth="1"/>
    <col min="9447" max="9447" width="7.85546875" style="34" customWidth="1"/>
    <col min="9448" max="9448" width="5.5703125" style="34" bestFit="1" customWidth="1"/>
    <col min="9449" max="9450" width="0" style="34" hidden="1" customWidth="1"/>
    <col min="9451" max="9451" width="11.42578125" style="34" customWidth="1"/>
    <col min="9452" max="9452" width="5.7109375" style="34" customWidth="1"/>
    <col min="9453" max="9453" width="26.28515625" style="34" customWidth="1"/>
    <col min="9454" max="9454" width="5.85546875" style="34" customWidth="1"/>
    <col min="9455" max="9455" width="10" style="34" customWidth="1"/>
    <col min="9456" max="9456" width="10.85546875" style="34" customWidth="1"/>
    <col min="9457" max="9457" width="0" style="34" hidden="1" customWidth="1"/>
    <col min="9458" max="9458" width="11.140625" style="34" bestFit="1" customWidth="1"/>
    <col min="9459" max="9459" width="6" style="34" bestFit="1" customWidth="1"/>
    <col min="9460" max="9460" width="28" style="34" customWidth="1"/>
    <col min="9461" max="9461" width="5.5703125" style="34" customWidth="1"/>
    <col min="9462" max="9462" width="9.5703125" style="34" customWidth="1"/>
    <col min="9463" max="9463" width="11.28515625" style="34" customWidth="1"/>
    <col min="9464" max="9464" width="0" style="34" hidden="1" customWidth="1"/>
    <col min="9465" max="9465" width="10.85546875" style="34" customWidth="1"/>
    <col min="9466" max="9466" width="5.42578125" style="34" customWidth="1"/>
    <col min="9467" max="9467" width="28" style="34" customWidth="1"/>
    <col min="9468" max="9468" width="7.85546875" style="34" customWidth="1"/>
    <col min="9469" max="9469" width="8" style="34" customWidth="1"/>
    <col min="9470" max="9470" width="12.42578125" style="34" customWidth="1"/>
    <col min="9471" max="9471" width="12.5703125" style="34" customWidth="1"/>
    <col min="9472" max="9472" width="13.5703125" style="34" bestFit="1" customWidth="1"/>
    <col min="9473" max="9473" width="5.7109375" style="34" customWidth="1"/>
    <col min="9474" max="9474" width="27.140625" style="34" customWidth="1"/>
    <col min="9475" max="9475" width="6.5703125" style="34" customWidth="1"/>
    <col min="9476" max="9476" width="9.42578125" style="34" customWidth="1"/>
    <col min="9477" max="9477" width="11.5703125" style="34" customWidth="1"/>
    <col min="9478" max="9478" width="11.140625" style="34" customWidth="1"/>
    <col min="9479" max="9479" width="11.85546875" style="34" customWidth="1"/>
    <col min="9480" max="9486" width="0" style="34" hidden="1" customWidth="1"/>
    <col min="9487" max="9487" width="13.5703125" style="34" customWidth="1"/>
    <col min="9488" max="9696" width="9.140625" style="34"/>
    <col min="9697" max="9697" width="8.140625" style="34" customWidth="1"/>
    <col min="9698" max="9698" width="11.5703125" style="34" customWidth="1"/>
    <col min="9699" max="9699" width="15.7109375" style="34" customWidth="1"/>
    <col min="9700" max="9700" width="11.28515625" style="34" customWidth="1"/>
    <col min="9701" max="9701" width="7.140625" style="34" customWidth="1"/>
    <col min="9702" max="9702" width="6" style="34" customWidth="1"/>
    <col min="9703" max="9703" width="7.85546875" style="34" customWidth="1"/>
    <col min="9704" max="9704" width="5.5703125" style="34" bestFit="1" customWidth="1"/>
    <col min="9705" max="9706" width="0" style="34" hidden="1" customWidth="1"/>
    <col min="9707" max="9707" width="11.42578125" style="34" customWidth="1"/>
    <col min="9708" max="9708" width="5.7109375" style="34" customWidth="1"/>
    <col min="9709" max="9709" width="26.28515625" style="34" customWidth="1"/>
    <col min="9710" max="9710" width="5.85546875" style="34" customWidth="1"/>
    <col min="9711" max="9711" width="10" style="34" customWidth="1"/>
    <col min="9712" max="9712" width="10.85546875" style="34" customWidth="1"/>
    <col min="9713" max="9713" width="0" style="34" hidden="1" customWidth="1"/>
    <col min="9714" max="9714" width="11.140625" style="34" bestFit="1" customWidth="1"/>
    <col min="9715" max="9715" width="6" style="34" bestFit="1" customWidth="1"/>
    <col min="9716" max="9716" width="28" style="34" customWidth="1"/>
    <col min="9717" max="9717" width="5.5703125" style="34" customWidth="1"/>
    <col min="9718" max="9718" width="9.5703125" style="34" customWidth="1"/>
    <col min="9719" max="9719" width="11.28515625" style="34" customWidth="1"/>
    <col min="9720" max="9720" width="0" style="34" hidden="1" customWidth="1"/>
    <col min="9721" max="9721" width="10.85546875" style="34" customWidth="1"/>
    <col min="9722" max="9722" width="5.42578125" style="34" customWidth="1"/>
    <col min="9723" max="9723" width="28" style="34" customWidth="1"/>
    <col min="9724" max="9724" width="7.85546875" style="34" customWidth="1"/>
    <col min="9725" max="9725" width="8" style="34" customWidth="1"/>
    <col min="9726" max="9726" width="12.42578125" style="34" customWidth="1"/>
    <col min="9727" max="9727" width="12.5703125" style="34" customWidth="1"/>
    <col min="9728" max="9728" width="13.5703125" style="34" bestFit="1" customWidth="1"/>
    <col min="9729" max="9729" width="5.7109375" style="34" customWidth="1"/>
    <col min="9730" max="9730" width="27.140625" style="34" customWidth="1"/>
    <col min="9731" max="9731" width="6.5703125" style="34" customWidth="1"/>
    <col min="9732" max="9732" width="9.42578125" style="34" customWidth="1"/>
    <col min="9733" max="9733" width="11.5703125" style="34" customWidth="1"/>
    <col min="9734" max="9734" width="11.140625" style="34" customWidth="1"/>
    <col min="9735" max="9735" width="11.85546875" style="34" customWidth="1"/>
    <col min="9736" max="9742" width="0" style="34" hidden="1" customWidth="1"/>
    <col min="9743" max="9743" width="13.5703125" style="34" customWidth="1"/>
    <col min="9744" max="9952" width="9.140625" style="34"/>
    <col min="9953" max="9953" width="8.140625" style="34" customWidth="1"/>
    <col min="9954" max="9954" width="11.5703125" style="34" customWidth="1"/>
    <col min="9955" max="9955" width="15.7109375" style="34" customWidth="1"/>
    <col min="9956" max="9956" width="11.28515625" style="34" customWidth="1"/>
    <col min="9957" max="9957" width="7.140625" style="34" customWidth="1"/>
    <col min="9958" max="9958" width="6" style="34" customWidth="1"/>
    <col min="9959" max="9959" width="7.85546875" style="34" customWidth="1"/>
    <col min="9960" max="9960" width="5.5703125" style="34" bestFit="1" customWidth="1"/>
    <col min="9961" max="9962" width="0" style="34" hidden="1" customWidth="1"/>
    <col min="9963" max="9963" width="11.42578125" style="34" customWidth="1"/>
    <col min="9964" max="9964" width="5.7109375" style="34" customWidth="1"/>
    <col min="9965" max="9965" width="26.28515625" style="34" customWidth="1"/>
    <col min="9966" max="9966" width="5.85546875" style="34" customWidth="1"/>
    <col min="9967" max="9967" width="10" style="34" customWidth="1"/>
    <col min="9968" max="9968" width="10.85546875" style="34" customWidth="1"/>
    <col min="9969" max="9969" width="0" style="34" hidden="1" customWidth="1"/>
    <col min="9970" max="9970" width="11.140625" style="34" bestFit="1" customWidth="1"/>
    <col min="9971" max="9971" width="6" style="34" bestFit="1" customWidth="1"/>
    <col min="9972" max="9972" width="28" style="34" customWidth="1"/>
    <col min="9973" max="9973" width="5.5703125" style="34" customWidth="1"/>
    <col min="9974" max="9974" width="9.5703125" style="34" customWidth="1"/>
    <col min="9975" max="9975" width="11.28515625" style="34" customWidth="1"/>
    <col min="9976" max="9976" width="0" style="34" hidden="1" customWidth="1"/>
    <col min="9977" max="9977" width="10.85546875" style="34" customWidth="1"/>
    <col min="9978" max="9978" width="5.42578125" style="34" customWidth="1"/>
    <col min="9979" max="9979" width="28" style="34" customWidth="1"/>
    <col min="9980" max="9980" width="7.85546875" style="34" customWidth="1"/>
    <col min="9981" max="9981" width="8" style="34" customWidth="1"/>
    <col min="9982" max="9982" width="12.42578125" style="34" customWidth="1"/>
    <col min="9983" max="9983" width="12.5703125" style="34" customWidth="1"/>
    <col min="9984" max="9984" width="13.5703125" style="34" bestFit="1" customWidth="1"/>
    <col min="9985" max="9985" width="5.7109375" style="34" customWidth="1"/>
    <col min="9986" max="9986" width="27.140625" style="34" customWidth="1"/>
    <col min="9987" max="9987" width="6.5703125" style="34" customWidth="1"/>
    <col min="9988" max="9988" width="9.42578125" style="34" customWidth="1"/>
    <col min="9989" max="9989" width="11.5703125" style="34" customWidth="1"/>
    <col min="9990" max="9990" width="11.140625" style="34" customWidth="1"/>
    <col min="9991" max="9991" width="11.85546875" style="34" customWidth="1"/>
    <col min="9992" max="9998" width="0" style="34" hidden="1" customWidth="1"/>
    <col min="9999" max="9999" width="13.5703125" style="34" customWidth="1"/>
    <col min="10000" max="10208" width="9.140625" style="34"/>
    <col min="10209" max="10209" width="8.140625" style="34" customWidth="1"/>
    <col min="10210" max="10210" width="11.5703125" style="34" customWidth="1"/>
    <col min="10211" max="10211" width="15.7109375" style="34" customWidth="1"/>
    <col min="10212" max="10212" width="11.28515625" style="34" customWidth="1"/>
    <col min="10213" max="10213" width="7.140625" style="34" customWidth="1"/>
    <col min="10214" max="10214" width="6" style="34" customWidth="1"/>
    <col min="10215" max="10215" width="7.85546875" style="34" customWidth="1"/>
    <col min="10216" max="10216" width="5.5703125" style="34" bestFit="1" customWidth="1"/>
    <col min="10217" max="10218" width="0" style="34" hidden="1" customWidth="1"/>
    <col min="10219" max="10219" width="11.42578125" style="34" customWidth="1"/>
    <col min="10220" max="10220" width="5.7109375" style="34" customWidth="1"/>
    <col min="10221" max="10221" width="26.28515625" style="34" customWidth="1"/>
    <col min="10222" max="10222" width="5.85546875" style="34" customWidth="1"/>
    <col min="10223" max="10223" width="10" style="34" customWidth="1"/>
    <col min="10224" max="10224" width="10.85546875" style="34" customWidth="1"/>
    <col min="10225" max="10225" width="0" style="34" hidden="1" customWidth="1"/>
    <col min="10226" max="10226" width="11.140625" style="34" bestFit="1" customWidth="1"/>
    <col min="10227" max="10227" width="6" style="34" bestFit="1" customWidth="1"/>
    <col min="10228" max="10228" width="28" style="34" customWidth="1"/>
    <col min="10229" max="10229" width="5.5703125" style="34" customWidth="1"/>
    <col min="10230" max="10230" width="9.5703125" style="34" customWidth="1"/>
    <col min="10231" max="10231" width="11.28515625" style="34" customWidth="1"/>
    <col min="10232" max="10232" width="0" style="34" hidden="1" customWidth="1"/>
    <col min="10233" max="10233" width="10.85546875" style="34" customWidth="1"/>
    <col min="10234" max="10234" width="5.42578125" style="34" customWidth="1"/>
    <col min="10235" max="10235" width="28" style="34" customWidth="1"/>
    <col min="10236" max="10236" width="7.85546875" style="34" customWidth="1"/>
    <col min="10237" max="10237" width="8" style="34" customWidth="1"/>
    <col min="10238" max="10238" width="12.42578125" style="34" customWidth="1"/>
    <col min="10239" max="10239" width="12.5703125" style="34" customWidth="1"/>
    <col min="10240" max="10240" width="13.5703125" style="34" bestFit="1" customWidth="1"/>
    <col min="10241" max="10241" width="5.7109375" style="34" customWidth="1"/>
    <col min="10242" max="10242" width="27.140625" style="34" customWidth="1"/>
    <col min="10243" max="10243" width="6.5703125" style="34" customWidth="1"/>
    <col min="10244" max="10244" width="9.42578125" style="34" customWidth="1"/>
    <col min="10245" max="10245" width="11.5703125" style="34" customWidth="1"/>
    <col min="10246" max="10246" width="11.140625" style="34" customWidth="1"/>
    <col min="10247" max="10247" width="11.85546875" style="34" customWidth="1"/>
    <col min="10248" max="10254" width="0" style="34" hidden="1" customWidth="1"/>
    <col min="10255" max="10255" width="13.5703125" style="34" customWidth="1"/>
    <col min="10256" max="10464" width="9.140625" style="34"/>
    <col min="10465" max="10465" width="8.140625" style="34" customWidth="1"/>
    <col min="10466" max="10466" width="11.5703125" style="34" customWidth="1"/>
    <col min="10467" max="10467" width="15.7109375" style="34" customWidth="1"/>
    <col min="10468" max="10468" width="11.28515625" style="34" customWidth="1"/>
    <col min="10469" max="10469" width="7.140625" style="34" customWidth="1"/>
    <col min="10470" max="10470" width="6" style="34" customWidth="1"/>
    <col min="10471" max="10471" width="7.85546875" style="34" customWidth="1"/>
    <col min="10472" max="10472" width="5.5703125" style="34" bestFit="1" customWidth="1"/>
    <col min="10473" max="10474" width="0" style="34" hidden="1" customWidth="1"/>
    <col min="10475" max="10475" width="11.42578125" style="34" customWidth="1"/>
    <col min="10476" max="10476" width="5.7109375" style="34" customWidth="1"/>
    <col min="10477" max="10477" width="26.28515625" style="34" customWidth="1"/>
    <col min="10478" max="10478" width="5.85546875" style="34" customWidth="1"/>
    <col min="10479" max="10479" width="10" style="34" customWidth="1"/>
    <col min="10480" max="10480" width="10.85546875" style="34" customWidth="1"/>
    <col min="10481" max="10481" width="0" style="34" hidden="1" customWidth="1"/>
    <col min="10482" max="10482" width="11.140625" style="34" bestFit="1" customWidth="1"/>
    <col min="10483" max="10483" width="6" style="34" bestFit="1" customWidth="1"/>
    <col min="10484" max="10484" width="28" style="34" customWidth="1"/>
    <col min="10485" max="10485" width="5.5703125" style="34" customWidth="1"/>
    <col min="10486" max="10486" width="9.5703125" style="34" customWidth="1"/>
    <col min="10487" max="10487" width="11.28515625" style="34" customWidth="1"/>
    <col min="10488" max="10488" width="0" style="34" hidden="1" customWidth="1"/>
    <col min="10489" max="10489" width="10.85546875" style="34" customWidth="1"/>
    <col min="10490" max="10490" width="5.42578125" style="34" customWidth="1"/>
    <col min="10491" max="10491" width="28" style="34" customWidth="1"/>
    <col min="10492" max="10492" width="7.85546875" style="34" customWidth="1"/>
    <col min="10493" max="10493" width="8" style="34" customWidth="1"/>
    <col min="10494" max="10494" width="12.42578125" style="34" customWidth="1"/>
    <col min="10495" max="10495" width="12.5703125" style="34" customWidth="1"/>
    <col min="10496" max="10496" width="13.5703125" style="34" bestFit="1" customWidth="1"/>
    <col min="10497" max="10497" width="5.7109375" style="34" customWidth="1"/>
    <col min="10498" max="10498" width="27.140625" style="34" customWidth="1"/>
    <col min="10499" max="10499" width="6.5703125" style="34" customWidth="1"/>
    <col min="10500" max="10500" width="9.42578125" style="34" customWidth="1"/>
    <col min="10501" max="10501" width="11.5703125" style="34" customWidth="1"/>
    <col min="10502" max="10502" width="11.140625" style="34" customWidth="1"/>
    <col min="10503" max="10503" width="11.85546875" style="34" customWidth="1"/>
    <col min="10504" max="10510" width="0" style="34" hidden="1" customWidth="1"/>
    <col min="10511" max="10511" width="13.5703125" style="34" customWidth="1"/>
    <col min="10512" max="10720" width="9.140625" style="34"/>
    <col min="10721" max="10721" width="8.140625" style="34" customWidth="1"/>
    <col min="10722" max="10722" width="11.5703125" style="34" customWidth="1"/>
    <col min="10723" max="10723" width="15.7109375" style="34" customWidth="1"/>
    <col min="10724" max="10724" width="11.28515625" style="34" customWidth="1"/>
    <col min="10725" max="10725" width="7.140625" style="34" customWidth="1"/>
    <col min="10726" max="10726" width="6" style="34" customWidth="1"/>
    <col min="10727" max="10727" width="7.85546875" style="34" customWidth="1"/>
    <col min="10728" max="10728" width="5.5703125" style="34" bestFit="1" customWidth="1"/>
    <col min="10729" max="10730" width="0" style="34" hidden="1" customWidth="1"/>
    <col min="10731" max="10731" width="11.42578125" style="34" customWidth="1"/>
    <col min="10732" max="10732" width="5.7109375" style="34" customWidth="1"/>
    <col min="10733" max="10733" width="26.28515625" style="34" customWidth="1"/>
    <col min="10734" max="10734" width="5.85546875" style="34" customWidth="1"/>
    <col min="10735" max="10735" width="10" style="34" customWidth="1"/>
    <col min="10736" max="10736" width="10.85546875" style="34" customWidth="1"/>
    <col min="10737" max="10737" width="0" style="34" hidden="1" customWidth="1"/>
    <col min="10738" max="10738" width="11.140625" style="34" bestFit="1" customWidth="1"/>
    <col min="10739" max="10739" width="6" style="34" bestFit="1" customWidth="1"/>
    <col min="10740" max="10740" width="28" style="34" customWidth="1"/>
    <col min="10741" max="10741" width="5.5703125" style="34" customWidth="1"/>
    <col min="10742" max="10742" width="9.5703125" style="34" customWidth="1"/>
    <col min="10743" max="10743" width="11.28515625" style="34" customWidth="1"/>
    <col min="10744" max="10744" width="0" style="34" hidden="1" customWidth="1"/>
    <col min="10745" max="10745" width="10.85546875" style="34" customWidth="1"/>
    <col min="10746" max="10746" width="5.42578125" style="34" customWidth="1"/>
    <col min="10747" max="10747" width="28" style="34" customWidth="1"/>
    <col min="10748" max="10748" width="7.85546875" style="34" customWidth="1"/>
    <col min="10749" max="10749" width="8" style="34" customWidth="1"/>
    <col min="10750" max="10750" width="12.42578125" style="34" customWidth="1"/>
    <col min="10751" max="10751" width="12.5703125" style="34" customWidth="1"/>
    <col min="10752" max="10752" width="13.5703125" style="34" bestFit="1" customWidth="1"/>
    <col min="10753" max="10753" width="5.7109375" style="34" customWidth="1"/>
    <col min="10754" max="10754" width="27.140625" style="34" customWidth="1"/>
    <col min="10755" max="10755" width="6.5703125" style="34" customWidth="1"/>
    <col min="10756" max="10756" width="9.42578125" style="34" customWidth="1"/>
    <col min="10757" max="10757" width="11.5703125" style="34" customWidth="1"/>
    <col min="10758" max="10758" width="11.140625" style="34" customWidth="1"/>
    <col min="10759" max="10759" width="11.85546875" style="34" customWidth="1"/>
    <col min="10760" max="10766" width="0" style="34" hidden="1" customWidth="1"/>
    <col min="10767" max="10767" width="13.5703125" style="34" customWidth="1"/>
    <col min="10768" max="10976" width="9.140625" style="34"/>
    <col min="10977" max="10977" width="8.140625" style="34" customWidth="1"/>
    <col min="10978" max="10978" width="11.5703125" style="34" customWidth="1"/>
    <col min="10979" max="10979" width="15.7109375" style="34" customWidth="1"/>
    <col min="10980" max="10980" width="11.28515625" style="34" customWidth="1"/>
    <col min="10981" max="10981" width="7.140625" style="34" customWidth="1"/>
    <col min="10982" max="10982" width="6" style="34" customWidth="1"/>
    <col min="10983" max="10983" width="7.85546875" style="34" customWidth="1"/>
    <col min="10984" max="10984" width="5.5703125" style="34" bestFit="1" customWidth="1"/>
    <col min="10985" max="10986" width="0" style="34" hidden="1" customWidth="1"/>
    <col min="10987" max="10987" width="11.42578125" style="34" customWidth="1"/>
    <col min="10988" max="10988" width="5.7109375" style="34" customWidth="1"/>
    <col min="10989" max="10989" width="26.28515625" style="34" customWidth="1"/>
    <col min="10990" max="10990" width="5.85546875" style="34" customWidth="1"/>
    <col min="10991" max="10991" width="10" style="34" customWidth="1"/>
    <col min="10992" max="10992" width="10.85546875" style="34" customWidth="1"/>
    <col min="10993" max="10993" width="0" style="34" hidden="1" customWidth="1"/>
    <col min="10994" max="10994" width="11.140625" style="34" bestFit="1" customWidth="1"/>
    <col min="10995" max="10995" width="6" style="34" bestFit="1" customWidth="1"/>
    <col min="10996" max="10996" width="28" style="34" customWidth="1"/>
    <col min="10997" max="10997" width="5.5703125" style="34" customWidth="1"/>
    <col min="10998" max="10998" width="9.5703125" style="34" customWidth="1"/>
    <col min="10999" max="10999" width="11.28515625" style="34" customWidth="1"/>
    <col min="11000" max="11000" width="0" style="34" hidden="1" customWidth="1"/>
    <col min="11001" max="11001" width="10.85546875" style="34" customWidth="1"/>
    <col min="11002" max="11002" width="5.42578125" style="34" customWidth="1"/>
    <col min="11003" max="11003" width="28" style="34" customWidth="1"/>
    <col min="11004" max="11004" width="7.85546875" style="34" customWidth="1"/>
    <col min="11005" max="11005" width="8" style="34" customWidth="1"/>
    <col min="11006" max="11006" width="12.42578125" style="34" customWidth="1"/>
    <col min="11007" max="11007" width="12.5703125" style="34" customWidth="1"/>
    <col min="11008" max="11008" width="13.5703125" style="34" bestFit="1" customWidth="1"/>
    <col min="11009" max="11009" width="5.7109375" style="34" customWidth="1"/>
    <col min="11010" max="11010" width="27.140625" style="34" customWidth="1"/>
    <col min="11011" max="11011" width="6.5703125" style="34" customWidth="1"/>
    <col min="11012" max="11012" width="9.42578125" style="34" customWidth="1"/>
    <col min="11013" max="11013" width="11.5703125" style="34" customWidth="1"/>
    <col min="11014" max="11014" width="11.140625" style="34" customWidth="1"/>
    <col min="11015" max="11015" width="11.85546875" style="34" customWidth="1"/>
    <col min="11016" max="11022" width="0" style="34" hidden="1" customWidth="1"/>
    <col min="11023" max="11023" width="13.5703125" style="34" customWidth="1"/>
    <col min="11024" max="11232" width="9.140625" style="34"/>
    <col min="11233" max="11233" width="8.140625" style="34" customWidth="1"/>
    <col min="11234" max="11234" width="11.5703125" style="34" customWidth="1"/>
    <col min="11235" max="11235" width="15.7109375" style="34" customWidth="1"/>
    <col min="11236" max="11236" width="11.28515625" style="34" customWidth="1"/>
    <col min="11237" max="11237" width="7.140625" style="34" customWidth="1"/>
    <col min="11238" max="11238" width="6" style="34" customWidth="1"/>
    <col min="11239" max="11239" width="7.85546875" style="34" customWidth="1"/>
    <col min="11240" max="11240" width="5.5703125" style="34" bestFit="1" customWidth="1"/>
    <col min="11241" max="11242" width="0" style="34" hidden="1" customWidth="1"/>
    <col min="11243" max="11243" width="11.42578125" style="34" customWidth="1"/>
    <col min="11244" max="11244" width="5.7109375" style="34" customWidth="1"/>
    <col min="11245" max="11245" width="26.28515625" style="34" customWidth="1"/>
    <col min="11246" max="11246" width="5.85546875" style="34" customWidth="1"/>
    <col min="11247" max="11247" width="10" style="34" customWidth="1"/>
    <col min="11248" max="11248" width="10.85546875" style="34" customWidth="1"/>
    <col min="11249" max="11249" width="0" style="34" hidden="1" customWidth="1"/>
    <col min="11250" max="11250" width="11.140625" style="34" bestFit="1" customWidth="1"/>
    <col min="11251" max="11251" width="6" style="34" bestFit="1" customWidth="1"/>
    <col min="11252" max="11252" width="28" style="34" customWidth="1"/>
    <col min="11253" max="11253" width="5.5703125" style="34" customWidth="1"/>
    <col min="11254" max="11254" width="9.5703125" style="34" customWidth="1"/>
    <col min="11255" max="11255" width="11.28515625" style="34" customWidth="1"/>
    <col min="11256" max="11256" width="0" style="34" hidden="1" customWidth="1"/>
    <col min="11257" max="11257" width="10.85546875" style="34" customWidth="1"/>
    <col min="11258" max="11258" width="5.42578125" style="34" customWidth="1"/>
    <col min="11259" max="11259" width="28" style="34" customWidth="1"/>
    <col min="11260" max="11260" width="7.85546875" style="34" customWidth="1"/>
    <col min="11261" max="11261" width="8" style="34" customWidth="1"/>
    <col min="11262" max="11262" width="12.42578125" style="34" customWidth="1"/>
    <col min="11263" max="11263" width="12.5703125" style="34" customWidth="1"/>
    <col min="11264" max="11264" width="13.5703125" style="34" bestFit="1" customWidth="1"/>
    <col min="11265" max="11265" width="5.7109375" style="34" customWidth="1"/>
    <col min="11266" max="11266" width="27.140625" style="34" customWidth="1"/>
    <col min="11267" max="11267" width="6.5703125" style="34" customWidth="1"/>
    <col min="11268" max="11268" width="9.42578125" style="34" customWidth="1"/>
    <col min="11269" max="11269" width="11.5703125" style="34" customWidth="1"/>
    <col min="11270" max="11270" width="11.140625" style="34" customWidth="1"/>
    <col min="11271" max="11271" width="11.85546875" style="34" customWidth="1"/>
    <col min="11272" max="11278" width="0" style="34" hidden="1" customWidth="1"/>
    <col min="11279" max="11279" width="13.5703125" style="34" customWidth="1"/>
    <col min="11280" max="11488" width="9.140625" style="34"/>
    <col min="11489" max="11489" width="8.140625" style="34" customWidth="1"/>
    <col min="11490" max="11490" width="11.5703125" style="34" customWidth="1"/>
    <col min="11491" max="11491" width="15.7109375" style="34" customWidth="1"/>
    <col min="11492" max="11492" width="11.28515625" style="34" customWidth="1"/>
    <col min="11493" max="11493" width="7.140625" style="34" customWidth="1"/>
    <col min="11494" max="11494" width="6" style="34" customWidth="1"/>
    <col min="11495" max="11495" width="7.85546875" style="34" customWidth="1"/>
    <col min="11496" max="11496" width="5.5703125" style="34" bestFit="1" customWidth="1"/>
    <col min="11497" max="11498" width="0" style="34" hidden="1" customWidth="1"/>
    <col min="11499" max="11499" width="11.42578125" style="34" customWidth="1"/>
    <col min="11500" max="11500" width="5.7109375" style="34" customWidth="1"/>
    <col min="11501" max="11501" width="26.28515625" style="34" customWidth="1"/>
    <col min="11502" max="11502" width="5.85546875" style="34" customWidth="1"/>
    <col min="11503" max="11503" width="10" style="34" customWidth="1"/>
    <col min="11504" max="11504" width="10.85546875" style="34" customWidth="1"/>
    <col min="11505" max="11505" width="0" style="34" hidden="1" customWidth="1"/>
    <col min="11506" max="11506" width="11.140625" style="34" bestFit="1" customWidth="1"/>
    <col min="11507" max="11507" width="6" style="34" bestFit="1" customWidth="1"/>
    <col min="11508" max="11508" width="28" style="34" customWidth="1"/>
    <col min="11509" max="11509" width="5.5703125" style="34" customWidth="1"/>
    <col min="11510" max="11510" width="9.5703125" style="34" customWidth="1"/>
    <col min="11511" max="11511" width="11.28515625" style="34" customWidth="1"/>
    <col min="11512" max="11512" width="0" style="34" hidden="1" customWidth="1"/>
    <col min="11513" max="11513" width="10.85546875" style="34" customWidth="1"/>
    <col min="11514" max="11514" width="5.42578125" style="34" customWidth="1"/>
    <col min="11515" max="11515" width="28" style="34" customWidth="1"/>
    <col min="11516" max="11516" width="7.85546875" style="34" customWidth="1"/>
    <col min="11517" max="11517" width="8" style="34" customWidth="1"/>
    <col min="11518" max="11518" width="12.42578125" style="34" customWidth="1"/>
    <col min="11519" max="11519" width="12.5703125" style="34" customWidth="1"/>
    <col min="11520" max="11520" width="13.5703125" style="34" bestFit="1" customWidth="1"/>
    <col min="11521" max="11521" width="5.7109375" style="34" customWidth="1"/>
    <col min="11522" max="11522" width="27.140625" style="34" customWidth="1"/>
    <col min="11523" max="11523" width="6.5703125" style="34" customWidth="1"/>
    <col min="11524" max="11524" width="9.42578125" style="34" customWidth="1"/>
    <col min="11525" max="11525" width="11.5703125" style="34" customWidth="1"/>
    <col min="11526" max="11526" width="11.140625" style="34" customWidth="1"/>
    <col min="11527" max="11527" width="11.85546875" style="34" customWidth="1"/>
    <col min="11528" max="11534" width="0" style="34" hidden="1" customWidth="1"/>
    <col min="11535" max="11535" width="13.5703125" style="34" customWidth="1"/>
    <col min="11536" max="11744" width="9.140625" style="34"/>
    <col min="11745" max="11745" width="8.140625" style="34" customWidth="1"/>
    <col min="11746" max="11746" width="11.5703125" style="34" customWidth="1"/>
    <col min="11747" max="11747" width="15.7109375" style="34" customWidth="1"/>
    <col min="11748" max="11748" width="11.28515625" style="34" customWidth="1"/>
    <col min="11749" max="11749" width="7.140625" style="34" customWidth="1"/>
    <col min="11750" max="11750" width="6" style="34" customWidth="1"/>
    <col min="11751" max="11751" width="7.85546875" style="34" customWidth="1"/>
    <col min="11752" max="11752" width="5.5703125" style="34" bestFit="1" customWidth="1"/>
    <col min="11753" max="11754" width="0" style="34" hidden="1" customWidth="1"/>
    <col min="11755" max="11755" width="11.42578125" style="34" customWidth="1"/>
    <col min="11756" max="11756" width="5.7109375" style="34" customWidth="1"/>
    <col min="11757" max="11757" width="26.28515625" style="34" customWidth="1"/>
    <col min="11758" max="11758" width="5.85546875" style="34" customWidth="1"/>
    <col min="11759" max="11759" width="10" style="34" customWidth="1"/>
    <col min="11760" max="11760" width="10.85546875" style="34" customWidth="1"/>
    <col min="11761" max="11761" width="0" style="34" hidden="1" customWidth="1"/>
    <col min="11762" max="11762" width="11.140625" style="34" bestFit="1" customWidth="1"/>
    <col min="11763" max="11763" width="6" style="34" bestFit="1" customWidth="1"/>
    <col min="11764" max="11764" width="28" style="34" customWidth="1"/>
    <col min="11765" max="11765" width="5.5703125" style="34" customWidth="1"/>
    <col min="11766" max="11766" width="9.5703125" style="34" customWidth="1"/>
    <col min="11767" max="11767" width="11.28515625" style="34" customWidth="1"/>
    <col min="11768" max="11768" width="0" style="34" hidden="1" customWidth="1"/>
    <col min="11769" max="11769" width="10.85546875" style="34" customWidth="1"/>
    <col min="11770" max="11770" width="5.42578125" style="34" customWidth="1"/>
    <col min="11771" max="11771" width="28" style="34" customWidth="1"/>
    <col min="11772" max="11772" width="7.85546875" style="34" customWidth="1"/>
    <col min="11773" max="11773" width="8" style="34" customWidth="1"/>
    <col min="11774" max="11774" width="12.42578125" style="34" customWidth="1"/>
    <col min="11775" max="11775" width="12.5703125" style="34" customWidth="1"/>
    <col min="11776" max="11776" width="13.5703125" style="34" bestFit="1" customWidth="1"/>
    <col min="11777" max="11777" width="5.7109375" style="34" customWidth="1"/>
    <col min="11778" max="11778" width="27.140625" style="34" customWidth="1"/>
    <col min="11779" max="11779" width="6.5703125" style="34" customWidth="1"/>
    <col min="11780" max="11780" width="9.42578125" style="34" customWidth="1"/>
    <col min="11781" max="11781" width="11.5703125" style="34" customWidth="1"/>
    <col min="11782" max="11782" width="11.140625" style="34" customWidth="1"/>
    <col min="11783" max="11783" width="11.85546875" style="34" customWidth="1"/>
    <col min="11784" max="11790" width="0" style="34" hidden="1" customWidth="1"/>
    <col min="11791" max="11791" width="13.5703125" style="34" customWidth="1"/>
    <col min="11792" max="12000" width="9.140625" style="34"/>
    <col min="12001" max="12001" width="8.140625" style="34" customWidth="1"/>
    <col min="12002" max="12002" width="11.5703125" style="34" customWidth="1"/>
    <col min="12003" max="12003" width="15.7109375" style="34" customWidth="1"/>
    <col min="12004" max="12004" width="11.28515625" style="34" customWidth="1"/>
    <col min="12005" max="12005" width="7.140625" style="34" customWidth="1"/>
    <col min="12006" max="12006" width="6" style="34" customWidth="1"/>
    <col min="12007" max="12007" width="7.85546875" style="34" customWidth="1"/>
    <col min="12008" max="12008" width="5.5703125" style="34" bestFit="1" customWidth="1"/>
    <col min="12009" max="12010" width="0" style="34" hidden="1" customWidth="1"/>
    <col min="12011" max="12011" width="11.42578125" style="34" customWidth="1"/>
    <col min="12012" max="12012" width="5.7109375" style="34" customWidth="1"/>
    <col min="12013" max="12013" width="26.28515625" style="34" customWidth="1"/>
    <col min="12014" max="12014" width="5.85546875" style="34" customWidth="1"/>
    <col min="12015" max="12015" width="10" style="34" customWidth="1"/>
    <col min="12016" max="12016" width="10.85546875" style="34" customWidth="1"/>
    <col min="12017" max="12017" width="0" style="34" hidden="1" customWidth="1"/>
    <col min="12018" max="12018" width="11.140625" style="34" bestFit="1" customWidth="1"/>
    <col min="12019" max="12019" width="6" style="34" bestFit="1" customWidth="1"/>
    <col min="12020" max="12020" width="28" style="34" customWidth="1"/>
    <col min="12021" max="12021" width="5.5703125" style="34" customWidth="1"/>
    <col min="12022" max="12022" width="9.5703125" style="34" customWidth="1"/>
    <col min="12023" max="12023" width="11.28515625" style="34" customWidth="1"/>
    <col min="12024" max="12024" width="0" style="34" hidden="1" customWidth="1"/>
    <col min="12025" max="12025" width="10.85546875" style="34" customWidth="1"/>
    <col min="12026" max="12026" width="5.42578125" style="34" customWidth="1"/>
    <col min="12027" max="12027" width="28" style="34" customWidth="1"/>
    <col min="12028" max="12028" width="7.85546875" style="34" customWidth="1"/>
    <col min="12029" max="12029" width="8" style="34" customWidth="1"/>
    <col min="12030" max="12030" width="12.42578125" style="34" customWidth="1"/>
    <col min="12031" max="12031" width="12.5703125" style="34" customWidth="1"/>
    <col min="12032" max="12032" width="13.5703125" style="34" bestFit="1" customWidth="1"/>
    <col min="12033" max="12033" width="5.7109375" style="34" customWidth="1"/>
    <col min="12034" max="12034" width="27.140625" style="34" customWidth="1"/>
    <col min="12035" max="12035" width="6.5703125" style="34" customWidth="1"/>
    <col min="12036" max="12036" width="9.42578125" style="34" customWidth="1"/>
    <col min="12037" max="12037" width="11.5703125" style="34" customWidth="1"/>
    <col min="12038" max="12038" width="11.140625" style="34" customWidth="1"/>
    <col min="12039" max="12039" width="11.85546875" style="34" customWidth="1"/>
    <col min="12040" max="12046" width="0" style="34" hidden="1" customWidth="1"/>
    <col min="12047" max="12047" width="13.5703125" style="34" customWidth="1"/>
    <col min="12048" max="12256" width="9.140625" style="34"/>
    <col min="12257" max="12257" width="8.140625" style="34" customWidth="1"/>
    <col min="12258" max="12258" width="11.5703125" style="34" customWidth="1"/>
    <col min="12259" max="12259" width="15.7109375" style="34" customWidth="1"/>
    <col min="12260" max="12260" width="11.28515625" style="34" customWidth="1"/>
    <col min="12261" max="12261" width="7.140625" style="34" customWidth="1"/>
    <col min="12262" max="12262" width="6" style="34" customWidth="1"/>
    <col min="12263" max="12263" width="7.85546875" style="34" customWidth="1"/>
    <col min="12264" max="12264" width="5.5703125" style="34" bestFit="1" customWidth="1"/>
    <col min="12265" max="12266" width="0" style="34" hidden="1" customWidth="1"/>
    <col min="12267" max="12267" width="11.42578125" style="34" customWidth="1"/>
    <col min="12268" max="12268" width="5.7109375" style="34" customWidth="1"/>
    <col min="12269" max="12269" width="26.28515625" style="34" customWidth="1"/>
    <col min="12270" max="12270" width="5.85546875" style="34" customWidth="1"/>
    <col min="12271" max="12271" width="10" style="34" customWidth="1"/>
    <col min="12272" max="12272" width="10.85546875" style="34" customWidth="1"/>
    <col min="12273" max="12273" width="0" style="34" hidden="1" customWidth="1"/>
    <col min="12274" max="12274" width="11.140625" style="34" bestFit="1" customWidth="1"/>
    <col min="12275" max="12275" width="6" style="34" bestFit="1" customWidth="1"/>
    <col min="12276" max="12276" width="28" style="34" customWidth="1"/>
    <col min="12277" max="12277" width="5.5703125" style="34" customWidth="1"/>
    <col min="12278" max="12278" width="9.5703125" style="34" customWidth="1"/>
    <col min="12279" max="12279" width="11.28515625" style="34" customWidth="1"/>
    <col min="12280" max="12280" width="0" style="34" hidden="1" customWidth="1"/>
    <col min="12281" max="12281" width="10.85546875" style="34" customWidth="1"/>
    <col min="12282" max="12282" width="5.42578125" style="34" customWidth="1"/>
    <col min="12283" max="12283" width="28" style="34" customWidth="1"/>
    <col min="12284" max="12284" width="7.85546875" style="34" customWidth="1"/>
    <col min="12285" max="12285" width="8" style="34" customWidth="1"/>
    <col min="12286" max="12286" width="12.42578125" style="34" customWidth="1"/>
    <col min="12287" max="12287" width="12.5703125" style="34" customWidth="1"/>
    <col min="12288" max="12288" width="13.5703125" style="34" bestFit="1" customWidth="1"/>
    <col min="12289" max="12289" width="5.7109375" style="34" customWidth="1"/>
    <col min="12290" max="12290" width="27.140625" style="34" customWidth="1"/>
    <col min="12291" max="12291" width="6.5703125" style="34" customWidth="1"/>
    <col min="12292" max="12292" width="9.42578125" style="34" customWidth="1"/>
    <col min="12293" max="12293" width="11.5703125" style="34" customWidth="1"/>
    <col min="12294" max="12294" width="11.140625" style="34" customWidth="1"/>
    <col min="12295" max="12295" width="11.85546875" style="34" customWidth="1"/>
    <col min="12296" max="12302" width="0" style="34" hidden="1" customWidth="1"/>
    <col min="12303" max="12303" width="13.5703125" style="34" customWidth="1"/>
    <col min="12304" max="12512" width="9.140625" style="34"/>
    <col min="12513" max="12513" width="8.140625" style="34" customWidth="1"/>
    <col min="12514" max="12514" width="11.5703125" style="34" customWidth="1"/>
    <col min="12515" max="12515" width="15.7109375" style="34" customWidth="1"/>
    <col min="12516" max="12516" width="11.28515625" style="34" customWidth="1"/>
    <col min="12517" max="12517" width="7.140625" style="34" customWidth="1"/>
    <col min="12518" max="12518" width="6" style="34" customWidth="1"/>
    <col min="12519" max="12519" width="7.85546875" style="34" customWidth="1"/>
    <col min="12520" max="12520" width="5.5703125" style="34" bestFit="1" customWidth="1"/>
    <col min="12521" max="12522" width="0" style="34" hidden="1" customWidth="1"/>
    <col min="12523" max="12523" width="11.42578125" style="34" customWidth="1"/>
    <col min="12524" max="12524" width="5.7109375" style="34" customWidth="1"/>
    <col min="12525" max="12525" width="26.28515625" style="34" customWidth="1"/>
    <col min="12526" max="12526" width="5.85546875" style="34" customWidth="1"/>
    <col min="12527" max="12527" width="10" style="34" customWidth="1"/>
    <col min="12528" max="12528" width="10.85546875" style="34" customWidth="1"/>
    <col min="12529" max="12529" width="0" style="34" hidden="1" customWidth="1"/>
    <col min="12530" max="12530" width="11.140625" style="34" bestFit="1" customWidth="1"/>
    <col min="12531" max="12531" width="6" style="34" bestFit="1" customWidth="1"/>
    <col min="12532" max="12532" width="28" style="34" customWidth="1"/>
    <col min="12533" max="12533" width="5.5703125" style="34" customWidth="1"/>
    <col min="12534" max="12534" width="9.5703125" style="34" customWidth="1"/>
    <col min="12535" max="12535" width="11.28515625" style="34" customWidth="1"/>
    <col min="12536" max="12536" width="0" style="34" hidden="1" customWidth="1"/>
    <col min="12537" max="12537" width="10.85546875" style="34" customWidth="1"/>
    <col min="12538" max="12538" width="5.42578125" style="34" customWidth="1"/>
    <col min="12539" max="12539" width="28" style="34" customWidth="1"/>
    <col min="12540" max="12540" width="7.85546875" style="34" customWidth="1"/>
    <col min="12541" max="12541" width="8" style="34" customWidth="1"/>
    <col min="12542" max="12542" width="12.42578125" style="34" customWidth="1"/>
    <col min="12543" max="12543" width="12.5703125" style="34" customWidth="1"/>
    <col min="12544" max="12544" width="13.5703125" style="34" bestFit="1" customWidth="1"/>
    <col min="12545" max="12545" width="5.7109375" style="34" customWidth="1"/>
    <col min="12546" max="12546" width="27.140625" style="34" customWidth="1"/>
    <col min="12547" max="12547" width="6.5703125" style="34" customWidth="1"/>
    <col min="12548" max="12548" width="9.42578125" style="34" customWidth="1"/>
    <col min="12549" max="12549" width="11.5703125" style="34" customWidth="1"/>
    <col min="12550" max="12550" width="11.140625" style="34" customWidth="1"/>
    <col min="12551" max="12551" width="11.85546875" style="34" customWidth="1"/>
    <col min="12552" max="12558" width="0" style="34" hidden="1" customWidth="1"/>
    <col min="12559" max="12559" width="13.5703125" style="34" customWidth="1"/>
    <col min="12560" max="12768" width="9.140625" style="34"/>
    <col min="12769" max="12769" width="8.140625" style="34" customWidth="1"/>
    <col min="12770" max="12770" width="11.5703125" style="34" customWidth="1"/>
    <col min="12771" max="12771" width="15.7109375" style="34" customWidth="1"/>
    <col min="12772" max="12772" width="11.28515625" style="34" customWidth="1"/>
    <col min="12773" max="12773" width="7.140625" style="34" customWidth="1"/>
    <col min="12774" max="12774" width="6" style="34" customWidth="1"/>
    <col min="12775" max="12775" width="7.85546875" style="34" customWidth="1"/>
    <col min="12776" max="12776" width="5.5703125" style="34" bestFit="1" customWidth="1"/>
    <col min="12777" max="12778" width="0" style="34" hidden="1" customWidth="1"/>
    <col min="12779" max="12779" width="11.42578125" style="34" customWidth="1"/>
    <col min="12780" max="12780" width="5.7109375" style="34" customWidth="1"/>
    <col min="12781" max="12781" width="26.28515625" style="34" customWidth="1"/>
    <col min="12782" max="12782" width="5.85546875" style="34" customWidth="1"/>
    <col min="12783" max="12783" width="10" style="34" customWidth="1"/>
    <col min="12784" max="12784" width="10.85546875" style="34" customWidth="1"/>
    <col min="12785" max="12785" width="0" style="34" hidden="1" customWidth="1"/>
    <col min="12786" max="12786" width="11.140625" style="34" bestFit="1" customWidth="1"/>
    <col min="12787" max="12787" width="6" style="34" bestFit="1" customWidth="1"/>
    <col min="12788" max="12788" width="28" style="34" customWidth="1"/>
    <col min="12789" max="12789" width="5.5703125" style="34" customWidth="1"/>
    <col min="12790" max="12790" width="9.5703125" style="34" customWidth="1"/>
    <col min="12791" max="12791" width="11.28515625" style="34" customWidth="1"/>
    <col min="12792" max="12792" width="0" style="34" hidden="1" customWidth="1"/>
    <col min="12793" max="12793" width="10.85546875" style="34" customWidth="1"/>
    <col min="12794" max="12794" width="5.42578125" style="34" customWidth="1"/>
    <col min="12795" max="12795" width="28" style="34" customWidth="1"/>
    <col min="12796" max="12796" width="7.85546875" style="34" customWidth="1"/>
    <col min="12797" max="12797" width="8" style="34" customWidth="1"/>
    <col min="12798" max="12798" width="12.42578125" style="34" customWidth="1"/>
    <col min="12799" max="12799" width="12.5703125" style="34" customWidth="1"/>
    <col min="12800" max="12800" width="13.5703125" style="34" bestFit="1" customWidth="1"/>
    <col min="12801" max="12801" width="5.7109375" style="34" customWidth="1"/>
    <col min="12802" max="12802" width="27.140625" style="34" customWidth="1"/>
    <col min="12803" max="12803" width="6.5703125" style="34" customWidth="1"/>
    <col min="12804" max="12804" width="9.42578125" style="34" customWidth="1"/>
    <col min="12805" max="12805" width="11.5703125" style="34" customWidth="1"/>
    <col min="12806" max="12806" width="11.140625" style="34" customWidth="1"/>
    <col min="12807" max="12807" width="11.85546875" style="34" customWidth="1"/>
    <col min="12808" max="12814" width="0" style="34" hidden="1" customWidth="1"/>
    <col min="12815" max="12815" width="13.5703125" style="34" customWidth="1"/>
    <col min="12816" max="13024" width="9.140625" style="34"/>
    <col min="13025" max="13025" width="8.140625" style="34" customWidth="1"/>
    <col min="13026" max="13026" width="11.5703125" style="34" customWidth="1"/>
    <col min="13027" max="13027" width="15.7109375" style="34" customWidth="1"/>
    <col min="13028" max="13028" width="11.28515625" style="34" customWidth="1"/>
    <col min="13029" max="13029" width="7.140625" style="34" customWidth="1"/>
    <col min="13030" max="13030" width="6" style="34" customWidth="1"/>
    <col min="13031" max="13031" width="7.85546875" style="34" customWidth="1"/>
    <col min="13032" max="13032" width="5.5703125" style="34" bestFit="1" customWidth="1"/>
    <col min="13033" max="13034" width="0" style="34" hidden="1" customWidth="1"/>
    <col min="13035" max="13035" width="11.42578125" style="34" customWidth="1"/>
    <col min="13036" max="13036" width="5.7109375" style="34" customWidth="1"/>
    <col min="13037" max="13037" width="26.28515625" style="34" customWidth="1"/>
    <col min="13038" max="13038" width="5.85546875" style="34" customWidth="1"/>
    <col min="13039" max="13039" width="10" style="34" customWidth="1"/>
    <col min="13040" max="13040" width="10.85546875" style="34" customWidth="1"/>
    <col min="13041" max="13041" width="0" style="34" hidden="1" customWidth="1"/>
    <col min="13042" max="13042" width="11.140625" style="34" bestFit="1" customWidth="1"/>
    <col min="13043" max="13043" width="6" style="34" bestFit="1" customWidth="1"/>
    <col min="13044" max="13044" width="28" style="34" customWidth="1"/>
    <col min="13045" max="13045" width="5.5703125" style="34" customWidth="1"/>
    <col min="13046" max="13046" width="9.5703125" style="34" customWidth="1"/>
    <col min="13047" max="13047" width="11.28515625" style="34" customWidth="1"/>
    <col min="13048" max="13048" width="0" style="34" hidden="1" customWidth="1"/>
    <col min="13049" max="13049" width="10.85546875" style="34" customWidth="1"/>
    <col min="13050" max="13050" width="5.42578125" style="34" customWidth="1"/>
    <col min="13051" max="13051" width="28" style="34" customWidth="1"/>
    <col min="13052" max="13052" width="7.85546875" style="34" customWidth="1"/>
    <col min="13053" max="13053" width="8" style="34" customWidth="1"/>
    <col min="13054" max="13054" width="12.42578125" style="34" customWidth="1"/>
    <col min="13055" max="13055" width="12.5703125" style="34" customWidth="1"/>
    <col min="13056" max="13056" width="13.5703125" style="34" bestFit="1" customWidth="1"/>
    <col min="13057" max="13057" width="5.7109375" style="34" customWidth="1"/>
    <col min="13058" max="13058" width="27.140625" style="34" customWidth="1"/>
    <col min="13059" max="13059" width="6.5703125" style="34" customWidth="1"/>
    <col min="13060" max="13060" width="9.42578125" style="34" customWidth="1"/>
    <col min="13061" max="13061" width="11.5703125" style="34" customWidth="1"/>
    <col min="13062" max="13062" width="11.140625" style="34" customWidth="1"/>
    <col min="13063" max="13063" width="11.85546875" style="34" customWidth="1"/>
    <col min="13064" max="13070" width="0" style="34" hidden="1" customWidth="1"/>
    <col min="13071" max="13071" width="13.5703125" style="34" customWidth="1"/>
    <col min="13072" max="13280" width="9.140625" style="34"/>
    <col min="13281" max="13281" width="8.140625" style="34" customWidth="1"/>
    <col min="13282" max="13282" width="11.5703125" style="34" customWidth="1"/>
    <col min="13283" max="13283" width="15.7109375" style="34" customWidth="1"/>
    <col min="13284" max="13284" width="11.28515625" style="34" customWidth="1"/>
    <col min="13285" max="13285" width="7.140625" style="34" customWidth="1"/>
    <col min="13286" max="13286" width="6" style="34" customWidth="1"/>
    <col min="13287" max="13287" width="7.85546875" style="34" customWidth="1"/>
    <col min="13288" max="13288" width="5.5703125" style="34" bestFit="1" customWidth="1"/>
    <col min="13289" max="13290" width="0" style="34" hidden="1" customWidth="1"/>
    <col min="13291" max="13291" width="11.42578125" style="34" customWidth="1"/>
    <col min="13292" max="13292" width="5.7109375" style="34" customWidth="1"/>
    <col min="13293" max="13293" width="26.28515625" style="34" customWidth="1"/>
    <col min="13294" max="13294" width="5.85546875" style="34" customWidth="1"/>
    <col min="13295" max="13295" width="10" style="34" customWidth="1"/>
    <col min="13296" max="13296" width="10.85546875" style="34" customWidth="1"/>
    <col min="13297" max="13297" width="0" style="34" hidden="1" customWidth="1"/>
    <col min="13298" max="13298" width="11.140625" style="34" bestFit="1" customWidth="1"/>
    <col min="13299" max="13299" width="6" style="34" bestFit="1" customWidth="1"/>
    <col min="13300" max="13300" width="28" style="34" customWidth="1"/>
    <col min="13301" max="13301" width="5.5703125" style="34" customWidth="1"/>
    <col min="13302" max="13302" width="9.5703125" style="34" customWidth="1"/>
    <col min="13303" max="13303" width="11.28515625" style="34" customWidth="1"/>
    <col min="13304" max="13304" width="0" style="34" hidden="1" customWidth="1"/>
    <col min="13305" max="13305" width="10.85546875" style="34" customWidth="1"/>
    <col min="13306" max="13306" width="5.42578125" style="34" customWidth="1"/>
    <col min="13307" max="13307" width="28" style="34" customWidth="1"/>
    <col min="13308" max="13308" width="7.85546875" style="34" customWidth="1"/>
    <col min="13309" max="13309" width="8" style="34" customWidth="1"/>
    <col min="13310" max="13310" width="12.42578125" style="34" customWidth="1"/>
    <col min="13311" max="13311" width="12.5703125" style="34" customWidth="1"/>
    <col min="13312" max="13312" width="13.5703125" style="34" bestFit="1" customWidth="1"/>
    <col min="13313" max="13313" width="5.7109375" style="34" customWidth="1"/>
    <col min="13314" max="13314" width="27.140625" style="34" customWidth="1"/>
    <col min="13315" max="13315" width="6.5703125" style="34" customWidth="1"/>
    <col min="13316" max="13316" width="9.42578125" style="34" customWidth="1"/>
    <col min="13317" max="13317" width="11.5703125" style="34" customWidth="1"/>
    <col min="13318" max="13318" width="11.140625" style="34" customWidth="1"/>
    <col min="13319" max="13319" width="11.85546875" style="34" customWidth="1"/>
    <col min="13320" max="13326" width="0" style="34" hidden="1" customWidth="1"/>
    <col min="13327" max="13327" width="13.5703125" style="34" customWidth="1"/>
    <col min="13328" max="13536" width="9.140625" style="34"/>
    <col min="13537" max="13537" width="8.140625" style="34" customWidth="1"/>
    <col min="13538" max="13538" width="11.5703125" style="34" customWidth="1"/>
    <col min="13539" max="13539" width="15.7109375" style="34" customWidth="1"/>
    <col min="13540" max="13540" width="11.28515625" style="34" customWidth="1"/>
    <col min="13541" max="13541" width="7.140625" style="34" customWidth="1"/>
    <col min="13542" max="13542" width="6" style="34" customWidth="1"/>
    <col min="13543" max="13543" width="7.85546875" style="34" customWidth="1"/>
    <col min="13544" max="13544" width="5.5703125" style="34" bestFit="1" customWidth="1"/>
    <col min="13545" max="13546" width="0" style="34" hidden="1" customWidth="1"/>
    <col min="13547" max="13547" width="11.42578125" style="34" customWidth="1"/>
    <col min="13548" max="13548" width="5.7109375" style="34" customWidth="1"/>
    <col min="13549" max="13549" width="26.28515625" style="34" customWidth="1"/>
    <col min="13550" max="13550" width="5.85546875" style="34" customWidth="1"/>
    <col min="13551" max="13551" width="10" style="34" customWidth="1"/>
    <col min="13552" max="13552" width="10.85546875" style="34" customWidth="1"/>
    <col min="13553" max="13553" width="0" style="34" hidden="1" customWidth="1"/>
    <col min="13554" max="13554" width="11.140625" style="34" bestFit="1" customWidth="1"/>
    <col min="13555" max="13555" width="6" style="34" bestFit="1" customWidth="1"/>
    <col min="13556" max="13556" width="28" style="34" customWidth="1"/>
    <col min="13557" max="13557" width="5.5703125" style="34" customWidth="1"/>
    <col min="13558" max="13558" width="9.5703125" style="34" customWidth="1"/>
    <col min="13559" max="13559" width="11.28515625" style="34" customWidth="1"/>
    <col min="13560" max="13560" width="0" style="34" hidden="1" customWidth="1"/>
    <col min="13561" max="13561" width="10.85546875" style="34" customWidth="1"/>
    <col min="13562" max="13562" width="5.42578125" style="34" customWidth="1"/>
    <col min="13563" max="13563" width="28" style="34" customWidth="1"/>
    <col min="13564" max="13564" width="7.85546875" style="34" customWidth="1"/>
    <col min="13565" max="13565" width="8" style="34" customWidth="1"/>
    <col min="13566" max="13566" width="12.42578125" style="34" customWidth="1"/>
    <col min="13567" max="13567" width="12.5703125" style="34" customWidth="1"/>
    <col min="13568" max="13568" width="13.5703125" style="34" bestFit="1" customWidth="1"/>
    <col min="13569" max="13569" width="5.7109375" style="34" customWidth="1"/>
    <col min="13570" max="13570" width="27.140625" style="34" customWidth="1"/>
    <col min="13571" max="13571" width="6.5703125" style="34" customWidth="1"/>
    <col min="13572" max="13572" width="9.42578125" style="34" customWidth="1"/>
    <col min="13573" max="13573" width="11.5703125" style="34" customWidth="1"/>
    <col min="13574" max="13574" width="11.140625" style="34" customWidth="1"/>
    <col min="13575" max="13575" width="11.85546875" style="34" customWidth="1"/>
    <col min="13576" max="13582" width="0" style="34" hidden="1" customWidth="1"/>
    <col min="13583" max="13583" width="13.5703125" style="34" customWidth="1"/>
    <col min="13584" max="13792" width="9.140625" style="34"/>
    <col min="13793" max="13793" width="8.140625" style="34" customWidth="1"/>
    <col min="13794" max="13794" width="11.5703125" style="34" customWidth="1"/>
    <col min="13795" max="13795" width="15.7109375" style="34" customWidth="1"/>
    <col min="13796" max="13796" width="11.28515625" style="34" customWidth="1"/>
    <col min="13797" max="13797" width="7.140625" style="34" customWidth="1"/>
    <col min="13798" max="13798" width="6" style="34" customWidth="1"/>
    <col min="13799" max="13799" width="7.85546875" style="34" customWidth="1"/>
    <col min="13800" max="13800" width="5.5703125" style="34" bestFit="1" customWidth="1"/>
    <col min="13801" max="13802" width="0" style="34" hidden="1" customWidth="1"/>
    <col min="13803" max="13803" width="11.42578125" style="34" customWidth="1"/>
    <col min="13804" max="13804" width="5.7109375" style="34" customWidth="1"/>
    <col min="13805" max="13805" width="26.28515625" style="34" customWidth="1"/>
    <col min="13806" max="13806" width="5.85546875" style="34" customWidth="1"/>
    <col min="13807" max="13807" width="10" style="34" customWidth="1"/>
    <col min="13808" max="13808" width="10.85546875" style="34" customWidth="1"/>
    <col min="13809" max="13809" width="0" style="34" hidden="1" customWidth="1"/>
    <col min="13810" max="13810" width="11.140625" style="34" bestFit="1" customWidth="1"/>
    <col min="13811" max="13811" width="6" style="34" bestFit="1" customWidth="1"/>
    <col min="13812" max="13812" width="28" style="34" customWidth="1"/>
    <col min="13813" max="13813" width="5.5703125" style="34" customWidth="1"/>
    <col min="13814" max="13814" width="9.5703125" style="34" customWidth="1"/>
    <col min="13815" max="13815" width="11.28515625" style="34" customWidth="1"/>
    <col min="13816" max="13816" width="0" style="34" hidden="1" customWidth="1"/>
    <col min="13817" max="13817" width="10.85546875" style="34" customWidth="1"/>
    <col min="13818" max="13818" width="5.42578125" style="34" customWidth="1"/>
    <col min="13819" max="13819" width="28" style="34" customWidth="1"/>
    <col min="13820" max="13820" width="7.85546875" style="34" customWidth="1"/>
    <col min="13821" max="13821" width="8" style="34" customWidth="1"/>
    <col min="13822" max="13822" width="12.42578125" style="34" customWidth="1"/>
    <col min="13823" max="13823" width="12.5703125" style="34" customWidth="1"/>
    <col min="13824" max="13824" width="13.5703125" style="34" bestFit="1" customWidth="1"/>
    <col min="13825" max="13825" width="5.7109375" style="34" customWidth="1"/>
    <col min="13826" max="13826" width="27.140625" style="34" customWidth="1"/>
    <col min="13827" max="13827" width="6.5703125" style="34" customWidth="1"/>
    <col min="13828" max="13828" width="9.42578125" style="34" customWidth="1"/>
    <col min="13829" max="13829" width="11.5703125" style="34" customWidth="1"/>
    <col min="13830" max="13830" width="11.140625" style="34" customWidth="1"/>
    <col min="13831" max="13831" width="11.85546875" style="34" customWidth="1"/>
    <col min="13832" max="13838" width="0" style="34" hidden="1" customWidth="1"/>
    <col min="13839" max="13839" width="13.5703125" style="34" customWidth="1"/>
    <col min="13840" max="14048" width="9.140625" style="34"/>
    <col min="14049" max="14049" width="8.140625" style="34" customWidth="1"/>
    <col min="14050" max="14050" width="11.5703125" style="34" customWidth="1"/>
    <col min="14051" max="14051" width="15.7109375" style="34" customWidth="1"/>
    <col min="14052" max="14052" width="11.28515625" style="34" customWidth="1"/>
    <col min="14053" max="14053" width="7.140625" style="34" customWidth="1"/>
    <col min="14054" max="14054" width="6" style="34" customWidth="1"/>
    <col min="14055" max="14055" width="7.85546875" style="34" customWidth="1"/>
    <col min="14056" max="14056" width="5.5703125" style="34" bestFit="1" customWidth="1"/>
    <col min="14057" max="14058" width="0" style="34" hidden="1" customWidth="1"/>
    <col min="14059" max="14059" width="11.42578125" style="34" customWidth="1"/>
    <col min="14060" max="14060" width="5.7109375" style="34" customWidth="1"/>
    <col min="14061" max="14061" width="26.28515625" style="34" customWidth="1"/>
    <col min="14062" max="14062" width="5.85546875" style="34" customWidth="1"/>
    <col min="14063" max="14063" width="10" style="34" customWidth="1"/>
    <col min="14064" max="14064" width="10.85546875" style="34" customWidth="1"/>
    <col min="14065" max="14065" width="0" style="34" hidden="1" customWidth="1"/>
    <col min="14066" max="14066" width="11.140625" style="34" bestFit="1" customWidth="1"/>
    <col min="14067" max="14067" width="6" style="34" bestFit="1" customWidth="1"/>
    <col min="14068" max="14068" width="28" style="34" customWidth="1"/>
    <col min="14069" max="14069" width="5.5703125" style="34" customWidth="1"/>
    <col min="14070" max="14070" width="9.5703125" style="34" customWidth="1"/>
    <col min="14071" max="14071" width="11.28515625" style="34" customWidth="1"/>
    <col min="14072" max="14072" width="0" style="34" hidden="1" customWidth="1"/>
    <col min="14073" max="14073" width="10.85546875" style="34" customWidth="1"/>
    <col min="14074" max="14074" width="5.42578125" style="34" customWidth="1"/>
    <col min="14075" max="14075" width="28" style="34" customWidth="1"/>
    <col min="14076" max="14076" width="7.85546875" style="34" customWidth="1"/>
    <col min="14077" max="14077" width="8" style="34" customWidth="1"/>
    <col min="14078" max="14078" width="12.42578125" style="34" customWidth="1"/>
    <col min="14079" max="14079" width="12.5703125" style="34" customWidth="1"/>
    <col min="14080" max="14080" width="13.5703125" style="34" bestFit="1" customWidth="1"/>
    <col min="14081" max="14081" width="5.7109375" style="34" customWidth="1"/>
    <col min="14082" max="14082" width="27.140625" style="34" customWidth="1"/>
    <col min="14083" max="14083" width="6.5703125" style="34" customWidth="1"/>
    <col min="14084" max="14084" width="9.42578125" style="34" customWidth="1"/>
    <col min="14085" max="14085" width="11.5703125" style="34" customWidth="1"/>
    <col min="14086" max="14086" width="11.140625" style="34" customWidth="1"/>
    <col min="14087" max="14087" width="11.85546875" style="34" customWidth="1"/>
    <col min="14088" max="14094" width="0" style="34" hidden="1" customWidth="1"/>
    <col min="14095" max="14095" width="13.5703125" style="34" customWidth="1"/>
    <col min="14096" max="14304" width="9.140625" style="34"/>
    <col min="14305" max="14305" width="8.140625" style="34" customWidth="1"/>
    <col min="14306" max="14306" width="11.5703125" style="34" customWidth="1"/>
    <col min="14307" max="14307" width="15.7109375" style="34" customWidth="1"/>
    <col min="14308" max="14308" width="11.28515625" style="34" customWidth="1"/>
    <col min="14309" max="14309" width="7.140625" style="34" customWidth="1"/>
    <col min="14310" max="14310" width="6" style="34" customWidth="1"/>
    <col min="14311" max="14311" width="7.85546875" style="34" customWidth="1"/>
    <col min="14312" max="14312" width="5.5703125" style="34" bestFit="1" customWidth="1"/>
    <col min="14313" max="14314" width="0" style="34" hidden="1" customWidth="1"/>
    <col min="14315" max="14315" width="11.42578125" style="34" customWidth="1"/>
    <col min="14316" max="14316" width="5.7109375" style="34" customWidth="1"/>
    <col min="14317" max="14317" width="26.28515625" style="34" customWidth="1"/>
    <col min="14318" max="14318" width="5.85546875" style="34" customWidth="1"/>
    <col min="14319" max="14319" width="10" style="34" customWidth="1"/>
    <col min="14320" max="14320" width="10.85546875" style="34" customWidth="1"/>
    <col min="14321" max="14321" width="0" style="34" hidden="1" customWidth="1"/>
    <col min="14322" max="14322" width="11.140625" style="34" bestFit="1" customWidth="1"/>
    <col min="14323" max="14323" width="6" style="34" bestFit="1" customWidth="1"/>
    <col min="14324" max="14324" width="28" style="34" customWidth="1"/>
    <col min="14325" max="14325" width="5.5703125" style="34" customWidth="1"/>
    <col min="14326" max="14326" width="9.5703125" style="34" customWidth="1"/>
    <col min="14327" max="14327" width="11.28515625" style="34" customWidth="1"/>
    <col min="14328" max="14328" width="0" style="34" hidden="1" customWidth="1"/>
    <col min="14329" max="14329" width="10.85546875" style="34" customWidth="1"/>
    <col min="14330" max="14330" width="5.42578125" style="34" customWidth="1"/>
    <col min="14331" max="14331" width="28" style="34" customWidth="1"/>
    <col min="14332" max="14332" width="7.85546875" style="34" customWidth="1"/>
    <col min="14333" max="14333" width="8" style="34" customWidth="1"/>
    <col min="14334" max="14334" width="12.42578125" style="34" customWidth="1"/>
    <col min="14335" max="14335" width="12.5703125" style="34" customWidth="1"/>
    <col min="14336" max="14336" width="13.5703125" style="34" bestFit="1" customWidth="1"/>
    <col min="14337" max="14337" width="5.7109375" style="34" customWidth="1"/>
    <col min="14338" max="14338" width="27.140625" style="34" customWidth="1"/>
    <col min="14339" max="14339" width="6.5703125" style="34" customWidth="1"/>
    <col min="14340" max="14340" width="9.42578125" style="34" customWidth="1"/>
    <col min="14341" max="14341" width="11.5703125" style="34" customWidth="1"/>
    <col min="14342" max="14342" width="11.140625" style="34" customWidth="1"/>
    <col min="14343" max="14343" width="11.85546875" style="34" customWidth="1"/>
    <col min="14344" max="14350" width="0" style="34" hidden="1" customWidth="1"/>
    <col min="14351" max="14351" width="13.5703125" style="34" customWidth="1"/>
    <col min="14352" max="14560" width="9.140625" style="34"/>
    <col min="14561" max="14561" width="8.140625" style="34" customWidth="1"/>
    <col min="14562" max="14562" width="11.5703125" style="34" customWidth="1"/>
    <col min="14563" max="14563" width="15.7109375" style="34" customWidth="1"/>
    <col min="14564" max="14564" width="11.28515625" style="34" customWidth="1"/>
    <col min="14565" max="14565" width="7.140625" style="34" customWidth="1"/>
    <col min="14566" max="14566" width="6" style="34" customWidth="1"/>
    <col min="14567" max="14567" width="7.85546875" style="34" customWidth="1"/>
    <col min="14568" max="14568" width="5.5703125" style="34" bestFit="1" customWidth="1"/>
    <col min="14569" max="14570" width="0" style="34" hidden="1" customWidth="1"/>
    <col min="14571" max="14571" width="11.42578125" style="34" customWidth="1"/>
    <col min="14572" max="14572" width="5.7109375" style="34" customWidth="1"/>
    <col min="14573" max="14573" width="26.28515625" style="34" customWidth="1"/>
    <col min="14574" max="14574" width="5.85546875" style="34" customWidth="1"/>
    <col min="14575" max="14575" width="10" style="34" customWidth="1"/>
    <col min="14576" max="14576" width="10.85546875" style="34" customWidth="1"/>
    <col min="14577" max="14577" width="0" style="34" hidden="1" customWidth="1"/>
    <col min="14578" max="14578" width="11.140625" style="34" bestFit="1" customWidth="1"/>
    <col min="14579" max="14579" width="6" style="34" bestFit="1" customWidth="1"/>
    <col min="14580" max="14580" width="28" style="34" customWidth="1"/>
    <col min="14581" max="14581" width="5.5703125" style="34" customWidth="1"/>
    <col min="14582" max="14582" width="9.5703125" style="34" customWidth="1"/>
    <col min="14583" max="14583" width="11.28515625" style="34" customWidth="1"/>
    <col min="14584" max="14584" width="0" style="34" hidden="1" customWidth="1"/>
    <col min="14585" max="14585" width="10.85546875" style="34" customWidth="1"/>
    <col min="14586" max="14586" width="5.42578125" style="34" customWidth="1"/>
    <col min="14587" max="14587" width="28" style="34" customWidth="1"/>
    <col min="14588" max="14588" width="7.85546875" style="34" customWidth="1"/>
    <col min="14589" max="14589" width="8" style="34" customWidth="1"/>
    <col min="14590" max="14590" width="12.42578125" style="34" customWidth="1"/>
    <col min="14591" max="14591" width="12.5703125" style="34" customWidth="1"/>
    <col min="14592" max="14592" width="13.5703125" style="34" bestFit="1" customWidth="1"/>
    <col min="14593" max="14593" width="5.7109375" style="34" customWidth="1"/>
    <col min="14594" max="14594" width="27.140625" style="34" customWidth="1"/>
    <col min="14595" max="14595" width="6.5703125" style="34" customWidth="1"/>
    <col min="14596" max="14596" width="9.42578125" style="34" customWidth="1"/>
    <col min="14597" max="14597" width="11.5703125" style="34" customWidth="1"/>
    <col min="14598" max="14598" width="11.140625" style="34" customWidth="1"/>
    <col min="14599" max="14599" width="11.85546875" style="34" customWidth="1"/>
    <col min="14600" max="14606" width="0" style="34" hidden="1" customWidth="1"/>
    <col min="14607" max="14607" width="13.5703125" style="34" customWidth="1"/>
    <col min="14608" max="14816" width="9.140625" style="34"/>
    <col min="14817" max="14817" width="8.140625" style="34" customWidth="1"/>
    <col min="14818" max="14818" width="11.5703125" style="34" customWidth="1"/>
    <col min="14819" max="14819" width="15.7109375" style="34" customWidth="1"/>
    <col min="14820" max="14820" width="11.28515625" style="34" customWidth="1"/>
    <col min="14821" max="14821" width="7.140625" style="34" customWidth="1"/>
    <col min="14822" max="14822" width="6" style="34" customWidth="1"/>
    <col min="14823" max="14823" width="7.85546875" style="34" customWidth="1"/>
    <col min="14824" max="14824" width="5.5703125" style="34" bestFit="1" customWidth="1"/>
    <col min="14825" max="14826" width="0" style="34" hidden="1" customWidth="1"/>
    <col min="14827" max="14827" width="11.42578125" style="34" customWidth="1"/>
    <col min="14828" max="14828" width="5.7109375" style="34" customWidth="1"/>
    <col min="14829" max="14829" width="26.28515625" style="34" customWidth="1"/>
    <col min="14830" max="14830" width="5.85546875" style="34" customWidth="1"/>
    <col min="14831" max="14831" width="10" style="34" customWidth="1"/>
    <col min="14832" max="14832" width="10.85546875" style="34" customWidth="1"/>
    <col min="14833" max="14833" width="0" style="34" hidden="1" customWidth="1"/>
    <col min="14834" max="14834" width="11.140625" style="34" bestFit="1" customWidth="1"/>
    <col min="14835" max="14835" width="6" style="34" bestFit="1" customWidth="1"/>
    <col min="14836" max="14836" width="28" style="34" customWidth="1"/>
    <col min="14837" max="14837" width="5.5703125" style="34" customWidth="1"/>
    <col min="14838" max="14838" width="9.5703125" style="34" customWidth="1"/>
    <col min="14839" max="14839" width="11.28515625" style="34" customWidth="1"/>
    <col min="14840" max="14840" width="0" style="34" hidden="1" customWidth="1"/>
    <col min="14841" max="14841" width="10.85546875" style="34" customWidth="1"/>
    <col min="14842" max="14842" width="5.42578125" style="34" customWidth="1"/>
    <col min="14843" max="14843" width="28" style="34" customWidth="1"/>
    <col min="14844" max="14844" width="7.85546875" style="34" customWidth="1"/>
    <col min="14845" max="14845" width="8" style="34" customWidth="1"/>
    <col min="14846" max="14846" width="12.42578125" style="34" customWidth="1"/>
    <col min="14847" max="14847" width="12.5703125" style="34" customWidth="1"/>
    <col min="14848" max="14848" width="13.5703125" style="34" bestFit="1" customWidth="1"/>
    <col min="14849" max="14849" width="5.7109375" style="34" customWidth="1"/>
    <col min="14850" max="14850" width="27.140625" style="34" customWidth="1"/>
    <col min="14851" max="14851" width="6.5703125" style="34" customWidth="1"/>
    <col min="14852" max="14852" width="9.42578125" style="34" customWidth="1"/>
    <col min="14853" max="14853" width="11.5703125" style="34" customWidth="1"/>
    <col min="14854" max="14854" width="11.140625" style="34" customWidth="1"/>
    <col min="14855" max="14855" width="11.85546875" style="34" customWidth="1"/>
    <col min="14856" max="14862" width="0" style="34" hidden="1" customWidth="1"/>
    <col min="14863" max="14863" width="13.5703125" style="34" customWidth="1"/>
    <col min="14864" max="15072" width="9.140625" style="34"/>
    <col min="15073" max="15073" width="8.140625" style="34" customWidth="1"/>
    <col min="15074" max="15074" width="11.5703125" style="34" customWidth="1"/>
    <col min="15075" max="15075" width="15.7109375" style="34" customWidth="1"/>
    <col min="15076" max="15076" width="11.28515625" style="34" customWidth="1"/>
    <col min="15077" max="15077" width="7.140625" style="34" customWidth="1"/>
    <col min="15078" max="15078" width="6" style="34" customWidth="1"/>
    <col min="15079" max="15079" width="7.85546875" style="34" customWidth="1"/>
    <col min="15080" max="15080" width="5.5703125" style="34" bestFit="1" customWidth="1"/>
    <col min="15081" max="15082" width="0" style="34" hidden="1" customWidth="1"/>
    <col min="15083" max="15083" width="11.42578125" style="34" customWidth="1"/>
    <col min="15084" max="15084" width="5.7109375" style="34" customWidth="1"/>
    <col min="15085" max="15085" width="26.28515625" style="34" customWidth="1"/>
    <col min="15086" max="15086" width="5.85546875" style="34" customWidth="1"/>
    <col min="15087" max="15087" width="10" style="34" customWidth="1"/>
    <col min="15088" max="15088" width="10.85546875" style="34" customWidth="1"/>
    <col min="15089" max="15089" width="0" style="34" hidden="1" customWidth="1"/>
    <col min="15090" max="15090" width="11.140625" style="34" bestFit="1" customWidth="1"/>
    <col min="15091" max="15091" width="6" style="34" bestFit="1" customWidth="1"/>
    <col min="15092" max="15092" width="28" style="34" customWidth="1"/>
    <col min="15093" max="15093" width="5.5703125" style="34" customWidth="1"/>
    <col min="15094" max="15094" width="9.5703125" style="34" customWidth="1"/>
    <col min="15095" max="15095" width="11.28515625" style="34" customWidth="1"/>
    <col min="15096" max="15096" width="0" style="34" hidden="1" customWidth="1"/>
    <col min="15097" max="15097" width="10.85546875" style="34" customWidth="1"/>
    <col min="15098" max="15098" width="5.42578125" style="34" customWidth="1"/>
    <col min="15099" max="15099" width="28" style="34" customWidth="1"/>
    <col min="15100" max="15100" width="7.85546875" style="34" customWidth="1"/>
    <col min="15101" max="15101" width="8" style="34" customWidth="1"/>
    <col min="15102" max="15102" width="12.42578125" style="34" customWidth="1"/>
    <col min="15103" max="15103" width="12.5703125" style="34" customWidth="1"/>
    <col min="15104" max="15104" width="13.5703125" style="34" bestFit="1" customWidth="1"/>
    <col min="15105" max="15105" width="5.7109375" style="34" customWidth="1"/>
    <col min="15106" max="15106" width="27.140625" style="34" customWidth="1"/>
    <col min="15107" max="15107" width="6.5703125" style="34" customWidth="1"/>
    <col min="15108" max="15108" width="9.42578125" style="34" customWidth="1"/>
    <col min="15109" max="15109" width="11.5703125" style="34" customWidth="1"/>
    <col min="15110" max="15110" width="11.140625" style="34" customWidth="1"/>
    <col min="15111" max="15111" width="11.85546875" style="34" customWidth="1"/>
    <col min="15112" max="15118" width="0" style="34" hidden="1" customWidth="1"/>
    <col min="15119" max="15119" width="13.5703125" style="34" customWidth="1"/>
    <col min="15120" max="15328" width="9.140625" style="34"/>
    <col min="15329" max="15329" width="8.140625" style="34" customWidth="1"/>
    <col min="15330" max="15330" width="11.5703125" style="34" customWidth="1"/>
    <col min="15331" max="15331" width="15.7109375" style="34" customWidth="1"/>
    <col min="15332" max="15332" width="11.28515625" style="34" customWidth="1"/>
    <col min="15333" max="15333" width="7.140625" style="34" customWidth="1"/>
    <col min="15334" max="15334" width="6" style="34" customWidth="1"/>
    <col min="15335" max="15335" width="7.85546875" style="34" customWidth="1"/>
    <col min="15336" max="15336" width="5.5703125" style="34" bestFit="1" customWidth="1"/>
    <col min="15337" max="15338" width="0" style="34" hidden="1" customWidth="1"/>
    <col min="15339" max="15339" width="11.42578125" style="34" customWidth="1"/>
    <col min="15340" max="15340" width="5.7109375" style="34" customWidth="1"/>
    <col min="15341" max="15341" width="26.28515625" style="34" customWidth="1"/>
    <col min="15342" max="15342" width="5.85546875" style="34" customWidth="1"/>
    <col min="15343" max="15343" width="10" style="34" customWidth="1"/>
    <col min="15344" max="15344" width="10.85546875" style="34" customWidth="1"/>
    <col min="15345" max="15345" width="0" style="34" hidden="1" customWidth="1"/>
    <col min="15346" max="15346" width="11.140625" style="34" bestFit="1" customWidth="1"/>
    <col min="15347" max="15347" width="6" style="34" bestFit="1" customWidth="1"/>
    <col min="15348" max="15348" width="28" style="34" customWidth="1"/>
    <col min="15349" max="15349" width="5.5703125" style="34" customWidth="1"/>
    <col min="15350" max="15350" width="9.5703125" style="34" customWidth="1"/>
    <col min="15351" max="15351" width="11.28515625" style="34" customWidth="1"/>
    <col min="15352" max="15352" width="0" style="34" hidden="1" customWidth="1"/>
    <col min="15353" max="15353" width="10.85546875" style="34" customWidth="1"/>
    <col min="15354" max="15354" width="5.42578125" style="34" customWidth="1"/>
    <col min="15355" max="15355" width="28" style="34" customWidth="1"/>
    <col min="15356" max="15356" width="7.85546875" style="34" customWidth="1"/>
    <col min="15357" max="15357" width="8" style="34" customWidth="1"/>
    <col min="15358" max="15358" width="12.42578125" style="34" customWidth="1"/>
    <col min="15359" max="15359" width="12.5703125" style="34" customWidth="1"/>
    <col min="15360" max="15360" width="13.5703125" style="34" bestFit="1" customWidth="1"/>
    <col min="15361" max="15361" width="5.7109375" style="34" customWidth="1"/>
    <col min="15362" max="15362" width="27.140625" style="34" customWidth="1"/>
    <col min="15363" max="15363" width="6.5703125" style="34" customWidth="1"/>
    <col min="15364" max="15364" width="9.42578125" style="34" customWidth="1"/>
    <col min="15365" max="15365" width="11.5703125" style="34" customWidth="1"/>
    <col min="15366" max="15366" width="11.140625" style="34" customWidth="1"/>
    <col min="15367" max="15367" width="11.85546875" style="34" customWidth="1"/>
    <col min="15368" max="15374" width="0" style="34" hidden="1" customWidth="1"/>
    <col min="15375" max="15375" width="13.5703125" style="34" customWidth="1"/>
    <col min="15376" max="15584" width="9.140625" style="34"/>
    <col min="15585" max="15585" width="8.140625" style="34" customWidth="1"/>
    <col min="15586" max="15586" width="11.5703125" style="34" customWidth="1"/>
    <col min="15587" max="15587" width="15.7109375" style="34" customWidth="1"/>
    <col min="15588" max="15588" width="11.28515625" style="34" customWidth="1"/>
    <col min="15589" max="15589" width="7.140625" style="34" customWidth="1"/>
    <col min="15590" max="15590" width="6" style="34" customWidth="1"/>
    <col min="15591" max="15591" width="7.85546875" style="34" customWidth="1"/>
    <col min="15592" max="15592" width="5.5703125" style="34" bestFit="1" customWidth="1"/>
    <col min="15593" max="15594" width="0" style="34" hidden="1" customWidth="1"/>
    <col min="15595" max="15595" width="11.42578125" style="34" customWidth="1"/>
    <col min="15596" max="15596" width="5.7109375" style="34" customWidth="1"/>
    <col min="15597" max="15597" width="26.28515625" style="34" customWidth="1"/>
    <col min="15598" max="15598" width="5.85546875" style="34" customWidth="1"/>
    <col min="15599" max="15599" width="10" style="34" customWidth="1"/>
    <col min="15600" max="15600" width="10.85546875" style="34" customWidth="1"/>
    <col min="15601" max="15601" width="0" style="34" hidden="1" customWidth="1"/>
    <col min="15602" max="15602" width="11.140625" style="34" bestFit="1" customWidth="1"/>
    <col min="15603" max="15603" width="6" style="34" bestFit="1" customWidth="1"/>
    <col min="15604" max="15604" width="28" style="34" customWidth="1"/>
    <col min="15605" max="15605" width="5.5703125" style="34" customWidth="1"/>
    <col min="15606" max="15606" width="9.5703125" style="34" customWidth="1"/>
    <col min="15607" max="15607" width="11.28515625" style="34" customWidth="1"/>
    <col min="15608" max="15608" width="0" style="34" hidden="1" customWidth="1"/>
    <col min="15609" max="15609" width="10.85546875" style="34" customWidth="1"/>
    <col min="15610" max="15610" width="5.42578125" style="34" customWidth="1"/>
    <col min="15611" max="15611" width="28" style="34" customWidth="1"/>
    <col min="15612" max="15612" width="7.85546875" style="34" customWidth="1"/>
    <col min="15613" max="15613" width="8" style="34" customWidth="1"/>
    <col min="15614" max="15614" width="12.42578125" style="34" customWidth="1"/>
    <col min="15615" max="15615" width="12.5703125" style="34" customWidth="1"/>
    <col min="15616" max="15616" width="13.5703125" style="34" bestFit="1" customWidth="1"/>
    <col min="15617" max="15617" width="5.7109375" style="34" customWidth="1"/>
    <col min="15618" max="15618" width="27.140625" style="34" customWidth="1"/>
    <col min="15619" max="15619" width="6.5703125" style="34" customWidth="1"/>
    <col min="15620" max="15620" width="9.42578125" style="34" customWidth="1"/>
    <col min="15621" max="15621" width="11.5703125" style="34" customWidth="1"/>
    <col min="15622" max="15622" width="11.140625" style="34" customWidth="1"/>
    <col min="15623" max="15623" width="11.85546875" style="34" customWidth="1"/>
    <col min="15624" max="15630" width="0" style="34" hidden="1" customWidth="1"/>
    <col min="15631" max="15631" width="13.5703125" style="34" customWidth="1"/>
    <col min="15632" max="15840" width="9.140625" style="34"/>
    <col min="15841" max="15841" width="8.140625" style="34" customWidth="1"/>
    <col min="15842" max="15842" width="11.5703125" style="34" customWidth="1"/>
    <col min="15843" max="15843" width="15.7109375" style="34" customWidth="1"/>
    <col min="15844" max="15844" width="11.28515625" style="34" customWidth="1"/>
    <col min="15845" max="15845" width="7.140625" style="34" customWidth="1"/>
    <col min="15846" max="15846" width="6" style="34" customWidth="1"/>
    <col min="15847" max="15847" width="7.85546875" style="34" customWidth="1"/>
    <col min="15848" max="15848" width="5.5703125" style="34" bestFit="1" customWidth="1"/>
    <col min="15849" max="15850" width="0" style="34" hidden="1" customWidth="1"/>
    <col min="15851" max="15851" width="11.42578125" style="34" customWidth="1"/>
    <col min="15852" max="15852" width="5.7109375" style="34" customWidth="1"/>
    <col min="15853" max="15853" width="26.28515625" style="34" customWidth="1"/>
    <col min="15854" max="15854" width="5.85546875" style="34" customWidth="1"/>
    <col min="15855" max="15855" width="10" style="34" customWidth="1"/>
    <col min="15856" max="15856" width="10.85546875" style="34" customWidth="1"/>
    <col min="15857" max="15857" width="0" style="34" hidden="1" customWidth="1"/>
    <col min="15858" max="15858" width="11.140625" style="34" bestFit="1" customWidth="1"/>
    <col min="15859" max="15859" width="6" style="34" bestFit="1" customWidth="1"/>
    <col min="15860" max="15860" width="28" style="34" customWidth="1"/>
    <col min="15861" max="15861" width="5.5703125" style="34" customWidth="1"/>
    <col min="15862" max="15862" width="9.5703125" style="34" customWidth="1"/>
    <col min="15863" max="15863" width="11.28515625" style="34" customWidth="1"/>
    <col min="15864" max="15864" width="0" style="34" hidden="1" customWidth="1"/>
    <col min="15865" max="15865" width="10.85546875" style="34" customWidth="1"/>
    <col min="15866" max="15866" width="5.42578125" style="34" customWidth="1"/>
    <col min="15867" max="15867" width="28" style="34" customWidth="1"/>
    <col min="15868" max="15868" width="7.85546875" style="34" customWidth="1"/>
    <col min="15869" max="15869" width="8" style="34" customWidth="1"/>
    <col min="15870" max="15870" width="12.42578125" style="34" customWidth="1"/>
    <col min="15871" max="15871" width="12.5703125" style="34" customWidth="1"/>
    <col min="15872" max="15872" width="13.5703125" style="34" bestFit="1" customWidth="1"/>
    <col min="15873" max="15873" width="5.7109375" style="34" customWidth="1"/>
    <col min="15874" max="15874" width="27.140625" style="34" customWidth="1"/>
    <col min="15875" max="15875" width="6.5703125" style="34" customWidth="1"/>
    <col min="15876" max="15876" width="9.42578125" style="34" customWidth="1"/>
    <col min="15877" max="15877" width="11.5703125" style="34" customWidth="1"/>
    <col min="15878" max="15878" width="11.140625" style="34" customWidth="1"/>
    <col min="15879" max="15879" width="11.85546875" style="34" customWidth="1"/>
    <col min="15880" max="15886" width="0" style="34" hidden="1" customWidth="1"/>
    <col min="15887" max="15887" width="13.5703125" style="34" customWidth="1"/>
    <col min="15888" max="16096" width="9.140625" style="34"/>
    <col min="16097" max="16097" width="8.140625" style="34" customWidth="1"/>
    <col min="16098" max="16098" width="11.5703125" style="34" customWidth="1"/>
    <col min="16099" max="16099" width="15.7109375" style="34" customWidth="1"/>
    <col min="16100" max="16100" width="11.28515625" style="34" customWidth="1"/>
    <col min="16101" max="16101" width="7.140625" style="34" customWidth="1"/>
    <col min="16102" max="16102" width="6" style="34" customWidth="1"/>
    <col min="16103" max="16103" width="7.85546875" style="34" customWidth="1"/>
    <col min="16104" max="16104" width="5.5703125" style="34" bestFit="1" customWidth="1"/>
    <col min="16105" max="16106" width="0" style="34" hidden="1" customWidth="1"/>
    <col min="16107" max="16107" width="11.42578125" style="34" customWidth="1"/>
    <col min="16108" max="16108" width="5.7109375" style="34" customWidth="1"/>
    <col min="16109" max="16109" width="26.28515625" style="34" customWidth="1"/>
    <col min="16110" max="16110" width="5.85546875" style="34" customWidth="1"/>
    <col min="16111" max="16111" width="10" style="34" customWidth="1"/>
    <col min="16112" max="16112" width="10.85546875" style="34" customWidth="1"/>
    <col min="16113" max="16113" width="0" style="34" hidden="1" customWidth="1"/>
    <col min="16114" max="16114" width="11.140625" style="34" bestFit="1" customWidth="1"/>
    <col min="16115" max="16115" width="6" style="34" bestFit="1" customWidth="1"/>
    <col min="16116" max="16116" width="28" style="34" customWidth="1"/>
    <col min="16117" max="16117" width="5.5703125" style="34" customWidth="1"/>
    <col min="16118" max="16118" width="9.5703125" style="34" customWidth="1"/>
    <col min="16119" max="16119" width="11.28515625" style="34" customWidth="1"/>
    <col min="16120" max="16120" width="0" style="34" hidden="1" customWidth="1"/>
    <col min="16121" max="16121" width="10.85546875" style="34" customWidth="1"/>
    <col min="16122" max="16122" width="5.42578125" style="34" customWidth="1"/>
    <col min="16123" max="16123" width="28" style="34" customWidth="1"/>
    <col min="16124" max="16124" width="7.85546875" style="34" customWidth="1"/>
    <col min="16125" max="16125" width="8" style="34" customWidth="1"/>
    <col min="16126" max="16126" width="12.42578125" style="34" customWidth="1"/>
    <col min="16127" max="16127" width="12.5703125" style="34" customWidth="1"/>
    <col min="16128" max="16128" width="13.5703125" style="34" bestFit="1" customWidth="1"/>
    <col min="16129" max="16129" width="5.7109375" style="34" customWidth="1"/>
    <col min="16130" max="16130" width="27.140625" style="34" customWidth="1"/>
    <col min="16131" max="16131" width="6.5703125" style="34" customWidth="1"/>
    <col min="16132" max="16132" width="9.42578125" style="34" customWidth="1"/>
    <col min="16133" max="16133" width="11.5703125" style="34" customWidth="1"/>
    <col min="16134" max="16134" width="11.140625" style="34" customWidth="1"/>
    <col min="16135" max="16135" width="11.85546875" style="34" customWidth="1"/>
    <col min="16136" max="16142" width="0" style="34" hidden="1" customWidth="1"/>
    <col min="16143" max="16143" width="13.5703125" style="34" customWidth="1"/>
    <col min="16144" max="16352" width="9.140625" style="34"/>
    <col min="16353" max="16384" width="9.140625" style="34" customWidth="1"/>
  </cols>
  <sheetData>
    <row r="1" spans="1:45" ht="36.75" customHeight="1" thickTop="1" thickBot="1" x14ac:dyDescent="0.25">
      <c r="A1" s="274" t="s">
        <v>100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3"/>
      <c r="M1" s="170"/>
      <c r="N1" s="170"/>
      <c r="O1" s="170"/>
      <c r="P1" s="170"/>
      <c r="Q1" s="170"/>
      <c r="R1" s="170"/>
      <c r="S1" s="170"/>
      <c r="T1" s="170"/>
      <c r="U1" s="170"/>
      <c r="V1" s="170"/>
    </row>
    <row r="2" spans="1:45" s="46" customFormat="1" ht="19.149999999999999" customHeight="1" thickTop="1" thickBot="1" x14ac:dyDescent="0.3">
      <c r="A2" s="259" t="s">
        <v>89</v>
      </c>
      <c r="B2" s="260" t="s">
        <v>173</v>
      </c>
      <c r="C2" s="260" t="s">
        <v>182</v>
      </c>
      <c r="D2" s="261" t="s">
        <v>73</v>
      </c>
      <c r="E2" s="261" t="s">
        <v>90</v>
      </c>
      <c r="F2" s="262" t="s">
        <v>101</v>
      </c>
      <c r="G2" s="263"/>
      <c r="H2" s="263"/>
      <c r="I2" s="264"/>
      <c r="J2" s="265" t="s">
        <v>86</v>
      </c>
      <c r="K2" s="265" t="s">
        <v>102</v>
      </c>
      <c r="L2" s="227" t="s">
        <v>99</v>
      </c>
      <c r="M2" s="227" t="s">
        <v>99</v>
      </c>
      <c r="N2" s="210"/>
      <c r="O2" s="260" t="s">
        <v>297</v>
      </c>
      <c r="P2" s="171"/>
      <c r="Q2" s="171"/>
      <c r="R2" s="171"/>
      <c r="S2" s="171"/>
      <c r="T2" s="171"/>
      <c r="U2" s="171"/>
      <c r="V2" s="171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</row>
    <row r="3" spans="1:45" s="45" customFormat="1" ht="19.149999999999999" customHeight="1" thickTop="1" x14ac:dyDescent="0.25">
      <c r="A3" s="266"/>
      <c r="B3" s="267"/>
      <c r="C3" s="267"/>
      <c r="D3" s="267"/>
      <c r="E3" s="267"/>
      <c r="F3" s="268" t="s">
        <v>103</v>
      </c>
      <c r="G3" s="268" t="s">
        <v>104</v>
      </c>
      <c r="H3" s="268" t="s">
        <v>92</v>
      </c>
      <c r="I3" s="268" t="s">
        <v>105</v>
      </c>
      <c r="J3" s="269"/>
      <c r="K3" s="269"/>
      <c r="L3" s="228"/>
      <c r="M3" s="228"/>
      <c r="N3" s="211"/>
      <c r="O3" s="267"/>
      <c r="P3" s="171"/>
      <c r="Q3" s="171"/>
      <c r="R3" s="171"/>
      <c r="S3" s="171"/>
      <c r="T3" s="171"/>
      <c r="U3" s="171"/>
      <c r="V3" s="171"/>
    </row>
    <row r="4" spans="1:45" s="47" customFormat="1" ht="19.149999999999999" customHeight="1" x14ac:dyDescent="0.2">
      <c r="A4" s="270"/>
      <c r="B4" s="271"/>
      <c r="C4" s="272"/>
      <c r="D4" s="268"/>
      <c r="E4" s="268"/>
      <c r="F4" s="267"/>
      <c r="G4" s="267"/>
      <c r="H4" s="267"/>
      <c r="I4" s="267"/>
      <c r="J4" s="269"/>
      <c r="K4" s="269"/>
      <c r="L4" s="228"/>
      <c r="M4" s="228"/>
      <c r="N4" s="211"/>
      <c r="O4" s="267"/>
      <c r="P4" s="172"/>
      <c r="Q4" s="172"/>
      <c r="R4" s="172"/>
      <c r="S4" s="172"/>
      <c r="T4" s="172"/>
      <c r="U4" s="172"/>
      <c r="V4" s="172"/>
    </row>
    <row r="5" spans="1:45" s="38" customFormat="1" ht="9" hidden="1" customHeight="1" x14ac:dyDescent="0.2">
      <c r="A5" s="48" t="str">
        <f>A2</f>
        <v>ÁREA</v>
      </c>
      <c r="B5" s="48" t="str">
        <f t="shared" ref="B5:L5" si="0">B2</f>
        <v xml:space="preserve">ELAVAÇÃO </v>
      </c>
      <c r="C5" s="48" t="str">
        <f t="shared" si="0"/>
        <v>DESENHO</v>
      </c>
      <c r="D5" s="48" t="str">
        <f t="shared" si="0"/>
        <v>REFERÊNCIA</v>
      </c>
      <c r="E5" s="48" t="str">
        <f t="shared" si="0"/>
        <v>TAG</v>
      </c>
      <c r="F5" s="48" t="str">
        <f>F3</f>
        <v>TIPO</v>
      </c>
      <c r="G5" s="48" t="str">
        <f>G3</f>
        <v>Pol.</v>
      </c>
      <c r="H5" s="48" t="str">
        <f>H3</f>
        <v>ML</v>
      </c>
      <c r="I5" s="48" t="str">
        <f>I3</f>
        <v>QT</v>
      </c>
      <c r="J5" s="48" t="str">
        <f t="shared" si="0"/>
        <v>FATOR</v>
      </c>
      <c r="K5" s="48" t="str">
        <f t="shared" si="0"/>
        <v>TOTAL ESTR. M2</v>
      </c>
      <c r="L5" s="48" t="str">
        <f t="shared" si="0"/>
        <v>TOTAL GERAL M2</v>
      </c>
      <c r="M5" s="173" t="str">
        <f>M2</f>
        <v>TOTAL GERAL M2</v>
      </c>
      <c r="N5" s="173"/>
      <c r="O5" s="173" t="str">
        <f>O2</f>
        <v>VALOR R$</v>
      </c>
      <c r="P5" s="173"/>
      <c r="Q5" s="173"/>
      <c r="R5" s="173"/>
      <c r="S5" s="173"/>
      <c r="T5" s="173"/>
      <c r="U5" s="173"/>
      <c r="V5" s="173"/>
    </row>
    <row r="6" spans="1:45" s="52" customFormat="1" ht="36.75" customHeight="1" x14ac:dyDescent="0.2">
      <c r="A6" s="39" t="s">
        <v>235</v>
      </c>
      <c r="B6" s="39">
        <v>7350</v>
      </c>
      <c r="C6" s="39" t="s">
        <v>183</v>
      </c>
      <c r="D6" s="41" t="s">
        <v>178</v>
      </c>
      <c r="E6" s="41" t="s">
        <v>174</v>
      </c>
      <c r="F6" s="49" t="s">
        <v>24</v>
      </c>
      <c r="G6" s="50">
        <v>12</v>
      </c>
      <c r="H6" s="49">
        <f>3.5+1.5</f>
        <v>5</v>
      </c>
      <c r="I6" s="49">
        <v>1</v>
      </c>
      <c r="J6" s="74">
        <v>1</v>
      </c>
      <c r="K6" s="282">
        <f>IF(F6="I",VLOOKUP(G6,Fatores!$A$39:$C$52,3,FALSE)*H6*I6,IF(F6="H",VLOOKUP(G6,Fatores!$E$39:$G$56,3,FALSE)*H6*I6,IF(F6="U",VLOOKUP(G6,Fatores!$I$39:$K$52,3,FALSE)*H6*I6,IF(F6="L",VLOOKUP(G6,Fatores!$M$39:$O$49,3,FALSE)*H6*I6,0))))</f>
        <v>5.8999999999999995</v>
      </c>
      <c r="L6" s="76">
        <f t="shared" ref="L6:L69" si="1">K6*J6</f>
        <v>5.8999999999999995</v>
      </c>
      <c r="M6" s="176">
        <v>2990.4804433282034</v>
      </c>
      <c r="N6" s="176">
        <f>36.7866125*L6</f>
        <v>217.04101374999996</v>
      </c>
      <c r="O6" s="285">
        <f>(M6*L6)+N6</f>
        <v>17860.875629386399</v>
      </c>
      <c r="P6" s="174"/>
      <c r="Q6" s="174"/>
      <c r="R6" s="174"/>
      <c r="S6" s="174"/>
      <c r="T6" s="174"/>
      <c r="U6" s="174"/>
      <c r="V6" s="174"/>
    </row>
    <row r="7" spans="1:45" s="52" customFormat="1" ht="36.75" customHeight="1" x14ac:dyDescent="0.2">
      <c r="A7" s="39" t="s">
        <v>235</v>
      </c>
      <c r="B7" s="39">
        <v>7350</v>
      </c>
      <c r="C7" s="39" t="s">
        <v>183</v>
      </c>
      <c r="D7" s="41" t="s">
        <v>178</v>
      </c>
      <c r="E7" s="41" t="s">
        <v>187</v>
      </c>
      <c r="F7" s="49" t="s">
        <v>24</v>
      </c>
      <c r="G7" s="50">
        <v>12</v>
      </c>
      <c r="H7" s="49">
        <f>1.25+1.25+1.21+1.29</f>
        <v>5</v>
      </c>
      <c r="I7" s="49">
        <v>1</v>
      </c>
      <c r="J7" s="74">
        <v>1</v>
      </c>
      <c r="K7" s="282">
        <f>IF(F7="I",VLOOKUP(G7,Fatores!$A$39:$C$52,3,FALSE)*H7*I7,IF(F7="H",VLOOKUP(G7,Fatores!$E$39:$G$56,3,FALSE)*H7*I7,IF(F7="U",VLOOKUP(G7,Fatores!$I$39:$K$52,3,FALSE)*H7*I7,IF(F7="L",VLOOKUP(G7,Fatores!$M$39:$O$49,3,FALSE)*H7*I7,0))))</f>
        <v>5.8999999999999995</v>
      </c>
      <c r="L7" s="76">
        <f>K7*J7</f>
        <v>5.8999999999999995</v>
      </c>
      <c r="M7" s="176">
        <v>2990.4804433282034</v>
      </c>
      <c r="N7" s="176">
        <f t="shared" ref="N7:N65" si="2">36.7866125*L7</f>
        <v>217.04101374999996</v>
      </c>
      <c r="O7" s="285">
        <f t="shared" ref="O7:O65" si="3">(M7*L7)+N7</f>
        <v>17860.875629386399</v>
      </c>
      <c r="P7" s="174"/>
      <c r="Q7" s="174"/>
      <c r="R7" s="174"/>
      <c r="S7" s="174"/>
      <c r="T7" s="174"/>
      <c r="U7" s="174"/>
      <c r="V7" s="174"/>
    </row>
    <row r="8" spans="1:45" s="52" customFormat="1" ht="36.75" customHeight="1" x14ac:dyDescent="0.2">
      <c r="A8" s="39" t="s">
        <v>235</v>
      </c>
      <c r="B8" s="39">
        <v>7350</v>
      </c>
      <c r="C8" s="39" t="s">
        <v>183</v>
      </c>
      <c r="D8" s="41" t="s">
        <v>179</v>
      </c>
      <c r="E8" s="41" t="s">
        <v>175</v>
      </c>
      <c r="F8" s="49" t="s">
        <v>24</v>
      </c>
      <c r="G8" s="50">
        <v>12</v>
      </c>
      <c r="H8" s="49">
        <v>5</v>
      </c>
      <c r="I8" s="49">
        <v>1</v>
      </c>
      <c r="J8" s="74">
        <v>1</v>
      </c>
      <c r="K8" s="282">
        <f>IF(F8="I",VLOOKUP(G8,Fatores!$A$39:$C$52,3,FALSE)*H8*I8,IF(F8="H",VLOOKUP(G8,Fatores!$E$39:$G$56,3,FALSE)*H8*I8,IF(F8="U",VLOOKUP(G8,Fatores!$I$39:$K$52,3,FALSE)*H8*I8,IF(F8="L",VLOOKUP(G8,Fatores!$M$39:$O$49,3,FALSE)*H8*I8,0))))</f>
        <v>5.8999999999999995</v>
      </c>
      <c r="L8" s="76">
        <f t="shared" si="1"/>
        <v>5.8999999999999995</v>
      </c>
      <c r="M8" s="176">
        <v>2990.4804433282034</v>
      </c>
      <c r="N8" s="176">
        <f t="shared" si="2"/>
        <v>217.04101374999996</v>
      </c>
      <c r="O8" s="285">
        <f t="shared" si="3"/>
        <v>17860.875629386399</v>
      </c>
      <c r="P8" s="174"/>
      <c r="Q8" s="174"/>
      <c r="R8" s="174"/>
      <c r="S8" s="174"/>
      <c r="T8" s="174"/>
      <c r="U8" s="174"/>
      <c r="V8" s="174"/>
    </row>
    <row r="9" spans="1:45" s="52" customFormat="1" ht="36.75" customHeight="1" x14ac:dyDescent="0.2">
      <c r="A9" s="39" t="s">
        <v>235</v>
      </c>
      <c r="B9" s="39">
        <v>7350</v>
      </c>
      <c r="C9" s="39" t="s">
        <v>183</v>
      </c>
      <c r="D9" s="41" t="s">
        <v>179</v>
      </c>
      <c r="E9" s="41" t="s">
        <v>188</v>
      </c>
      <c r="F9" s="49" t="s">
        <v>24</v>
      </c>
      <c r="G9" s="50">
        <v>12</v>
      </c>
      <c r="H9" s="49">
        <v>5</v>
      </c>
      <c r="I9" s="49">
        <v>1</v>
      </c>
      <c r="J9" s="74">
        <v>1</v>
      </c>
      <c r="K9" s="282">
        <f>IF(F9="I",VLOOKUP(G9,Fatores!$A$39:$C$52,3,FALSE)*H9*I9,IF(F9="H",VLOOKUP(G9,Fatores!$E$39:$G$56,3,FALSE)*H9*I9,IF(F9="U",VLOOKUP(G9,Fatores!$I$39:$K$52,3,FALSE)*H9*I9,IF(F9="L",VLOOKUP(G9,Fatores!$M$39:$O$49,3,FALSE)*H9*I9,0))))</f>
        <v>5.8999999999999995</v>
      </c>
      <c r="L9" s="76">
        <f t="shared" ref="L9:L19" si="4">K9*J9</f>
        <v>5.8999999999999995</v>
      </c>
      <c r="M9" s="176">
        <v>2990.4804433282034</v>
      </c>
      <c r="N9" s="176">
        <f t="shared" si="2"/>
        <v>217.04101374999996</v>
      </c>
      <c r="O9" s="285">
        <f t="shared" si="3"/>
        <v>17860.875629386399</v>
      </c>
      <c r="P9" s="174"/>
      <c r="Q9" s="174"/>
      <c r="R9" s="174"/>
      <c r="S9" s="174"/>
      <c r="T9" s="174"/>
      <c r="U9" s="174"/>
      <c r="V9" s="174"/>
    </row>
    <row r="10" spans="1:45" s="52" customFormat="1" ht="36.75" customHeight="1" x14ac:dyDescent="0.2">
      <c r="A10" s="39" t="s">
        <v>235</v>
      </c>
      <c r="B10" s="39">
        <v>7350</v>
      </c>
      <c r="C10" s="39" t="s">
        <v>183</v>
      </c>
      <c r="D10" s="41" t="s">
        <v>176</v>
      </c>
      <c r="E10" s="41" t="s">
        <v>190</v>
      </c>
      <c r="F10" s="49" t="s">
        <v>24</v>
      </c>
      <c r="G10" s="50">
        <v>8</v>
      </c>
      <c r="H10" s="49">
        <f>1.7+0.375+0.755+0.16+0.87+1.114</f>
        <v>4.9740000000000002</v>
      </c>
      <c r="I10" s="49">
        <v>1</v>
      </c>
      <c r="J10" s="74">
        <v>1</v>
      </c>
      <c r="K10" s="282">
        <f>IF(F10="I",VLOOKUP(G10,Fatores!$A$39:$C$52,3,FALSE)*H10*I10,IF(F10="H",VLOOKUP(G10,Fatores!$E$39:$G$56,3,FALSE)*H10*I10,IF(F10="U",VLOOKUP(G10,Fatores!$I$39:$K$52,3,FALSE)*H10*I10,IF(F10="L",VLOOKUP(G10,Fatores!$M$39:$O$49,3,FALSE)*H10*I10,0))))</f>
        <v>4.1781600000000001</v>
      </c>
      <c r="L10" s="76">
        <f t="shared" si="4"/>
        <v>4.1781600000000001</v>
      </c>
      <c r="M10" s="176">
        <v>2990.4804433282034</v>
      </c>
      <c r="N10" s="176">
        <f t="shared" si="2"/>
        <v>153.70035288299999</v>
      </c>
      <c r="O10" s="285">
        <f t="shared" si="3"/>
        <v>12648.406121979166</v>
      </c>
      <c r="P10" s="174"/>
      <c r="Q10" s="174"/>
      <c r="R10" s="174"/>
      <c r="S10" s="174"/>
      <c r="T10" s="174"/>
      <c r="U10" s="174"/>
      <c r="V10" s="174"/>
    </row>
    <row r="11" spans="1:45" s="52" customFormat="1" ht="36.75" customHeight="1" x14ac:dyDescent="0.2">
      <c r="A11" s="39" t="s">
        <v>235</v>
      </c>
      <c r="B11" s="39">
        <v>7350</v>
      </c>
      <c r="C11" s="39" t="s">
        <v>183</v>
      </c>
      <c r="D11" s="41" t="s">
        <v>176</v>
      </c>
      <c r="E11" s="41" t="s">
        <v>191</v>
      </c>
      <c r="F11" s="49" t="s">
        <v>24</v>
      </c>
      <c r="G11" s="50">
        <v>8</v>
      </c>
      <c r="H11" s="49">
        <f>1.7+0.375+0.755+0.16+0.87+1.114</f>
        <v>4.9740000000000002</v>
      </c>
      <c r="I11" s="49">
        <v>1</v>
      </c>
      <c r="J11" s="74">
        <v>1</v>
      </c>
      <c r="K11" s="282">
        <f>IF(F11="I",VLOOKUP(G11,Fatores!$A$39:$C$52,3,FALSE)*H11*I11,IF(F11="H",VLOOKUP(G11,Fatores!$E$39:$G$56,3,FALSE)*H11*I11,IF(F11="U",VLOOKUP(G11,Fatores!$I$39:$K$52,3,FALSE)*H11*I11,IF(F11="L",VLOOKUP(G11,Fatores!$M$39:$O$49,3,FALSE)*H11*I11,0))))</f>
        <v>4.1781600000000001</v>
      </c>
      <c r="L11" s="76">
        <f t="shared" si="4"/>
        <v>4.1781600000000001</v>
      </c>
      <c r="M11" s="176">
        <v>2990.4804433282034</v>
      </c>
      <c r="N11" s="176">
        <f t="shared" si="2"/>
        <v>153.70035288299999</v>
      </c>
      <c r="O11" s="285">
        <f t="shared" si="3"/>
        <v>12648.406121979166</v>
      </c>
      <c r="P11" s="174"/>
      <c r="Q11" s="174"/>
      <c r="R11" s="174"/>
      <c r="S11" s="174"/>
      <c r="T11" s="174"/>
      <c r="U11" s="174"/>
      <c r="V11" s="174"/>
    </row>
    <row r="12" spans="1:45" s="52" customFormat="1" ht="36.75" customHeight="1" x14ac:dyDescent="0.2">
      <c r="A12" s="39" t="s">
        <v>235</v>
      </c>
      <c r="B12" s="39">
        <v>7350</v>
      </c>
      <c r="C12" s="39" t="s">
        <v>183</v>
      </c>
      <c r="D12" s="41" t="s">
        <v>176</v>
      </c>
      <c r="E12" s="41" t="s">
        <v>192</v>
      </c>
      <c r="F12" s="49" t="s">
        <v>24</v>
      </c>
      <c r="G12" s="50">
        <v>8</v>
      </c>
      <c r="H12" s="49">
        <f>1.7+0.375+0.755+0.16+0.87+1.114</f>
        <v>4.9740000000000002</v>
      </c>
      <c r="I12" s="49">
        <v>1</v>
      </c>
      <c r="J12" s="74">
        <v>1</v>
      </c>
      <c r="K12" s="282">
        <f>IF(F12="I",VLOOKUP(G12,Fatores!$A$39:$C$52,3,FALSE)*H12*I12,IF(F12="H",VLOOKUP(G12,Fatores!$E$39:$G$56,3,FALSE)*H12*I12,IF(F12="U",VLOOKUP(G12,Fatores!$I$39:$K$52,3,FALSE)*H12*I12,IF(F12="L",VLOOKUP(G12,Fatores!$M$39:$O$49,3,FALSE)*H12*I12,0))))</f>
        <v>4.1781600000000001</v>
      </c>
      <c r="L12" s="76">
        <f t="shared" si="4"/>
        <v>4.1781600000000001</v>
      </c>
      <c r="M12" s="176">
        <v>2990.4804433282034</v>
      </c>
      <c r="N12" s="176">
        <f t="shared" si="2"/>
        <v>153.70035288299999</v>
      </c>
      <c r="O12" s="285">
        <f t="shared" si="3"/>
        <v>12648.406121979166</v>
      </c>
      <c r="P12" s="174"/>
      <c r="Q12" s="174"/>
      <c r="R12" s="174"/>
      <c r="S12" s="174"/>
      <c r="T12" s="174"/>
      <c r="U12" s="174"/>
      <c r="V12" s="174"/>
    </row>
    <row r="13" spans="1:45" s="52" customFormat="1" ht="36.75" customHeight="1" x14ac:dyDescent="0.2">
      <c r="A13" s="39" t="s">
        <v>235</v>
      </c>
      <c r="B13" s="39">
        <v>7350</v>
      </c>
      <c r="C13" s="39" t="s">
        <v>183</v>
      </c>
      <c r="D13" s="41" t="s">
        <v>176</v>
      </c>
      <c r="E13" s="41" t="s">
        <v>193</v>
      </c>
      <c r="F13" s="49" t="s">
        <v>24</v>
      </c>
      <c r="G13" s="50">
        <v>8</v>
      </c>
      <c r="H13" s="49">
        <f>1.7+0.375+0.755+0.16+0.87+1.114</f>
        <v>4.9740000000000002</v>
      </c>
      <c r="I13" s="49">
        <v>1</v>
      </c>
      <c r="J13" s="74">
        <v>1</v>
      </c>
      <c r="K13" s="282">
        <f>IF(F13="I",VLOOKUP(G13,Fatores!$A$39:$C$52,3,FALSE)*H13*I13,IF(F13="H",VLOOKUP(G13,Fatores!$E$39:$G$56,3,FALSE)*H13*I13,IF(F13="U",VLOOKUP(G13,Fatores!$I$39:$K$52,3,FALSE)*H13*I13,IF(F13="L",VLOOKUP(G13,Fatores!$M$39:$O$49,3,FALSE)*H13*I13,0))))</f>
        <v>4.1781600000000001</v>
      </c>
      <c r="L13" s="76">
        <f t="shared" si="4"/>
        <v>4.1781600000000001</v>
      </c>
      <c r="M13" s="176">
        <v>2990.4804433282034</v>
      </c>
      <c r="N13" s="176">
        <f t="shared" si="2"/>
        <v>153.70035288299999</v>
      </c>
      <c r="O13" s="285">
        <f t="shared" si="3"/>
        <v>12648.406121979166</v>
      </c>
      <c r="P13" s="174"/>
      <c r="Q13" s="174"/>
      <c r="R13" s="174"/>
      <c r="S13" s="174"/>
      <c r="T13" s="174"/>
      <c r="U13" s="174"/>
      <c r="V13" s="174"/>
    </row>
    <row r="14" spans="1:45" s="52" customFormat="1" ht="36.75" customHeight="1" x14ac:dyDescent="0.2">
      <c r="A14" s="39" t="s">
        <v>235</v>
      </c>
      <c r="B14" s="39">
        <v>7350</v>
      </c>
      <c r="C14" s="39" t="s">
        <v>183</v>
      </c>
      <c r="D14" s="41" t="s">
        <v>176</v>
      </c>
      <c r="E14" s="41" t="s">
        <v>194</v>
      </c>
      <c r="F14" s="49" t="s">
        <v>24</v>
      </c>
      <c r="G14" s="50">
        <v>8</v>
      </c>
      <c r="H14" s="49">
        <f>1.7+0.375+0.755+0.16+0.87+1.114</f>
        <v>4.9740000000000002</v>
      </c>
      <c r="I14" s="49">
        <v>1</v>
      </c>
      <c r="J14" s="74">
        <v>1</v>
      </c>
      <c r="K14" s="282">
        <f>IF(F14="I",VLOOKUP(G14,Fatores!$A$39:$C$52,3,FALSE)*H14*I14,IF(F14="H",VLOOKUP(G14,Fatores!$E$39:$G$56,3,FALSE)*H14*I14,IF(F14="U",VLOOKUP(G14,Fatores!$I$39:$K$52,3,FALSE)*H14*I14,IF(F14="L",VLOOKUP(G14,Fatores!$M$39:$O$49,3,FALSE)*H14*I14,0))))</f>
        <v>4.1781600000000001</v>
      </c>
      <c r="L14" s="76">
        <f t="shared" si="4"/>
        <v>4.1781600000000001</v>
      </c>
      <c r="M14" s="176">
        <v>2990.4804433282034</v>
      </c>
      <c r="N14" s="176">
        <f t="shared" si="2"/>
        <v>153.70035288299999</v>
      </c>
      <c r="O14" s="285">
        <f t="shared" si="3"/>
        <v>12648.406121979166</v>
      </c>
      <c r="P14" s="174"/>
      <c r="Q14" s="174"/>
      <c r="R14" s="174"/>
      <c r="S14" s="174"/>
      <c r="T14" s="174"/>
      <c r="U14" s="174"/>
      <c r="V14" s="174"/>
    </row>
    <row r="15" spans="1:45" s="52" customFormat="1" ht="36.75" customHeight="1" x14ac:dyDescent="0.2">
      <c r="A15" s="39" t="s">
        <v>235</v>
      </c>
      <c r="B15" s="39">
        <v>7350</v>
      </c>
      <c r="C15" s="39" t="s">
        <v>183</v>
      </c>
      <c r="D15" s="41" t="s">
        <v>176</v>
      </c>
      <c r="E15" s="41" t="s">
        <v>195</v>
      </c>
      <c r="F15" s="49" t="s">
        <v>24</v>
      </c>
      <c r="G15" s="50">
        <v>8</v>
      </c>
      <c r="H15" s="49">
        <f>1.81+1.24+1.35+0.6</f>
        <v>5</v>
      </c>
      <c r="I15" s="49">
        <v>1</v>
      </c>
      <c r="J15" s="74">
        <v>1</v>
      </c>
      <c r="K15" s="282">
        <f>IF(F15="I",VLOOKUP(G15,Fatores!$A$39:$C$52,3,FALSE)*H15*I15,IF(F15="H",VLOOKUP(G15,Fatores!$E$39:$G$56,3,FALSE)*H15*I15,IF(F15="U",VLOOKUP(G15,Fatores!$I$39:$K$52,3,FALSE)*H15*I15,IF(F15="L",VLOOKUP(G15,Fatores!$M$39:$O$49,3,FALSE)*H15*I15,0))))</f>
        <v>4.2</v>
      </c>
      <c r="L15" s="76">
        <f t="shared" si="4"/>
        <v>4.2</v>
      </c>
      <c r="M15" s="176">
        <v>2990.4804433282034</v>
      </c>
      <c r="N15" s="176">
        <f t="shared" si="2"/>
        <v>154.5037725</v>
      </c>
      <c r="O15" s="285">
        <f t="shared" si="3"/>
        <v>12714.521634478455</v>
      </c>
      <c r="P15" s="174"/>
      <c r="Q15" s="174"/>
      <c r="R15" s="174"/>
      <c r="S15" s="174"/>
      <c r="T15" s="174"/>
      <c r="U15" s="174"/>
      <c r="V15" s="174"/>
    </row>
    <row r="16" spans="1:45" s="52" customFormat="1" ht="36.75" customHeight="1" x14ac:dyDescent="0.2">
      <c r="A16" s="39" t="s">
        <v>235</v>
      </c>
      <c r="B16" s="39">
        <v>7350</v>
      </c>
      <c r="C16" s="39" t="s">
        <v>183</v>
      </c>
      <c r="D16" s="41" t="s">
        <v>176</v>
      </c>
      <c r="E16" s="41" t="s">
        <v>196</v>
      </c>
      <c r="F16" s="49" t="s">
        <v>24</v>
      </c>
      <c r="G16" s="50">
        <v>8</v>
      </c>
      <c r="H16" s="49">
        <f>1.81+1.24+1.35+0.6</f>
        <v>5</v>
      </c>
      <c r="I16" s="49">
        <v>1</v>
      </c>
      <c r="J16" s="74">
        <v>1</v>
      </c>
      <c r="K16" s="282">
        <f>IF(F16="I",VLOOKUP(G16,Fatores!$A$39:$C$52,3,FALSE)*H16*I16,IF(F16="H",VLOOKUP(G16,Fatores!$E$39:$G$56,3,FALSE)*H16*I16,IF(F16="U",VLOOKUP(G16,Fatores!$I$39:$K$52,3,FALSE)*H16*I16,IF(F16="L",VLOOKUP(G16,Fatores!$M$39:$O$49,3,FALSE)*H16*I16,0))))</f>
        <v>4.2</v>
      </c>
      <c r="L16" s="76">
        <f t="shared" si="4"/>
        <v>4.2</v>
      </c>
      <c r="M16" s="176">
        <v>2990.4804433282034</v>
      </c>
      <c r="N16" s="176">
        <f t="shared" si="2"/>
        <v>154.5037725</v>
      </c>
      <c r="O16" s="285">
        <f t="shared" si="3"/>
        <v>12714.521634478455</v>
      </c>
      <c r="P16" s="174"/>
      <c r="Q16" s="174"/>
      <c r="R16" s="174"/>
      <c r="S16" s="174"/>
      <c r="T16" s="174"/>
      <c r="U16" s="174"/>
      <c r="V16" s="174"/>
    </row>
    <row r="17" spans="1:22" s="52" customFormat="1" ht="36.75" customHeight="1" x14ac:dyDescent="0.2">
      <c r="A17" s="39" t="s">
        <v>235</v>
      </c>
      <c r="B17" s="39">
        <v>7350</v>
      </c>
      <c r="C17" s="39" t="s">
        <v>183</v>
      </c>
      <c r="D17" s="41" t="s">
        <v>176</v>
      </c>
      <c r="E17" s="41" t="s">
        <v>196</v>
      </c>
      <c r="F17" s="49" t="s">
        <v>24</v>
      </c>
      <c r="G17" s="50">
        <v>8</v>
      </c>
      <c r="H17" s="49">
        <f>0.56+0.625+1.185+2.63</f>
        <v>5</v>
      </c>
      <c r="I17" s="49">
        <v>1</v>
      </c>
      <c r="J17" s="74">
        <v>1</v>
      </c>
      <c r="K17" s="282">
        <f>IF(F17="I",VLOOKUP(G17,Fatores!$A$39:$C$52,3,FALSE)*H17*I17,IF(F17="H",VLOOKUP(G17,Fatores!$E$39:$G$56,3,FALSE)*H17*I17,IF(F17="U",VLOOKUP(G17,Fatores!$I$39:$K$52,3,FALSE)*H17*I17,IF(F17="L",VLOOKUP(G17,Fatores!$M$39:$O$49,3,FALSE)*H17*I17,0))))</f>
        <v>4.2</v>
      </c>
      <c r="L17" s="76">
        <f t="shared" si="4"/>
        <v>4.2</v>
      </c>
      <c r="M17" s="176">
        <v>2990.4804433282034</v>
      </c>
      <c r="N17" s="176">
        <f t="shared" si="2"/>
        <v>154.5037725</v>
      </c>
      <c r="O17" s="285">
        <f t="shared" si="3"/>
        <v>12714.521634478455</v>
      </c>
      <c r="P17" s="174"/>
      <c r="Q17" s="174"/>
      <c r="R17" s="174"/>
      <c r="S17" s="174"/>
      <c r="T17" s="174"/>
      <c r="U17" s="174"/>
      <c r="V17" s="174"/>
    </row>
    <row r="18" spans="1:22" s="52" customFormat="1" ht="36.75" customHeight="1" x14ac:dyDescent="0.2">
      <c r="A18" s="39" t="s">
        <v>235</v>
      </c>
      <c r="B18" s="39">
        <v>7350</v>
      </c>
      <c r="C18" s="39" t="s">
        <v>183</v>
      </c>
      <c r="D18" s="41" t="s">
        <v>176</v>
      </c>
      <c r="E18" s="41" t="s">
        <v>197</v>
      </c>
      <c r="F18" s="49" t="s">
        <v>24</v>
      </c>
      <c r="G18" s="50">
        <v>8</v>
      </c>
      <c r="H18" s="49">
        <v>1.1719999999999999</v>
      </c>
      <c r="I18" s="49">
        <v>1</v>
      </c>
      <c r="J18" s="74">
        <v>1</v>
      </c>
      <c r="K18" s="282">
        <f>IF(F18="I",VLOOKUP(G18,Fatores!$A$39:$C$52,3,FALSE)*H18*I18,IF(F18="H",VLOOKUP(G18,Fatores!$E$39:$G$56,3,FALSE)*H18*I18,IF(F18="U",VLOOKUP(G18,Fatores!$I$39:$K$52,3,FALSE)*H18*I18,IF(F18="L",VLOOKUP(G18,Fatores!$M$39:$O$49,3,FALSE)*H18*I18,0))))</f>
        <v>0.98447999999999991</v>
      </c>
      <c r="L18" s="76">
        <f t="shared" si="4"/>
        <v>0.98447999999999991</v>
      </c>
      <c r="M18" s="176">
        <v>2990.4804433282034</v>
      </c>
      <c r="N18" s="176">
        <f t="shared" si="2"/>
        <v>36.21568427399999</v>
      </c>
      <c r="O18" s="285">
        <f t="shared" si="3"/>
        <v>2980.2838711217496</v>
      </c>
      <c r="P18" s="174"/>
      <c r="Q18" s="174"/>
      <c r="R18" s="174"/>
      <c r="S18" s="174"/>
      <c r="T18" s="174"/>
      <c r="U18" s="174"/>
      <c r="V18" s="174"/>
    </row>
    <row r="19" spans="1:22" s="52" customFormat="1" ht="36.75" customHeight="1" x14ac:dyDescent="0.2">
      <c r="A19" s="39" t="s">
        <v>235</v>
      </c>
      <c r="B19" s="39">
        <v>7350</v>
      </c>
      <c r="C19" s="39" t="s">
        <v>183</v>
      </c>
      <c r="D19" s="41" t="s">
        <v>176</v>
      </c>
      <c r="E19" s="41" t="s">
        <v>198</v>
      </c>
      <c r="F19" s="49" t="s">
        <v>24</v>
      </c>
      <c r="G19" s="50">
        <v>8</v>
      </c>
      <c r="H19" s="49">
        <f>H17-H18</f>
        <v>3.8280000000000003</v>
      </c>
      <c r="I19" s="49">
        <v>1</v>
      </c>
      <c r="J19" s="74">
        <v>1</v>
      </c>
      <c r="K19" s="282">
        <f>IF(F19="I",VLOOKUP(G19,Fatores!$A$39:$C$52,3,FALSE)*H19*I19,IF(F19="H",VLOOKUP(G19,Fatores!$E$39:$G$56,3,FALSE)*H19*I19,IF(F19="U",VLOOKUP(G19,Fatores!$I$39:$K$52,3,FALSE)*H19*I19,IF(F19="L",VLOOKUP(G19,Fatores!$M$39:$O$49,3,FALSE)*H19*I19,0))))</f>
        <v>3.2155200000000002</v>
      </c>
      <c r="L19" s="76">
        <f t="shared" si="4"/>
        <v>3.2155200000000002</v>
      </c>
      <c r="M19" s="176">
        <v>2990.4804433282034</v>
      </c>
      <c r="N19" s="176">
        <f t="shared" si="2"/>
        <v>118.288088226</v>
      </c>
      <c r="O19" s="285">
        <f t="shared" si="3"/>
        <v>9734.2377633567048</v>
      </c>
      <c r="P19" s="174"/>
      <c r="Q19" s="174"/>
      <c r="R19" s="174"/>
      <c r="S19" s="174"/>
      <c r="T19" s="174"/>
      <c r="U19" s="174"/>
      <c r="V19" s="174"/>
    </row>
    <row r="20" spans="1:22" s="52" customFormat="1" ht="36.75" customHeight="1" x14ac:dyDescent="0.2">
      <c r="A20" s="39" t="s">
        <v>235</v>
      </c>
      <c r="B20" s="39">
        <v>7350</v>
      </c>
      <c r="C20" s="39" t="s">
        <v>183</v>
      </c>
      <c r="D20" s="41" t="s">
        <v>180</v>
      </c>
      <c r="E20" s="41" t="s">
        <v>177</v>
      </c>
      <c r="F20" s="49" t="s">
        <v>24</v>
      </c>
      <c r="G20" s="50">
        <v>12</v>
      </c>
      <c r="H20" s="77">
        <v>2.65</v>
      </c>
      <c r="I20" s="77">
        <v>1</v>
      </c>
      <c r="J20" s="74">
        <v>1</v>
      </c>
      <c r="K20" s="282">
        <f>IF(F20="I",VLOOKUP(G20,Fatores!$A$39:$C$52,3,FALSE)*H20*I20,IF(F20="H",VLOOKUP(G20,Fatores!$E$39:$G$56,3,FALSE)*H20*I20,IF(F20="U",VLOOKUP(G20,Fatores!$I$39:$K$52,3,FALSE)*H20*I20,IF(F20="L",VLOOKUP(G20,Fatores!$M$39:$O$49,3,FALSE)*H20*I20,0))))</f>
        <v>3.1269999999999998</v>
      </c>
      <c r="L20" s="76">
        <f t="shared" si="1"/>
        <v>3.1269999999999998</v>
      </c>
      <c r="M20" s="176">
        <v>2990.4804433282034</v>
      </c>
      <c r="N20" s="176">
        <f t="shared" si="2"/>
        <v>115.03173728749998</v>
      </c>
      <c r="O20" s="285">
        <f t="shared" si="3"/>
        <v>9466.2640835747916</v>
      </c>
      <c r="P20" s="174"/>
      <c r="Q20" s="174"/>
      <c r="R20" s="174"/>
      <c r="S20" s="174"/>
      <c r="T20" s="174"/>
      <c r="U20" s="174"/>
      <c r="V20" s="174"/>
    </row>
    <row r="21" spans="1:22" s="52" customFormat="1" ht="36.75" customHeight="1" x14ac:dyDescent="0.2">
      <c r="A21" s="39" t="s">
        <v>235</v>
      </c>
      <c r="B21" s="39">
        <v>7350</v>
      </c>
      <c r="C21" s="39" t="s">
        <v>183</v>
      </c>
      <c r="D21" s="41" t="s">
        <v>180</v>
      </c>
      <c r="E21" s="41" t="s">
        <v>181</v>
      </c>
      <c r="F21" s="49" t="s">
        <v>24</v>
      </c>
      <c r="G21" s="50">
        <v>12</v>
      </c>
      <c r="H21" s="49">
        <v>3.35</v>
      </c>
      <c r="I21" s="49">
        <v>1</v>
      </c>
      <c r="J21" s="74">
        <v>1</v>
      </c>
      <c r="K21" s="282">
        <f>IF(F21="I",VLOOKUP(G21,Fatores!$A$39:$C$52,3,FALSE)*H21*I21,IF(F21="H",VLOOKUP(G21,Fatores!$E$39:$G$56,3,FALSE)*H21*I21,IF(F21="U",VLOOKUP(G21,Fatores!$I$39:$K$52,3,FALSE)*H21*I21,IF(F21="L",VLOOKUP(G21,Fatores!$M$39:$O$49,3,FALSE)*H21*I21,0))))</f>
        <v>3.9529999999999998</v>
      </c>
      <c r="L21" s="76">
        <f t="shared" si="1"/>
        <v>3.9529999999999998</v>
      </c>
      <c r="M21" s="176">
        <v>2990.4804433282034</v>
      </c>
      <c r="N21" s="176">
        <f t="shared" si="2"/>
        <v>145.41747921249998</v>
      </c>
      <c r="O21" s="285">
        <f t="shared" si="3"/>
        <v>11966.786671688888</v>
      </c>
      <c r="P21" s="174"/>
      <c r="Q21" s="174"/>
      <c r="R21" s="174"/>
      <c r="S21" s="174"/>
      <c r="T21" s="174"/>
      <c r="U21" s="174"/>
      <c r="V21" s="174"/>
    </row>
    <row r="22" spans="1:22" s="52" customFormat="1" ht="36.75" customHeight="1" x14ac:dyDescent="0.2">
      <c r="A22" s="39" t="s">
        <v>235</v>
      </c>
      <c r="B22" s="39">
        <v>7350</v>
      </c>
      <c r="C22" s="39" t="s">
        <v>183</v>
      </c>
      <c r="D22" s="41" t="s">
        <v>184</v>
      </c>
      <c r="E22" s="41" t="s">
        <v>185</v>
      </c>
      <c r="F22" s="49" t="s">
        <v>24</v>
      </c>
      <c r="G22" s="50">
        <v>8</v>
      </c>
      <c r="H22" s="49">
        <v>2.65</v>
      </c>
      <c r="I22" s="49">
        <v>1</v>
      </c>
      <c r="J22" s="74">
        <v>1</v>
      </c>
      <c r="K22" s="282">
        <f>IF(F22="I",VLOOKUP(G22,Fatores!$A$39:$C$52,3,FALSE)*H22*I22,IF(F22="H",VLOOKUP(G22,Fatores!$E$39:$G$56,3,FALSE)*H22*I22,IF(F22="U",VLOOKUP(G22,Fatores!$I$39:$K$52,3,FALSE)*H22*I22,IF(F22="L",VLOOKUP(G22,Fatores!$M$39:$O$49,3,FALSE)*H22*I22,0))))</f>
        <v>2.226</v>
      </c>
      <c r="L22" s="76">
        <f t="shared" si="1"/>
        <v>2.226</v>
      </c>
      <c r="M22" s="176">
        <v>2990.4804433282034</v>
      </c>
      <c r="N22" s="176">
        <f t="shared" si="2"/>
        <v>81.886999424999999</v>
      </c>
      <c r="O22" s="285">
        <f t="shared" si="3"/>
        <v>6738.6964662735809</v>
      </c>
      <c r="P22" s="174"/>
      <c r="Q22" s="174"/>
      <c r="R22" s="174"/>
      <c r="S22" s="174"/>
      <c r="T22" s="174"/>
      <c r="U22" s="174"/>
      <c r="V22" s="174"/>
    </row>
    <row r="23" spans="1:22" s="52" customFormat="1" ht="36.75" customHeight="1" x14ac:dyDescent="0.2">
      <c r="A23" s="39" t="s">
        <v>235</v>
      </c>
      <c r="B23" s="39">
        <v>7350</v>
      </c>
      <c r="C23" s="39" t="s">
        <v>183</v>
      </c>
      <c r="D23" s="41" t="s">
        <v>184</v>
      </c>
      <c r="E23" s="41" t="s">
        <v>186</v>
      </c>
      <c r="F23" s="49" t="s">
        <v>24</v>
      </c>
      <c r="G23" s="50">
        <v>8</v>
      </c>
      <c r="H23" s="77">
        <v>3.35</v>
      </c>
      <c r="I23" s="49">
        <v>1</v>
      </c>
      <c r="J23" s="74">
        <v>1</v>
      </c>
      <c r="K23" s="282">
        <f>IF(F23="I",VLOOKUP(G23,Fatores!$A$39:$C$52,3,FALSE)*H23*I23,IF(F23="H",VLOOKUP(G23,Fatores!$E$39:$G$56,3,FALSE)*H23*I23,IF(F23="U",VLOOKUP(G23,Fatores!$I$39:$K$52,3,FALSE)*H23*I23,IF(F23="L",VLOOKUP(G23,Fatores!$M$39:$O$49,3,FALSE)*H23*I23,0))))</f>
        <v>2.8140000000000001</v>
      </c>
      <c r="L23" s="76">
        <f t="shared" si="1"/>
        <v>2.8140000000000001</v>
      </c>
      <c r="M23" s="176">
        <v>2990.4804433282034</v>
      </c>
      <c r="N23" s="176">
        <f t="shared" si="2"/>
        <v>103.51752757499999</v>
      </c>
      <c r="O23" s="285">
        <f t="shared" si="3"/>
        <v>8518.7294951005661</v>
      </c>
      <c r="P23" s="174"/>
      <c r="Q23" s="174"/>
      <c r="R23" s="174"/>
      <c r="S23" s="174"/>
      <c r="T23" s="174"/>
      <c r="U23" s="174"/>
      <c r="V23" s="174"/>
    </row>
    <row r="24" spans="1:22" s="52" customFormat="1" ht="36.75" customHeight="1" x14ac:dyDescent="0.2">
      <c r="A24" s="39" t="s">
        <v>235</v>
      </c>
      <c r="B24" s="39">
        <v>7350</v>
      </c>
      <c r="C24" s="39" t="s">
        <v>183</v>
      </c>
      <c r="D24" s="41" t="s">
        <v>176</v>
      </c>
      <c r="E24" s="41" t="s">
        <v>189</v>
      </c>
      <c r="F24" s="49" t="s">
        <v>106</v>
      </c>
      <c r="G24" s="50">
        <v>14</v>
      </c>
      <c r="H24" s="49">
        <v>6</v>
      </c>
      <c r="I24" s="49">
        <v>1</v>
      </c>
      <c r="J24" s="74">
        <v>1</v>
      </c>
      <c r="K24" s="282">
        <f>IF(F24="I",VLOOKUP(G24,Fatores!$A$39:$C$52,3,FALSE)*H24*I24,IF(F24="H",VLOOKUP(G24,Fatores!$E$39:$G$56,3,FALSE)*H24*I24,IF(F24="U",VLOOKUP(G24,Fatores!$I$39:$K$52,3,FALSE)*H24*I24,IF(F24="L",VLOOKUP(G24,Fatores!$M$39:$O$49,3,FALSE)*H24*I24,0))))</f>
        <v>12.97000000000002</v>
      </c>
      <c r="L24" s="76">
        <f t="shared" si="1"/>
        <v>12.97000000000002</v>
      </c>
      <c r="M24" s="176">
        <v>2990.4804433282034</v>
      </c>
      <c r="N24" s="176">
        <f t="shared" si="2"/>
        <v>477.12236412500073</v>
      </c>
      <c r="O24" s="285">
        <f t="shared" si="3"/>
        <v>39263.653714091859</v>
      </c>
      <c r="P24" s="174"/>
      <c r="Q24" s="174"/>
      <c r="R24" s="174"/>
      <c r="S24" s="174"/>
      <c r="T24" s="174"/>
      <c r="U24" s="174"/>
      <c r="V24" s="174"/>
    </row>
    <row r="25" spans="1:22" s="52" customFormat="1" ht="36.75" customHeight="1" x14ac:dyDescent="0.2">
      <c r="A25" s="39" t="s">
        <v>235</v>
      </c>
      <c r="B25" s="39">
        <v>7350</v>
      </c>
      <c r="C25" s="39" t="s">
        <v>183</v>
      </c>
      <c r="D25" s="41" t="s">
        <v>176</v>
      </c>
      <c r="E25" s="41" t="s">
        <v>199</v>
      </c>
      <c r="F25" s="49" t="s">
        <v>24</v>
      </c>
      <c r="G25" s="50">
        <v>8</v>
      </c>
      <c r="H25" s="49">
        <f>0.2+1+0.25+1.2</f>
        <v>2.65</v>
      </c>
      <c r="I25" s="49">
        <v>1</v>
      </c>
      <c r="J25" s="74">
        <v>1</v>
      </c>
      <c r="K25" s="282">
        <f>IF(F25="I",VLOOKUP(G25,Fatores!$A$39:$C$52,3,FALSE)*H25*I25,IF(F25="H",VLOOKUP(G25,Fatores!$E$39:$G$56,3,FALSE)*H25*I25,IF(F25="U",VLOOKUP(G25,Fatores!$I$39:$K$52,3,FALSE)*H25*I25,IF(F25="L",VLOOKUP(G25,Fatores!$M$39:$O$49,3,FALSE)*H25*I25,0))))</f>
        <v>2.226</v>
      </c>
      <c r="L25" s="76">
        <f t="shared" si="1"/>
        <v>2.226</v>
      </c>
      <c r="M25" s="176">
        <v>2990.4804433282034</v>
      </c>
      <c r="N25" s="176">
        <f t="shared" si="2"/>
        <v>81.886999424999999</v>
      </c>
      <c r="O25" s="285">
        <f t="shared" si="3"/>
        <v>6738.6964662735809</v>
      </c>
      <c r="P25" s="174"/>
      <c r="Q25" s="174"/>
      <c r="R25" s="174"/>
      <c r="S25" s="174"/>
      <c r="T25" s="174"/>
      <c r="U25" s="174"/>
      <c r="V25" s="174"/>
    </row>
    <row r="26" spans="1:22" s="52" customFormat="1" ht="36.75" customHeight="1" x14ac:dyDescent="0.2">
      <c r="A26" s="39" t="s">
        <v>235</v>
      </c>
      <c r="B26" s="39">
        <v>7350</v>
      </c>
      <c r="C26" s="39" t="s">
        <v>183</v>
      </c>
      <c r="D26" s="41" t="s">
        <v>176</v>
      </c>
      <c r="E26" s="41" t="s">
        <v>200</v>
      </c>
      <c r="F26" s="49" t="s">
        <v>24</v>
      </c>
      <c r="G26" s="50">
        <v>8</v>
      </c>
      <c r="H26" s="77">
        <f>0.485+1.09+0.775</f>
        <v>2.35</v>
      </c>
      <c r="I26" s="49">
        <v>1</v>
      </c>
      <c r="J26" s="74">
        <v>1</v>
      </c>
      <c r="K26" s="282">
        <f>IF(F26="I",VLOOKUP(G26,Fatores!$A$39:$C$52,3,FALSE)*H26*I26,IF(F26="H",VLOOKUP(G26,Fatores!$E$39:$G$56,3,FALSE)*H26*I26,IF(F26="U",VLOOKUP(G26,Fatores!$I$39:$K$52,3,FALSE)*H26*I26,IF(F26="L",VLOOKUP(G26,Fatores!$M$39:$O$49,3,FALSE)*H26*I26,0))))</f>
        <v>1.974</v>
      </c>
      <c r="L26" s="76">
        <f t="shared" si="1"/>
        <v>1.974</v>
      </c>
      <c r="M26" s="176">
        <v>2990.4804433282034</v>
      </c>
      <c r="N26" s="176">
        <f t="shared" si="2"/>
        <v>72.616773074999998</v>
      </c>
      <c r="O26" s="285">
        <f t="shared" si="3"/>
        <v>5975.825168204874</v>
      </c>
      <c r="P26" s="174"/>
      <c r="Q26" s="174"/>
      <c r="R26" s="174"/>
      <c r="S26" s="174"/>
      <c r="T26" s="174"/>
      <c r="U26" s="174"/>
      <c r="V26" s="174"/>
    </row>
    <row r="27" spans="1:22" s="52" customFormat="1" ht="36.75" customHeight="1" x14ac:dyDescent="0.2">
      <c r="A27" s="39" t="s">
        <v>235</v>
      </c>
      <c r="B27" s="39">
        <v>7350</v>
      </c>
      <c r="C27" s="39" t="s">
        <v>183</v>
      </c>
      <c r="D27" s="41" t="s">
        <v>176</v>
      </c>
      <c r="E27" s="41" t="s">
        <v>201</v>
      </c>
      <c r="F27" s="49" t="s">
        <v>24</v>
      </c>
      <c r="G27" s="50">
        <v>8</v>
      </c>
      <c r="H27" s="77">
        <f>0.485+1.09+0.775</f>
        <v>2.35</v>
      </c>
      <c r="I27" s="49">
        <v>1</v>
      </c>
      <c r="J27" s="74">
        <v>1</v>
      </c>
      <c r="K27" s="282">
        <f>IF(F27="I",VLOOKUP(G27,Fatores!$A$39:$C$52,3,FALSE)*H27*I27,IF(F27="H",VLOOKUP(G27,Fatores!$E$39:$G$56,3,FALSE)*H27*I27,IF(F27="U",VLOOKUP(G27,Fatores!$I$39:$K$52,3,FALSE)*H27*I27,IF(F27="L",VLOOKUP(G27,Fatores!$M$39:$O$49,3,FALSE)*H27*I27,0))))</f>
        <v>1.974</v>
      </c>
      <c r="L27" s="76">
        <f t="shared" si="1"/>
        <v>1.974</v>
      </c>
      <c r="M27" s="176">
        <v>2990.4804433282034</v>
      </c>
      <c r="N27" s="176">
        <f t="shared" si="2"/>
        <v>72.616773074999998</v>
      </c>
      <c r="O27" s="285">
        <f t="shared" si="3"/>
        <v>5975.825168204874</v>
      </c>
      <c r="P27" s="174"/>
      <c r="Q27" s="174"/>
      <c r="R27" s="174"/>
      <c r="S27" s="174"/>
      <c r="T27" s="174"/>
      <c r="U27" s="174"/>
      <c r="V27" s="174"/>
    </row>
    <row r="28" spans="1:22" s="52" customFormat="1" ht="36.75" customHeight="1" x14ac:dyDescent="0.2">
      <c r="A28" s="39" t="s">
        <v>235</v>
      </c>
      <c r="B28" s="39">
        <v>7350</v>
      </c>
      <c r="C28" s="39" t="s">
        <v>183</v>
      </c>
      <c r="D28" s="41" t="s">
        <v>227</v>
      </c>
      <c r="E28" s="41" t="s">
        <v>228</v>
      </c>
      <c r="F28" s="49" t="s">
        <v>106</v>
      </c>
      <c r="G28" s="50">
        <v>10</v>
      </c>
      <c r="H28" s="49">
        <v>3.9</v>
      </c>
      <c r="I28" s="49">
        <v>1</v>
      </c>
      <c r="J28" s="74">
        <v>1</v>
      </c>
      <c r="K28" s="282">
        <f>IF(F28="I",VLOOKUP(G28,Fatores!$A$39:$C$52,3,FALSE)*H28*I28,IF(F28="H",VLOOKUP(G28,Fatores!$E$39:$G$56,3,FALSE)*H28*I28,IF(F28="U",VLOOKUP(G28,Fatores!$I$39:$K$52,3,FALSE)*H28*I28,IF(F28="L",VLOOKUP(G28,Fatores!$M$39:$O$49,3,FALSE)*H28*I28,0))))</f>
        <v>6.0125000000000135</v>
      </c>
      <c r="L28" s="76">
        <f t="shared" si="1"/>
        <v>6.0125000000000135</v>
      </c>
      <c r="M28" s="176">
        <v>2990.4804433282034</v>
      </c>
      <c r="N28" s="176">
        <f t="shared" si="2"/>
        <v>221.17950765625048</v>
      </c>
      <c r="O28" s="285">
        <f t="shared" si="3"/>
        <v>18201.443173167114</v>
      </c>
      <c r="P28" s="174"/>
      <c r="Q28" s="174"/>
      <c r="R28" s="174"/>
      <c r="S28" s="174"/>
      <c r="T28" s="174"/>
      <c r="U28" s="174"/>
      <c r="V28" s="174"/>
    </row>
    <row r="29" spans="1:22" s="52" customFormat="1" ht="36.75" customHeight="1" x14ac:dyDescent="0.2">
      <c r="A29" s="39" t="s">
        <v>235</v>
      </c>
      <c r="B29" s="39">
        <v>7350</v>
      </c>
      <c r="C29" s="39" t="s">
        <v>183</v>
      </c>
      <c r="D29" s="41" t="s">
        <v>227</v>
      </c>
      <c r="E29" s="41" t="s">
        <v>230</v>
      </c>
      <c r="F29" s="49" t="s">
        <v>106</v>
      </c>
      <c r="G29" s="50">
        <v>10</v>
      </c>
      <c r="H29" s="49">
        <v>3.9</v>
      </c>
      <c r="I29" s="49">
        <v>1</v>
      </c>
      <c r="J29" s="74">
        <v>1</v>
      </c>
      <c r="K29" s="282">
        <f>IF(F29="I",VLOOKUP(G29,Fatores!$A$39:$C$52,3,FALSE)*H29*I29,IF(F29="H",VLOOKUP(G29,Fatores!$E$39:$G$56,3,FALSE)*H29*I29,IF(F29="U",VLOOKUP(G29,Fatores!$I$39:$K$52,3,FALSE)*H29*I29,IF(F29="L",VLOOKUP(G29,Fatores!$M$39:$O$49,3,FALSE)*H29*I29,0))))</f>
        <v>6.0125000000000135</v>
      </c>
      <c r="L29" s="76">
        <f>K29*J29</f>
        <v>6.0125000000000135</v>
      </c>
      <c r="M29" s="176">
        <v>2990.4804433282034</v>
      </c>
      <c r="N29" s="176">
        <f t="shared" si="2"/>
        <v>221.17950765625048</v>
      </c>
      <c r="O29" s="285">
        <f t="shared" si="3"/>
        <v>18201.443173167114</v>
      </c>
      <c r="P29" s="174"/>
      <c r="Q29" s="174"/>
      <c r="R29" s="174"/>
      <c r="S29" s="174"/>
      <c r="T29" s="174"/>
      <c r="U29" s="174"/>
      <c r="V29" s="174"/>
    </row>
    <row r="30" spans="1:22" s="52" customFormat="1" ht="36.75" customHeight="1" x14ac:dyDescent="0.2">
      <c r="A30" s="39" t="s">
        <v>235</v>
      </c>
      <c r="B30" s="39">
        <v>7350</v>
      </c>
      <c r="C30" s="39" t="s">
        <v>183</v>
      </c>
      <c r="D30" s="41" t="s">
        <v>227</v>
      </c>
      <c r="E30" s="41" t="s">
        <v>229</v>
      </c>
      <c r="F30" s="49" t="s">
        <v>106</v>
      </c>
      <c r="G30" s="50">
        <v>10</v>
      </c>
      <c r="H30" s="49">
        <v>3.9</v>
      </c>
      <c r="I30" s="49">
        <v>1</v>
      </c>
      <c r="J30" s="74">
        <v>1</v>
      </c>
      <c r="K30" s="282">
        <f>IF(F30="I",VLOOKUP(G30,Fatores!$A$39:$C$52,3,FALSE)*H30*I30,IF(F30="H",VLOOKUP(G30,Fatores!$E$39:$G$56,3,FALSE)*H30*I30,IF(F30="U",VLOOKUP(G30,Fatores!$I$39:$K$52,3,FALSE)*H30*I30,IF(F30="L",VLOOKUP(G30,Fatores!$M$39:$O$49,3,FALSE)*H30*I30,0))))</f>
        <v>6.0125000000000135</v>
      </c>
      <c r="L30" s="76">
        <f>K30*J30</f>
        <v>6.0125000000000135</v>
      </c>
      <c r="M30" s="176">
        <v>2990.4804433282034</v>
      </c>
      <c r="N30" s="176">
        <f t="shared" si="2"/>
        <v>221.17950765625048</v>
      </c>
      <c r="O30" s="285">
        <f t="shared" si="3"/>
        <v>18201.443173167114</v>
      </c>
      <c r="P30" s="174"/>
      <c r="Q30" s="174"/>
      <c r="R30" s="174"/>
      <c r="S30" s="174"/>
      <c r="T30" s="174"/>
      <c r="U30" s="174"/>
      <c r="V30" s="174"/>
    </row>
    <row r="31" spans="1:22" s="52" customFormat="1" ht="36.75" customHeight="1" x14ac:dyDescent="0.2">
      <c r="A31" s="39" t="s">
        <v>235</v>
      </c>
      <c r="B31" s="39">
        <v>7350</v>
      </c>
      <c r="C31" s="39" t="s">
        <v>183</v>
      </c>
      <c r="D31" s="41" t="s">
        <v>227</v>
      </c>
      <c r="E31" s="41" t="s">
        <v>232</v>
      </c>
      <c r="F31" s="49" t="s">
        <v>106</v>
      </c>
      <c r="G31" s="50">
        <v>10</v>
      </c>
      <c r="H31" s="49">
        <v>3.9</v>
      </c>
      <c r="I31" s="49">
        <v>1</v>
      </c>
      <c r="J31" s="74">
        <v>1</v>
      </c>
      <c r="K31" s="282">
        <f>IF(F31="I",VLOOKUP(G31,Fatores!$A$39:$C$52,3,FALSE)*H31*I31,IF(F31="H",VLOOKUP(G31,Fatores!$E$39:$G$56,3,FALSE)*H31*I31,IF(F31="U",VLOOKUP(G31,Fatores!$I$39:$K$52,3,FALSE)*H31*I31,IF(F31="L",VLOOKUP(G31,Fatores!$M$39:$O$49,3,FALSE)*H31*I31,0))))</f>
        <v>6.0125000000000135</v>
      </c>
      <c r="L31" s="76">
        <f>K31*J31</f>
        <v>6.0125000000000135</v>
      </c>
      <c r="M31" s="176">
        <v>2990.4804433282034</v>
      </c>
      <c r="N31" s="176">
        <f t="shared" si="2"/>
        <v>221.17950765625048</v>
      </c>
      <c r="O31" s="285">
        <f t="shared" si="3"/>
        <v>18201.443173167114</v>
      </c>
      <c r="P31" s="174"/>
      <c r="Q31" s="174"/>
      <c r="R31" s="174"/>
      <c r="S31" s="174"/>
      <c r="T31" s="174"/>
      <c r="U31" s="174"/>
      <c r="V31" s="174"/>
    </row>
    <row r="32" spans="1:22" s="52" customFormat="1" ht="36.75" customHeight="1" x14ac:dyDescent="0.2">
      <c r="A32" s="39" t="s">
        <v>235</v>
      </c>
      <c r="B32" s="39">
        <v>7350</v>
      </c>
      <c r="C32" s="39" t="s">
        <v>183</v>
      </c>
      <c r="D32" s="41" t="s">
        <v>227</v>
      </c>
      <c r="E32" s="41" t="s">
        <v>231</v>
      </c>
      <c r="F32" s="49" t="s">
        <v>106</v>
      </c>
      <c r="G32" s="50">
        <v>10</v>
      </c>
      <c r="H32" s="49">
        <v>3.9</v>
      </c>
      <c r="I32" s="49">
        <v>1</v>
      </c>
      <c r="J32" s="74">
        <v>1</v>
      </c>
      <c r="K32" s="282">
        <f>IF(F32="I",VLOOKUP(G32,Fatores!$A$39:$C$52,3,FALSE)*H32*I32,IF(F32="H",VLOOKUP(G32,Fatores!$E$39:$G$56,3,FALSE)*H32*I32,IF(F32="U",VLOOKUP(G32,Fatores!$I$39:$K$52,3,FALSE)*H32*I32,IF(F32="L",VLOOKUP(G32,Fatores!$M$39:$O$49,3,FALSE)*H32*I32,0))))</f>
        <v>6.0125000000000135</v>
      </c>
      <c r="L32" s="76">
        <f>K32*J32</f>
        <v>6.0125000000000135</v>
      </c>
      <c r="M32" s="176">
        <v>2990.4804433282034</v>
      </c>
      <c r="N32" s="176">
        <f t="shared" si="2"/>
        <v>221.17950765625048</v>
      </c>
      <c r="O32" s="285">
        <f t="shared" si="3"/>
        <v>18201.443173167114</v>
      </c>
      <c r="P32" s="174"/>
      <c r="Q32" s="174"/>
      <c r="R32" s="174"/>
      <c r="S32" s="174"/>
      <c r="T32" s="174"/>
      <c r="U32" s="174"/>
      <c r="V32" s="174"/>
    </row>
    <row r="33" spans="1:22" s="52" customFormat="1" ht="36.75" customHeight="1" x14ac:dyDescent="0.2">
      <c r="A33" s="39" t="s">
        <v>235</v>
      </c>
      <c r="B33" s="39">
        <v>3450</v>
      </c>
      <c r="C33" s="39" t="s">
        <v>183</v>
      </c>
      <c r="D33" s="41" t="s">
        <v>178</v>
      </c>
      <c r="E33" s="41" t="s">
        <v>202</v>
      </c>
      <c r="F33" s="49" t="s">
        <v>24</v>
      </c>
      <c r="G33" s="50">
        <v>8</v>
      </c>
      <c r="H33" s="77">
        <f>3.5+1.5</f>
        <v>5</v>
      </c>
      <c r="I33" s="77">
        <v>1</v>
      </c>
      <c r="J33" s="74">
        <v>1</v>
      </c>
      <c r="K33" s="282">
        <f>IF(F33="I",VLOOKUP(G33,Fatores!$A$39:$C$52,3,FALSE)*H33*I33,IF(F33="H",VLOOKUP(G33,Fatores!$E$39:$G$56,3,FALSE)*H33*I33,IF(F33="U",VLOOKUP(G33,Fatores!$I$39:$K$52,3,FALSE)*H33*I33,IF(F33="L",VLOOKUP(G33,Fatores!$M$39:$O$49,3,FALSE)*H33*I33,0))))</f>
        <v>4.2</v>
      </c>
      <c r="L33" s="76">
        <f t="shared" si="1"/>
        <v>4.2</v>
      </c>
      <c r="M33" s="176">
        <v>2990.4804433282034</v>
      </c>
      <c r="N33" s="176">
        <f t="shared" si="2"/>
        <v>154.5037725</v>
      </c>
      <c r="O33" s="285">
        <f t="shared" si="3"/>
        <v>12714.521634478455</v>
      </c>
      <c r="P33" s="174"/>
      <c r="Q33" s="174"/>
      <c r="R33" s="174"/>
      <c r="S33" s="174"/>
      <c r="T33" s="174"/>
      <c r="U33" s="174"/>
      <c r="V33" s="174"/>
    </row>
    <row r="34" spans="1:22" s="52" customFormat="1" ht="36.75" customHeight="1" x14ac:dyDescent="0.2">
      <c r="A34" s="39" t="s">
        <v>235</v>
      </c>
      <c r="B34" s="39">
        <v>3450</v>
      </c>
      <c r="C34" s="39" t="s">
        <v>183</v>
      </c>
      <c r="D34" s="41" t="s">
        <v>178</v>
      </c>
      <c r="E34" s="41" t="s">
        <v>203</v>
      </c>
      <c r="F34" s="49" t="s">
        <v>24</v>
      </c>
      <c r="G34" s="50">
        <v>8</v>
      </c>
      <c r="H34" s="77">
        <f>1.21+0.66+1.24+0.95+0.94</f>
        <v>5</v>
      </c>
      <c r="I34" s="49">
        <v>1</v>
      </c>
      <c r="J34" s="74">
        <v>1</v>
      </c>
      <c r="K34" s="282">
        <f>IF(F34="I",VLOOKUP(G34,Fatores!$A$39:$C$52,3,FALSE)*H34*I34,IF(F34="H",VLOOKUP(G34,Fatores!$E$39:$G$56,3,FALSE)*H34*I34,IF(F34="U",VLOOKUP(G34,Fatores!$I$39:$K$52,3,FALSE)*H34*I34,IF(F34="L",VLOOKUP(G34,Fatores!$M$39:$O$49,3,FALSE)*H34*I34,0))))</f>
        <v>4.2</v>
      </c>
      <c r="L34" s="76">
        <f t="shared" si="1"/>
        <v>4.2</v>
      </c>
      <c r="M34" s="176">
        <v>2990.4804433282034</v>
      </c>
      <c r="N34" s="176">
        <f t="shared" si="2"/>
        <v>154.5037725</v>
      </c>
      <c r="O34" s="285">
        <f t="shared" si="3"/>
        <v>12714.521634478455</v>
      </c>
      <c r="P34" s="174"/>
      <c r="Q34" s="174"/>
      <c r="R34" s="174"/>
      <c r="S34" s="174"/>
      <c r="T34" s="174"/>
      <c r="U34" s="174"/>
      <c r="V34" s="174"/>
    </row>
    <row r="35" spans="1:22" s="52" customFormat="1" ht="36.75" customHeight="1" x14ac:dyDescent="0.2">
      <c r="A35" s="39" t="s">
        <v>235</v>
      </c>
      <c r="B35" s="39">
        <v>3450</v>
      </c>
      <c r="C35" s="39" t="s">
        <v>183</v>
      </c>
      <c r="D35" s="41" t="s">
        <v>179</v>
      </c>
      <c r="E35" s="41" t="s">
        <v>205</v>
      </c>
      <c r="F35" s="49" t="s">
        <v>24</v>
      </c>
      <c r="G35" s="50">
        <v>8</v>
      </c>
      <c r="H35" s="77">
        <f>3.5+1.5</f>
        <v>5</v>
      </c>
      <c r="I35" s="49">
        <v>1</v>
      </c>
      <c r="J35" s="74">
        <v>1</v>
      </c>
      <c r="K35" s="282">
        <f>IF(F35="I",VLOOKUP(G35,Fatores!$A$39:$C$52,3,FALSE)*H35*I35,IF(F35="H",VLOOKUP(G35,Fatores!$E$39:$G$56,3,FALSE)*H35*I35,IF(F35="U",VLOOKUP(G35,Fatores!$I$39:$K$52,3,FALSE)*H35*I35,IF(F35="L",VLOOKUP(G35,Fatores!$M$39:$O$49,3,FALSE)*H35*I35,0))))</f>
        <v>4.2</v>
      </c>
      <c r="L35" s="76">
        <f t="shared" si="1"/>
        <v>4.2</v>
      </c>
      <c r="M35" s="176">
        <v>2990.4804433282034</v>
      </c>
      <c r="N35" s="176">
        <f t="shared" si="2"/>
        <v>154.5037725</v>
      </c>
      <c r="O35" s="285">
        <f t="shared" si="3"/>
        <v>12714.521634478455</v>
      </c>
      <c r="P35" s="174"/>
      <c r="Q35" s="174"/>
      <c r="R35" s="174"/>
      <c r="S35" s="174"/>
      <c r="T35" s="174"/>
      <c r="U35" s="174"/>
      <c r="V35" s="174"/>
    </row>
    <row r="36" spans="1:22" s="52" customFormat="1" ht="36.75" customHeight="1" x14ac:dyDescent="0.2">
      <c r="A36" s="39" t="s">
        <v>235</v>
      </c>
      <c r="B36" s="39">
        <v>3450</v>
      </c>
      <c r="C36" s="39" t="s">
        <v>183</v>
      </c>
      <c r="D36" s="41" t="s">
        <v>179</v>
      </c>
      <c r="E36" s="41" t="s">
        <v>204</v>
      </c>
      <c r="F36" s="49" t="s">
        <v>24</v>
      </c>
      <c r="G36" s="50">
        <v>8</v>
      </c>
      <c r="H36" s="77">
        <f>1.21+0.66+1.24+0.95+0.94</f>
        <v>5</v>
      </c>
      <c r="I36" s="49">
        <v>1</v>
      </c>
      <c r="J36" s="74">
        <v>1</v>
      </c>
      <c r="K36" s="282">
        <f>IF(F36="I",VLOOKUP(G36,Fatores!$A$39:$C$52,3,FALSE)*H36*I36,IF(F36="H",VLOOKUP(G36,Fatores!$E$39:$G$56,3,FALSE)*H36*I36,IF(F36="U",VLOOKUP(G36,Fatores!$I$39:$K$52,3,FALSE)*H36*I36,IF(F36="L",VLOOKUP(G36,Fatores!$M$39:$O$49,3,FALSE)*H36*I36,0))))</f>
        <v>4.2</v>
      </c>
      <c r="L36" s="76">
        <f t="shared" si="1"/>
        <v>4.2</v>
      </c>
      <c r="M36" s="176">
        <v>2990.4804433282034</v>
      </c>
      <c r="N36" s="176">
        <f t="shared" si="2"/>
        <v>154.5037725</v>
      </c>
      <c r="O36" s="285">
        <f t="shared" si="3"/>
        <v>12714.521634478455</v>
      </c>
      <c r="P36" s="174"/>
      <c r="Q36" s="174"/>
      <c r="R36" s="174"/>
      <c r="S36" s="174"/>
      <c r="T36" s="174"/>
      <c r="U36" s="174"/>
      <c r="V36" s="174"/>
    </row>
    <row r="37" spans="1:22" s="52" customFormat="1" ht="36.75" customHeight="1" x14ac:dyDescent="0.2">
      <c r="A37" s="39" t="s">
        <v>235</v>
      </c>
      <c r="B37" s="39">
        <v>3450</v>
      </c>
      <c r="C37" s="39" t="s">
        <v>183</v>
      </c>
      <c r="D37" s="41" t="s">
        <v>176</v>
      </c>
      <c r="E37" s="41" t="s">
        <v>206</v>
      </c>
      <c r="F37" s="49" t="s">
        <v>24</v>
      </c>
      <c r="G37" s="50">
        <v>14</v>
      </c>
      <c r="H37" s="49">
        <v>5</v>
      </c>
      <c r="I37" s="49">
        <v>1</v>
      </c>
      <c r="J37" s="74">
        <v>1</v>
      </c>
      <c r="K37" s="282">
        <f>IF(F37="I",VLOOKUP(G37,Fatores!$A$39:$C$52,3,FALSE)*H37*I37,IF(F37="H",VLOOKUP(G37,Fatores!$E$39:$G$56,3,FALSE)*H37*I37,IF(F37="U",VLOOKUP(G37,Fatores!$I$39:$K$52,3,FALSE)*H37*I37,IF(F37="L",VLOOKUP(G37,Fatores!$M$39:$O$49,3,FALSE)*H37*I37,0))))</f>
        <v>6.75</v>
      </c>
      <c r="L37" s="76">
        <f>K37*J37</f>
        <v>6.75</v>
      </c>
      <c r="M37" s="176">
        <v>2990.4804433282034</v>
      </c>
      <c r="N37" s="176">
        <f t="shared" si="2"/>
        <v>248.30963437499997</v>
      </c>
      <c r="O37" s="285">
        <f t="shared" si="3"/>
        <v>20434.052626840374</v>
      </c>
      <c r="P37" s="174"/>
      <c r="Q37" s="174"/>
      <c r="R37" s="174"/>
      <c r="S37" s="174"/>
      <c r="T37" s="174"/>
      <c r="U37" s="174"/>
      <c r="V37" s="174"/>
    </row>
    <row r="38" spans="1:22" s="52" customFormat="1" ht="36.75" customHeight="1" x14ac:dyDescent="0.2">
      <c r="A38" s="39" t="s">
        <v>235</v>
      </c>
      <c r="B38" s="39">
        <v>3450</v>
      </c>
      <c r="C38" s="39" t="s">
        <v>183</v>
      </c>
      <c r="D38" s="41" t="s">
        <v>176</v>
      </c>
      <c r="E38" s="41" t="s">
        <v>207</v>
      </c>
      <c r="F38" s="49" t="s">
        <v>24</v>
      </c>
      <c r="G38" s="50">
        <v>14</v>
      </c>
      <c r="H38" s="49">
        <v>5</v>
      </c>
      <c r="I38" s="49">
        <v>1</v>
      </c>
      <c r="J38" s="74">
        <v>1</v>
      </c>
      <c r="K38" s="282">
        <f>IF(F38="I",VLOOKUP(G38,Fatores!$A$39:$C$52,3,FALSE)*H38*I38,IF(F38="H",VLOOKUP(G38,Fatores!$E$39:$G$56,3,FALSE)*H38*I38,IF(F38="U",VLOOKUP(G38,Fatores!$I$39:$K$52,3,FALSE)*H38*I38,IF(F38="L",VLOOKUP(G38,Fatores!$M$39:$O$49,3,FALSE)*H38*I38,0))))</f>
        <v>6.75</v>
      </c>
      <c r="L38" s="76">
        <f t="shared" si="1"/>
        <v>6.75</v>
      </c>
      <c r="M38" s="176">
        <v>2990.4804433282034</v>
      </c>
      <c r="N38" s="176">
        <f t="shared" si="2"/>
        <v>248.30963437499997</v>
      </c>
      <c r="O38" s="285">
        <f t="shared" si="3"/>
        <v>20434.052626840374</v>
      </c>
      <c r="P38" s="174"/>
      <c r="Q38" s="174"/>
      <c r="R38" s="174"/>
      <c r="S38" s="174"/>
      <c r="T38" s="174"/>
      <c r="U38" s="174"/>
      <c r="V38" s="174"/>
    </row>
    <row r="39" spans="1:22" s="52" customFormat="1" ht="36.75" customHeight="1" x14ac:dyDescent="0.2">
      <c r="A39" s="39" t="s">
        <v>235</v>
      </c>
      <c r="B39" s="39">
        <v>3450</v>
      </c>
      <c r="C39" s="39" t="s">
        <v>183</v>
      </c>
      <c r="D39" s="41" t="s">
        <v>176</v>
      </c>
      <c r="E39" s="41" t="s">
        <v>208</v>
      </c>
      <c r="F39" s="49" t="s">
        <v>24</v>
      </c>
      <c r="G39" s="78">
        <v>10</v>
      </c>
      <c r="H39" s="77">
        <f>1.545+0.925+1.14</f>
        <v>3.6099999999999994</v>
      </c>
      <c r="I39" s="49">
        <v>1</v>
      </c>
      <c r="J39" s="74">
        <v>1</v>
      </c>
      <c r="K39" s="282">
        <f>IF(F39="I",VLOOKUP(G39,Fatores!$A$39:$C$52,3,FALSE)*H39*I39,IF(F39="H",VLOOKUP(G39,Fatores!$E$39:$G$56,3,FALSE)*H39*I39,IF(F39="U",VLOOKUP(G39,Fatores!$I$39:$K$52,3,FALSE)*H39*I39,IF(F39="L",VLOOKUP(G39,Fatores!$M$39:$O$49,3,FALSE)*H39*I39,0))))</f>
        <v>3.7182999999999997</v>
      </c>
      <c r="L39" s="76">
        <f>K39*J39</f>
        <v>3.7182999999999997</v>
      </c>
      <c r="M39" s="176">
        <v>2990.4804433282034</v>
      </c>
      <c r="N39" s="176">
        <f t="shared" si="2"/>
        <v>136.78366125874999</v>
      </c>
      <c r="O39" s="285">
        <f t="shared" si="3"/>
        <v>11256.287093686009</v>
      </c>
      <c r="P39" s="174"/>
      <c r="Q39" s="174"/>
      <c r="R39" s="174"/>
      <c r="S39" s="174"/>
      <c r="T39" s="174"/>
      <c r="U39" s="174"/>
      <c r="V39" s="174"/>
    </row>
    <row r="40" spans="1:22" s="52" customFormat="1" ht="36.75" customHeight="1" x14ac:dyDescent="0.2">
      <c r="A40" s="39" t="s">
        <v>235</v>
      </c>
      <c r="B40" s="39">
        <v>3450</v>
      </c>
      <c r="C40" s="39" t="s">
        <v>183</v>
      </c>
      <c r="D40" s="41" t="s">
        <v>176</v>
      </c>
      <c r="E40" s="41" t="s">
        <v>209</v>
      </c>
      <c r="F40" s="49" t="s">
        <v>24</v>
      </c>
      <c r="G40" s="50">
        <v>8</v>
      </c>
      <c r="H40" s="77">
        <f>1.545+0.925+1.14</f>
        <v>3.6099999999999994</v>
      </c>
      <c r="I40" s="49">
        <v>1</v>
      </c>
      <c r="J40" s="74">
        <v>1</v>
      </c>
      <c r="K40" s="282">
        <f>IF(F40="I",VLOOKUP(G40,Fatores!$A$39:$C$52,3,FALSE)*H40*I40,IF(F40="H",VLOOKUP(G40,Fatores!$E$39:$G$56,3,FALSE)*H40*I40,IF(F40="U",VLOOKUP(G40,Fatores!$I$39:$K$52,3,FALSE)*H40*I40,IF(F40="L",VLOOKUP(G40,Fatores!$M$39:$O$49,3,FALSE)*H40*I40,0))))</f>
        <v>3.0323999999999995</v>
      </c>
      <c r="L40" s="76">
        <f>K40*J40</f>
        <v>3.0323999999999995</v>
      </c>
      <c r="M40" s="176">
        <v>2990.4804433282034</v>
      </c>
      <c r="N40" s="176">
        <f t="shared" si="2"/>
        <v>111.55172374499998</v>
      </c>
      <c r="O40" s="285">
        <f t="shared" si="3"/>
        <v>9179.8846200934422</v>
      </c>
      <c r="P40" s="174"/>
      <c r="Q40" s="174"/>
      <c r="R40" s="174"/>
      <c r="S40" s="174"/>
      <c r="T40" s="174"/>
      <c r="U40" s="174"/>
      <c r="V40" s="174"/>
    </row>
    <row r="41" spans="1:22" s="52" customFormat="1" ht="36.75" customHeight="1" x14ac:dyDescent="0.2">
      <c r="A41" s="39" t="s">
        <v>235</v>
      </c>
      <c r="B41" s="39">
        <v>3450</v>
      </c>
      <c r="C41" s="39" t="s">
        <v>183</v>
      </c>
      <c r="D41" s="41" t="s">
        <v>176</v>
      </c>
      <c r="E41" s="41" t="s">
        <v>210</v>
      </c>
      <c r="F41" s="49" t="s">
        <v>24</v>
      </c>
      <c r="G41" s="50">
        <v>10</v>
      </c>
      <c r="H41" s="77">
        <f>1.545+0.925+1.14+0.89+0.5</f>
        <v>4.9999999999999991</v>
      </c>
      <c r="I41" s="49">
        <v>1</v>
      </c>
      <c r="J41" s="74">
        <v>1</v>
      </c>
      <c r="K41" s="282">
        <f>IF(F41="I",VLOOKUP(G41,Fatores!$A$39:$C$52,3,FALSE)*H41*I41,IF(F41="H",VLOOKUP(G41,Fatores!$E$39:$G$56,3,FALSE)*H41*I41,IF(F41="U",VLOOKUP(G41,Fatores!$I$39:$K$52,3,FALSE)*H41*I41,IF(F41="L",VLOOKUP(G41,Fatores!$M$39:$O$49,3,FALSE)*H41*I41,0))))</f>
        <v>5.1499999999999995</v>
      </c>
      <c r="L41" s="76">
        <f t="shared" si="1"/>
        <v>5.1499999999999995</v>
      </c>
      <c r="M41" s="176">
        <v>2990.4804433282034</v>
      </c>
      <c r="N41" s="176">
        <f t="shared" si="2"/>
        <v>189.45105437499996</v>
      </c>
      <c r="O41" s="285">
        <f t="shared" si="3"/>
        <v>15590.425337515246</v>
      </c>
      <c r="P41" s="174"/>
      <c r="Q41" s="174"/>
      <c r="R41" s="174"/>
      <c r="S41" s="174"/>
      <c r="T41" s="174"/>
      <c r="U41" s="174"/>
      <c r="V41" s="174"/>
    </row>
    <row r="42" spans="1:22" s="52" customFormat="1" ht="36.75" customHeight="1" x14ac:dyDescent="0.2">
      <c r="A42" s="39" t="s">
        <v>235</v>
      </c>
      <c r="B42" s="39">
        <v>3450</v>
      </c>
      <c r="C42" s="39" t="s">
        <v>183</v>
      </c>
      <c r="D42" s="41" t="s">
        <v>176</v>
      </c>
      <c r="E42" s="41" t="s">
        <v>211</v>
      </c>
      <c r="F42" s="49" t="s">
        <v>24</v>
      </c>
      <c r="G42" s="50">
        <v>8</v>
      </c>
      <c r="H42" s="49">
        <f>0.568+0.178+0.644</f>
        <v>1.3900000000000001</v>
      </c>
      <c r="I42" s="49">
        <v>1</v>
      </c>
      <c r="J42" s="74">
        <v>1</v>
      </c>
      <c r="K42" s="282">
        <f>IF(F42="I",VLOOKUP(G42,Fatores!$A$39:$C$52,3,FALSE)*H42*I42,IF(F42="H",VLOOKUP(G42,Fatores!$E$39:$G$56,3,FALSE)*H42*I42,IF(F42="U",VLOOKUP(G42,Fatores!$I$39:$K$52,3,FALSE)*H42*I42,IF(F42="L",VLOOKUP(G42,Fatores!$M$39:$O$49,3,FALSE)*H42*I42,0))))</f>
        <v>1.1676</v>
      </c>
      <c r="L42" s="76">
        <f t="shared" si="1"/>
        <v>1.1676</v>
      </c>
      <c r="M42" s="176">
        <v>2990.4804433282034</v>
      </c>
      <c r="N42" s="176">
        <f t="shared" si="2"/>
        <v>42.952048754999993</v>
      </c>
      <c r="O42" s="285">
        <f t="shared" si="3"/>
        <v>3534.6370143850099</v>
      </c>
      <c r="P42" s="174"/>
      <c r="Q42" s="174"/>
      <c r="R42" s="174"/>
      <c r="S42" s="174"/>
      <c r="T42" s="174"/>
      <c r="U42" s="174"/>
      <c r="V42" s="174"/>
    </row>
    <row r="43" spans="1:22" s="52" customFormat="1" ht="36.75" customHeight="1" x14ac:dyDescent="0.2">
      <c r="A43" s="39" t="s">
        <v>235</v>
      </c>
      <c r="B43" s="39">
        <v>3450</v>
      </c>
      <c r="C43" s="39" t="s">
        <v>183</v>
      </c>
      <c r="D43" s="41" t="s">
        <v>176</v>
      </c>
      <c r="E43" s="41" t="s">
        <v>212</v>
      </c>
      <c r="F43" s="49" t="s">
        <v>24</v>
      </c>
      <c r="G43" s="50">
        <v>8</v>
      </c>
      <c r="H43" s="49">
        <f>0.568+0.178+0.644</f>
        <v>1.3900000000000001</v>
      </c>
      <c r="I43" s="49">
        <v>1</v>
      </c>
      <c r="J43" s="74">
        <v>1</v>
      </c>
      <c r="K43" s="282">
        <f>IF(F43="I",VLOOKUP(G43,Fatores!$A$39:$C$52,3,FALSE)*H43*I43,IF(F43="H",VLOOKUP(G43,Fatores!$E$39:$G$56,3,FALSE)*H43*I43,IF(F43="U",VLOOKUP(G43,Fatores!$I$39:$K$52,3,FALSE)*H43*I43,IF(F43="L",VLOOKUP(G43,Fatores!$M$39:$O$49,3,FALSE)*H43*I43,0))))</f>
        <v>1.1676</v>
      </c>
      <c r="L43" s="76">
        <f t="shared" si="1"/>
        <v>1.1676</v>
      </c>
      <c r="M43" s="176">
        <v>2990.4804433282034</v>
      </c>
      <c r="N43" s="176">
        <f t="shared" si="2"/>
        <v>42.952048754999993</v>
      </c>
      <c r="O43" s="285">
        <f t="shared" si="3"/>
        <v>3534.6370143850099</v>
      </c>
      <c r="P43" s="174"/>
      <c r="Q43" s="174"/>
      <c r="R43" s="174"/>
      <c r="S43" s="174"/>
      <c r="T43" s="174"/>
      <c r="U43" s="174"/>
      <c r="V43" s="174"/>
    </row>
    <row r="44" spans="1:22" s="52" customFormat="1" ht="36.75" customHeight="1" x14ac:dyDescent="0.2">
      <c r="A44" s="39" t="s">
        <v>235</v>
      </c>
      <c r="B44" s="39">
        <v>3450</v>
      </c>
      <c r="C44" s="39" t="s">
        <v>183</v>
      </c>
      <c r="D44" s="41" t="s">
        <v>176</v>
      </c>
      <c r="E44" s="41" t="s">
        <v>213</v>
      </c>
      <c r="F44" s="49" t="s">
        <v>24</v>
      </c>
      <c r="G44" s="78">
        <v>6</v>
      </c>
      <c r="H44" s="77">
        <v>1.5</v>
      </c>
      <c r="I44" s="49">
        <v>1</v>
      </c>
      <c r="J44" s="74">
        <v>1</v>
      </c>
      <c r="K44" s="282">
        <f>IF(F44="I",VLOOKUP(G44,Fatores!$A$39:$C$52,3,FALSE)*H44*I44,IF(F44="H",VLOOKUP(G44,Fatores!$E$39:$G$56,3,FALSE)*H44*I44,IF(F44="U",VLOOKUP(G44,Fatores!$I$39:$K$52,3,FALSE)*H44*I44,IF(F44="L",VLOOKUP(G44,Fatores!$M$39:$O$49,3,FALSE)*H44*I44,0))))</f>
        <v>1.02</v>
      </c>
      <c r="L44" s="76">
        <f t="shared" si="1"/>
        <v>1.02</v>
      </c>
      <c r="M44" s="176">
        <v>2990.4804433282034</v>
      </c>
      <c r="N44" s="176">
        <f t="shared" si="2"/>
        <v>37.522344749999995</v>
      </c>
      <c r="O44" s="285">
        <f t="shared" si="3"/>
        <v>3087.8123969447674</v>
      </c>
      <c r="P44" s="174"/>
      <c r="Q44" s="174"/>
      <c r="R44" s="174"/>
      <c r="S44" s="174"/>
      <c r="T44" s="174"/>
      <c r="U44" s="174"/>
      <c r="V44" s="174"/>
    </row>
    <row r="45" spans="1:22" s="52" customFormat="1" ht="36.75" customHeight="1" x14ac:dyDescent="0.2">
      <c r="A45" s="39" t="s">
        <v>235</v>
      </c>
      <c r="B45" s="39">
        <v>3450</v>
      </c>
      <c r="C45" s="39" t="s">
        <v>183</v>
      </c>
      <c r="D45" s="41" t="s">
        <v>176</v>
      </c>
      <c r="E45" s="41" t="s">
        <v>215</v>
      </c>
      <c r="F45" s="49" t="s">
        <v>24</v>
      </c>
      <c r="G45" s="50">
        <v>6</v>
      </c>
      <c r="H45" s="77">
        <v>1.5</v>
      </c>
      <c r="I45" s="49">
        <v>1</v>
      </c>
      <c r="J45" s="74">
        <v>1</v>
      </c>
      <c r="K45" s="282">
        <f>IF(F45="I",VLOOKUP(G45,Fatores!$A$39:$C$52,3,FALSE)*H45*I45,IF(F45="H",VLOOKUP(G45,Fatores!$E$39:$G$56,3,FALSE)*H45*I45,IF(F45="U",VLOOKUP(G45,Fatores!$I$39:$K$52,3,FALSE)*H45*I45,IF(F45="L",VLOOKUP(G45,Fatores!$M$39:$O$49,3,FALSE)*H45*I45,0))))</f>
        <v>1.02</v>
      </c>
      <c r="L45" s="76">
        <f t="shared" si="1"/>
        <v>1.02</v>
      </c>
      <c r="M45" s="176">
        <v>2990.4804433282034</v>
      </c>
      <c r="N45" s="176">
        <f t="shared" si="2"/>
        <v>37.522344749999995</v>
      </c>
      <c r="O45" s="285">
        <f t="shared" si="3"/>
        <v>3087.8123969447674</v>
      </c>
      <c r="P45" s="174"/>
      <c r="Q45" s="174"/>
      <c r="R45" s="174"/>
      <c r="S45" s="174"/>
      <c r="T45" s="174"/>
      <c r="U45" s="174"/>
      <c r="V45" s="174"/>
    </row>
    <row r="46" spans="1:22" s="52" customFormat="1" ht="36.75" customHeight="1" x14ac:dyDescent="0.2">
      <c r="A46" s="39" t="s">
        <v>235</v>
      </c>
      <c r="B46" s="39">
        <v>3450</v>
      </c>
      <c r="C46" s="39" t="s">
        <v>183</v>
      </c>
      <c r="D46" s="41" t="s">
        <v>176</v>
      </c>
      <c r="E46" s="41" t="s">
        <v>214</v>
      </c>
      <c r="F46" s="49" t="s">
        <v>24</v>
      </c>
      <c r="G46" s="50">
        <v>6</v>
      </c>
      <c r="H46" s="77">
        <v>1.5</v>
      </c>
      <c r="I46" s="49">
        <v>1</v>
      </c>
      <c r="J46" s="74">
        <v>1</v>
      </c>
      <c r="K46" s="282">
        <f>IF(F46="I",VLOOKUP(G46,Fatores!$A$39:$C$52,3,FALSE)*H46*I46,IF(F46="H",VLOOKUP(G46,Fatores!$E$39:$G$56,3,FALSE)*H46*I46,IF(F46="U",VLOOKUP(G46,Fatores!$I$39:$K$52,3,FALSE)*H46*I46,IF(F46="L",VLOOKUP(G46,Fatores!$M$39:$O$49,3,FALSE)*H46*I46,0))))</f>
        <v>1.02</v>
      </c>
      <c r="L46" s="76">
        <f t="shared" si="1"/>
        <v>1.02</v>
      </c>
      <c r="M46" s="176">
        <v>2990.4804433282034</v>
      </c>
      <c r="N46" s="176">
        <f t="shared" si="2"/>
        <v>37.522344749999995</v>
      </c>
      <c r="O46" s="285">
        <f t="shared" si="3"/>
        <v>3087.8123969447674</v>
      </c>
      <c r="P46" s="174"/>
      <c r="Q46" s="174"/>
      <c r="R46" s="174"/>
      <c r="S46" s="174"/>
      <c r="T46" s="174"/>
      <c r="U46" s="174"/>
      <c r="V46" s="174"/>
    </row>
    <row r="47" spans="1:22" s="52" customFormat="1" ht="36.75" customHeight="1" x14ac:dyDescent="0.2">
      <c r="A47" s="39" t="s">
        <v>235</v>
      </c>
      <c r="B47" s="39">
        <v>3450</v>
      </c>
      <c r="C47" s="39" t="s">
        <v>183</v>
      </c>
      <c r="D47" s="41" t="s">
        <v>176</v>
      </c>
      <c r="E47" s="41" t="s">
        <v>216</v>
      </c>
      <c r="F47" s="49" t="s">
        <v>24</v>
      </c>
      <c r="G47" s="78">
        <v>8</v>
      </c>
      <c r="H47" s="77">
        <v>2.9</v>
      </c>
      <c r="I47" s="49">
        <v>1</v>
      </c>
      <c r="J47" s="74">
        <v>1</v>
      </c>
      <c r="K47" s="282">
        <f>IF(F47="I",VLOOKUP(G47,Fatores!$A$39:$C$52,3,FALSE)*H47*I47,IF(F47="H",VLOOKUP(G47,Fatores!$E$39:$G$56,3,FALSE)*H47*I47,IF(F47="U",VLOOKUP(G47,Fatores!$I$39:$K$52,3,FALSE)*H47*I47,IF(F47="L",VLOOKUP(G47,Fatores!$M$39:$O$49,3,FALSE)*H47*I47,0))))</f>
        <v>2.4359999999999999</v>
      </c>
      <c r="L47" s="76">
        <f t="shared" si="1"/>
        <v>2.4359999999999999</v>
      </c>
      <c r="M47" s="176">
        <v>2990.4804433282034</v>
      </c>
      <c r="N47" s="176">
        <f t="shared" si="2"/>
        <v>89.612188049999986</v>
      </c>
      <c r="O47" s="285">
        <f t="shared" si="3"/>
        <v>7374.422547997503</v>
      </c>
      <c r="P47" s="174"/>
      <c r="Q47" s="174"/>
      <c r="R47" s="174"/>
      <c r="S47" s="174"/>
      <c r="T47" s="174"/>
      <c r="U47" s="174"/>
      <c r="V47" s="174"/>
    </row>
    <row r="48" spans="1:22" s="52" customFormat="1" ht="36.75" customHeight="1" x14ac:dyDescent="0.2">
      <c r="A48" s="39" t="s">
        <v>235</v>
      </c>
      <c r="B48" s="39">
        <v>3450</v>
      </c>
      <c r="C48" s="39" t="s">
        <v>183</v>
      </c>
      <c r="D48" s="41" t="s">
        <v>176</v>
      </c>
      <c r="E48" s="41" t="s">
        <v>217</v>
      </c>
      <c r="F48" s="49" t="s">
        <v>24</v>
      </c>
      <c r="G48" s="78">
        <v>8</v>
      </c>
      <c r="H48" s="77">
        <v>2.9</v>
      </c>
      <c r="I48" s="49">
        <v>1</v>
      </c>
      <c r="J48" s="74">
        <v>1</v>
      </c>
      <c r="K48" s="282">
        <f>IF(F48="I",VLOOKUP(G48,Fatores!$A$39:$C$52,3,FALSE)*H48*I48,IF(F48="H",VLOOKUP(G48,Fatores!$E$39:$G$56,3,FALSE)*H48*I48,IF(F48="U",VLOOKUP(G48,Fatores!$I$39:$K$52,3,FALSE)*H48*I48,IF(F48="L",VLOOKUP(G48,Fatores!$M$39:$O$49,3,FALSE)*H48*I48,0))))</f>
        <v>2.4359999999999999</v>
      </c>
      <c r="L48" s="76">
        <f t="shared" si="1"/>
        <v>2.4359999999999999</v>
      </c>
      <c r="M48" s="176">
        <v>2990.4804433282034</v>
      </c>
      <c r="N48" s="176">
        <f t="shared" si="2"/>
        <v>89.612188049999986</v>
      </c>
      <c r="O48" s="285">
        <f t="shared" si="3"/>
        <v>7374.422547997503</v>
      </c>
      <c r="P48" s="174"/>
      <c r="Q48" s="174"/>
      <c r="R48" s="174"/>
      <c r="S48" s="174"/>
      <c r="T48" s="174"/>
      <c r="U48" s="174"/>
      <c r="V48" s="174"/>
    </row>
    <row r="49" spans="1:22" s="52" customFormat="1" ht="36.75" customHeight="1" x14ac:dyDescent="0.2">
      <c r="A49" s="39" t="s">
        <v>235</v>
      </c>
      <c r="B49" s="39">
        <v>3450</v>
      </c>
      <c r="C49" s="39" t="s">
        <v>183</v>
      </c>
      <c r="D49" s="41" t="s">
        <v>218</v>
      </c>
      <c r="E49" s="41" t="s">
        <v>219</v>
      </c>
      <c r="F49" s="49" t="s">
        <v>24</v>
      </c>
      <c r="G49" s="50">
        <v>10</v>
      </c>
      <c r="H49" s="49">
        <f>2.65</f>
        <v>2.65</v>
      </c>
      <c r="I49" s="49">
        <v>1</v>
      </c>
      <c r="J49" s="74">
        <v>1</v>
      </c>
      <c r="K49" s="282">
        <f>IF(F49="I",VLOOKUP(G49,Fatores!$A$39:$C$52,3,FALSE)*H49*I49,IF(F49="H",VLOOKUP(G49,Fatores!$E$39:$G$56,3,FALSE)*H49*I49,IF(F49="U",VLOOKUP(G49,Fatores!$I$39:$K$52,3,FALSE)*H49*I49,IF(F49="L",VLOOKUP(G49,Fatores!$M$39:$O$49,3,FALSE)*H49*I49,0))))</f>
        <v>2.7294999999999998</v>
      </c>
      <c r="L49" s="76">
        <f t="shared" si="1"/>
        <v>2.7294999999999998</v>
      </c>
      <c r="M49" s="176">
        <v>2990.4804433282034</v>
      </c>
      <c r="N49" s="176">
        <f t="shared" si="2"/>
        <v>100.40905881874998</v>
      </c>
      <c r="O49" s="285">
        <f t="shared" si="3"/>
        <v>8262.9254288830798</v>
      </c>
      <c r="P49" s="174"/>
      <c r="Q49" s="174"/>
      <c r="R49" s="174"/>
      <c r="S49" s="174"/>
      <c r="T49" s="174"/>
      <c r="U49" s="174"/>
      <c r="V49" s="174"/>
    </row>
    <row r="50" spans="1:22" s="52" customFormat="1" ht="36.75" customHeight="1" x14ac:dyDescent="0.2">
      <c r="A50" s="39" t="s">
        <v>235</v>
      </c>
      <c r="B50" s="39">
        <v>3450</v>
      </c>
      <c r="C50" s="39" t="s">
        <v>183</v>
      </c>
      <c r="D50" s="41" t="s">
        <v>218</v>
      </c>
      <c r="E50" s="41" t="s">
        <v>220</v>
      </c>
      <c r="F50" s="49" t="s">
        <v>24</v>
      </c>
      <c r="G50" s="50">
        <v>10</v>
      </c>
      <c r="H50" s="49">
        <f>3.35</f>
        <v>3.35</v>
      </c>
      <c r="I50" s="49">
        <v>1</v>
      </c>
      <c r="J50" s="74">
        <v>1</v>
      </c>
      <c r="K50" s="282">
        <f>IF(F50="I",VLOOKUP(G50,Fatores!$A$39:$C$52,3,FALSE)*H50*I50,IF(F50="H",VLOOKUP(G50,Fatores!$E$39:$G$56,3,FALSE)*H50*I50,IF(F50="U",VLOOKUP(G50,Fatores!$I$39:$K$52,3,FALSE)*H50*I50,IF(F50="L",VLOOKUP(G50,Fatores!$M$39:$O$49,3,FALSE)*H50*I50,0))))</f>
        <v>3.4505000000000003</v>
      </c>
      <c r="L50" s="76">
        <f t="shared" si="1"/>
        <v>3.4505000000000003</v>
      </c>
      <c r="M50" s="176">
        <v>2990.4804433282034</v>
      </c>
      <c r="N50" s="176">
        <f t="shared" si="2"/>
        <v>126.93220643124999</v>
      </c>
      <c r="O50" s="285">
        <f t="shared" si="3"/>
        <v>10445.584976135216</v>
      </c>
      <c r="P50" s="174"/>
      <c r="Q50" s="174"/>
      <c r="R50" s="174"/>
      <c r="S50" s="174"/>
      <c r="T50" s="174"/>
      <c r="U50" s="174"/>
      <c r="V50" s="174"/>
    </row>
    <row r="51" spans="1:22" s="52" customFormat="1" ht="36.75" customHeight="1" x14ac:dyDescent="0.2">
      <c r="A51" s="39" t="s">
        <v>235</v>
      </c>
      <c r="B51" s="39">
        <v>3450</v>
      </c>
      <c r="C51" s="39" t="s">
        <v>183</v>
      </c>
      <c r="D51" s="41" t="s">
        <v>176</v>
      </c>
      <c r="E51" s="41" t="s">
        <v>221</v>
      </c>
      <c r="F51" s="49" t="s">
        <v>24</v>
      </c>
      <c r="G51" s="50">
        <v>8</v>
      </c>
      <c r="H51" s="49">
        <v>3.35</v>
      </c>
      <c r="I51" s="49">
        <v>1</v>
      </c>
      <c r="J51" s="74">
        <v>1</v>
      </c>
      <c r="K51" s="282">
        <f>IF(F51="I",VLOOKUP(G51,Fatores!$A$39:$C$52,3,FALSE)*H51*I51,IF(F51="H",VLOOKUP(G51,Fatores!$E$39:$G$56,3,FALSE)*H51*I51,IF(F51="U",VLOOKUP(G51,Fatores!$I$39:$K$52,3,FALSE)*H51*I51,IF(F51="L",VLOOKUP(G51,Fatores!$M$39:$O$49,3,FALSE)*H51*I51,0))))</f>
        <v>2.8140000000000001</v>
      </c>
      <c r="L51" s="76">
        <f t="shared" si="1"/>
        <v>2.8140000000000001</v>
      </c>
      <c r="M51" s="176">
        <v>2990.4804433282034</v>
      </c>
      <c r="N51" s="176">
        <f t="shared" si="2"/>
        <v>103.51752757499999</v>
      </c>
      <c r="O51" s="285">
        <f t="shared" si="3"/>
        <v>8518.7294951005661</v>
      </c>
      <c r="P51" s="174"/>
      <c r="Q51" s="174"/>
      <c r="R51" s="174"/>
      <c r="S51" s="174"/>
      <c r="T51" s="174"/>
      <c r="U51" s="174"/>
      <c r="V51" s="174"/>
    </row>
    <row r="52" spans="1:22" s="52" customFormat="1" ht="36.75" customHeight="1" x14ac:dyDescent="0.2">
      <c r="A52" s="39" t="s">
        <v>235</v>
      </c>
      <c r="B52" s="39">
        <v>3450</v>
      </c>
      <c r="C52" s="39" t="s">
        <v>183</v>
      </c>
      <c r="D52" s="41" t="s">
        <v>176</v>
      </c>
      <c r="E52" s="41" t="s">
        <v>222</v>
      </c>
      <c r="F52" s="49" t="s">
        <v>24</v>
      </c>
      <c r="G52" s="50">
        <v>10</v>
      </c>
      <c r="H52" s="49">
        <v>3.35</v>
      </c>
      <c r="I52" s="49">
        <v>1</v>
      </c>
      <c r="J52" s="74">
        <v>1</v>
      </c>
      <c r="K52" s="282">
        <f>IF(F52="I",VLOOKUP(G52,Fatores!$A$39:$C$52,3,FALSE)*H52*I52,IF(F52="H",VLOOKUP(G52,Fatores!$E$39:$G$56,3,FALSE)*H52*I52,IF(F52="U",VLOOKUP(G52,Fatores!$I$39:$K$52,3,FALSE)*H52*I52,IF(F52="L",VLOOKUP(G52,Fatores!$M$39:$O$49,3,FALSE)*H52*I52,0))))</f>
        <v>3.4505000000000003</v>
      </c>
      <c r="L52" s="76">
        <f t="shared" si="1"/>
        <v>3.4505000000000003</v>
      </c>
      <c r="M52" s="176">
        <v>2990.4804433282034</v>
      </c>
      <c r="N52" s="176">
        <f t="shared" si="2"/>
        <v>126.93220643124999</v>
      </c>
      <c r="O52" s="285">
        <f t="shared" si="3"/>
        <v>10445.584976135216</v>
      </c>
      <c r="P52" s="174"/>
      <c r="Q52" s="174"/>
      <c r="R52" s="174"/>
      <c r="S52" s="174"/>
      <c r="T52" s="174"/>
      <c r="U52" s="174"/>
      <c r="V52" s="174"/>
    </row>
    <row r="53" spans="1:22" s="52" customFormat="1" ht="36.75" customHeight="1" x14ac:dyDescent="0.2">
      <c r="A53" s="39" t="s">
        <v>235</v>
      </c>
      <c r="B53" s="39">
        <v>3450</v>
      </c>
      <c r="C53" s="39" t="s">
        <v>183</v>
      </c>
      <c r="D53" s="41" t="s">
        <v>176</v>
      </c>
      <c r="E53" s="41" t="s">
        <v>222</v>
      </c>
      <c r="F53" s="49" t="s">
        <v>24</v>
      </c>
      <c r="G53" s="50">
        <v>10</v>
      </c>
      <c r="H53" s="49">
        <v>2.65</v>
      </c>
      <c r="I53" s="49">
        <v>1</v>
      </c>
      <c r="J53" s="74">
        <v>1</v>
      </c>
      <c r="K53" s="282">
        <f>IF(F53="I",VLOOKUP(G53,Fatores!$A$39:$C$52,3,FALSE)*H53*I53,IF(F53="H",VLOOKUP(G53,Fatores!$E$39:$G$56,3,FALSE)*H53*I53,IF(F53="U",VLOOKUP(G53,Fatores!$I$39:$K$52,3,FALSE)*H53*I53,IF(F53="L",VLOOKUP(G53,Fatores!$M$39:$O$49,3,FALSE)*H53*I53,0))))</f>
        <v>2.7294999999999998</v>
      </c>
      <c r="L53" s="76">
        <f>K53*J53</f>
        <v>2.7294999999999998</v>
      </c>
      <c r="M53" s="176">
        <v>2990.4804433282034</v>
      </c>
      <c r="N53" s="176">
        <f t="shared" si="2"/>
        <v>100.40905881874998</v>
      </c>
      <c r="O53" s="285">
        <f t="shared" si="3"/>
        <v>8262.9254288830798</v>
      </c>
      <c r="P53" s="174"/>
      <c r="Q53" s="174"/>
      <c r="R53" s="174"/>
      <c r="S53" s="174"/>
      <c r="T53" s="174"/>
      <c r="U53" s="174"/>
      <c r="V53" s="174"/>
    </row>
    <row r="54" spans="1:22" s="52" customFormat="1" ht="36.75" customHeight="1" x14ac:dyDescent="0.2">
      <c r="A54" s="39" t="s">
        <v>235</v>
      </c>
      <c r="B54" s="39">
        <v>3450</v>
      </c>
      <c r="C54" s="39" t="s">
        <v>183</v>
      </c>
      <c r="D54" s="41" t="s">
        <v>176</v>
      </c>
      <c r="E54" s="41" t="s">
        <v>223</v>
      </c>
      <c r="F54" s="49" t="s">
        <v>106</v>
      </c>
      <c r="G54" s="78">
        <v>16</v>
      </c>
      <c r="H54" s="77">
        <v>6</v>
      </c>
      <c r="I54" s="49">
        <v>1</v>
      </c>
      <c r="J54" s="74">
        <v>1</v>
      </c>
      <c r="K54" s="282">
        <f>IF(F54="I",VLOOKUP(G54,Fatores!$A$39:$C$52,3,FALSE)*H54*I54,IF(F54="H",VLOOKUP(G54,Fatores!$E$39:$G$56,3,FALSE)*H54*I54,IF(F54="U",VLOOKUP(G54,Fatores!$I$39:$K$52,3,FALSE)*H54*I54,IF(F54="L",VLOOKUP(G54,Fatores!$M$39:$O$49,3,FALSE)*H54*I54,0))))</f>
        <v>14.83000000000002</v>
      </c>
      <c r="L54" s="76">
        <f t="shared" si="1"/>
        <v>14.83000000000002</v>
      </c>
      <c r="M54" s="176">
        <v>2990.4804433282034</v>
      </c>
      <c r="N54" s="176">
        <f t="shared" si="2"/>
        <v>545.54546337500062</v>
      </c>
      <c r="O54" s="285">
        <f t="shared" si="3"/>
        <v>44894.37043793231</v>
      </c>
      <c r="P54" s="174"/>
      <c r="Q54" s="174"/>
      <c r="R54" s="174"/>
      <c r="S54" s="174"/>
      <c r="T54" s="174"/>
      <c r="U54" s="174"/>
      <c r="V54" s="174"/>
    </row>
    <row r="55" spans="1:22" s="52" customFormat="1" ht="36.75" customHeight="1" x14ac:dyDescent="0.2">
      <c r="A55" s="39" t="s">
        <v>235</v>
      </c>
      <c r="B55" s="39">
        <v>3450</v>
      </c>
      <c r="C55" s="39" t="s">
        <v>183</v>
      </c>
      <c r="D55" s="41" t="s">
        <v>176</v>
      </c>
      <c r="E55" s="41" t="s">
        <v>223</v>
      </c>
      <c r="F55" s="49" t="s">
        <v>106</v>
      </c>
      <c r="G55" s="78">
        <v>16</v>
      </c>
      <c r="H55" s="77">
        <v>6</v>
      </c>
      <c r="I55" s="49">
        <v>1</v>
      </c>
      <c r="J55" s="74">
        <v>1</v>
      </c>
      <c r="K55" s="282">
        <f>IF(F55="I",VLOOKUP(G55,Fatores!$A$39:$C$52,3,FALSE)*H55*I55,IF(F55="H",VLOOKUP(G55,Fatores!$E$39:$G$56,3,FALSE)*H55*I55,IF(F55="U",VLOOKUP(G55,Fatores!$I$39:$K$52,3,FALSE)*H55*I55,IF(F55="L",VLOOKUP(G55,Fatores!$M$39:$O$49,3,FALSE)*H55*I55,0))))</f>
        <v>14.83000000000002</v>
      </c>
      <c r="L55" s="76">
        <f t="shared" si="1"/>
        <v>14.83000000000002</v>
      </c>
      <c r="M55" s="176">
        <v>2990.4804433282034</v>
      </c>
      <c r="N55" s="176">
        <f t="shared" si="2"/>
        <v>545.54546337500062</v>
      </c>
      <c r="O55" s="285">
        <f t="shared" si="3"/>
        <v>44894.37043793231</v>
      </c>
      <c r="P55" s="174"/>
      <c r="Q55" s="174"/>
      <c r="R55" s="174"/>
      <c r="S55" s="174"/>
      <c r="T55" s="174"/>
      <c r="U55" s="174"/>
      <c r="V55" s="174"/>
    </row>
    <row r="56" spans="1:22" s="52" customFormat="1" ht="36.75" customHeight="1" x14ac:dyDescent="0.2">
      <c r="A56" s="39" t="s">
        <v>235</v>
      </c>
      <c r="B56" s="39">
        <v>3450</v>
      </c>
      <c r="C56" s="39" t="s">
        <v>183</v>
      </c>
      <c r="D56" s="41" t="s">
        <v>176</v>
      </c>
      <c r="E56" s="41" t="s">
        <v>224</v>
      </c>
      <c r="F56" s="49" t="s">
        <v>24</v>
      </c>
      <c r="G56" s="50">
        <v>12</v>
      </c>
      <c r="H56" s="49">
        <v>6</v>
      </c>
      <c r="I56" s="49">
        <v>1</v>
      </c>
      <c r="J56" s="74">
        <v>1</v>
      </c>
      <c r="K56" s="282">
        <f>IF(F56="I",VLOOKUP(G56,Fatores!$A$39:$C$52,3,FALSE)*H56*I56,IF(F56="H",VLOOKUP(G56,Fatores!$E$39:$G$56,3,FALSE)*H56*I56,IF(F56="U",VLOOKUP(G56,Fatores!$I$39:$K$52,3,FALSE)*H56*I56,IF(F56="L",VLOOKUP(G56,Fatores!$M$39:$O$49,3,FALSE)*H56*I56,0))))</f>
        <v>7.08</v>
      </c>
      <c r="L56" s="76">
        <f t="shared" si="1"/>
        <v>7.08</v>
      </c>
      <c r="M56" s="176">
        <v>2990.4804433282034</v>
      </c>
      <c r="N56" s="176">
        <f t="shared" si="2"/>
        <v>260.44921649999998</v>
      </c>
      <c r="O56" s="285">
        <f t="shared" si="3"/>
        <v>21433.050755263681</v>
      </c>
      <c r="P56" s="174"/>
      <c r="Q56" s="174"/>
      <c r="R56" s="174"/>
      <c r="S56" s="174"/>
      <c r="T56" s="174"/>
      <c r="U56" s="174"/>
      <c r="V56" s="174"/>
    </row>
    <row r="57" spans="1:22" s="52" customFormat="1" ht="36.75" customHeight="1" x14ac:dyDescent="0.2">
      <c r="A57" s="39" t="s">
        <v>235</v>
      </c>
      <c r="B57" s="39">
        <v>3450</v>
      </c>
      <c r="C57" s="39" t="s">
        <v>183</v>
      </c>
      <c r="D57" s="41" t="s">
        <v>225</v>
      </c>
      <c r="E57" s="41" t="s">
        <v>226</v>
      </c>
      <c r="F57" s="49" t="s">
        <v>24</v>
      </c>
      <c r="G57" s="78">
        <v>8</v>
      </c>
      <c r="H57" s="77">
        <v>6</v>
      </c>
      <c r="I57" s="77">
        <v>1</v>
      </c>
      <c r="J57" s="74">
        <v>1</v>
      </c>
      <c r="K57" s="282">
        <f>IF(F57="I",VLOOKUP(G57,Fatores!$A$39:$C$52,3,FALSE)*H57*I57,IF(F57="H",VLOOKUP(G57,Fatores!$E$39:$G$56,3,FALSE)*H57*I57,IF(F57="U",VLOOKUP(G57,Fatores!$I$39:$K$52,3,FALSE)*H57*I57,IF(F57="L",VLOOKUP(G57,Fatores!$M$39:$O$49,3,FALSE)*H57*I57,0))))</f>
        <v>5.04</v>
      </c>
      <c r="L57" s="76">
        <f t="shared" si="1"/>
        <v>5.04</v>
      </c>
      <c r="M57" s="176">
        <v>2990.4804433282034</v>
      </c>
      <c r="N57" s="176">
        <f t="shared" si="2"/>
        <v>185.40452699999997</v>
      </c>
      <c r="O57" s="285">
        <f t="shared" si="3"/>
        <v>15257.425961374145</v>
      </c>
      <c r="P57" s="174"/>
      <c r="Q57" s="174"/>
      <c r="R57" s="174"/>
      <c r="S57" s="174"/>
      <c r="T57" s="174"/>
      <c r="U57" s="174"/>
      <c r="V57" s="174"/>
    </row>
    <row r="58" spans="1:22" s="52" customFormat="1" ht="36.75" customHeight="1" x14ac:dyDescent="0.2">
      <c r="A58" s="39" t="s">
        <v>235</v>
      </c>
      <c r="B58" s="39">
        <v>3450</v>
      </c>
      <c r="C58" s="39" t="s">
        <v>183</v>
      </c>
      <c r="D58" s="41" t="s">
        <v>233</v>
      </c>
      <c r="E58" s="41" t="s">
        <v>234</v>
      </c>
      <c r="F58" s="49" t="s">
        <v>106</v>
      </c>
      <c r="G58" s="50">
        <v>6</v>
      </c>
      <c r="H58" s="49">
        <v>5</v>
      </c>
      <c r="I58" s="49">
        <v>1</v>
      </c>
      <c r="J58" s="74">
        <v>1</v>
      </c>
      <c r="K58" s="282">
        <f>IF(F58="I",VLOOKUP(G58,Fatores!$A$39:$C$52,3,FALSE)*H58*I58,IF(F58="H",VLOOKUP(G58,Fatores!$E$39:$G$56,3,FALSE)*H58*I58,IF(F58="U",VLOOKUP(G58,Fatores!$I$39:$K$52,3,FALSE)*H58*I58,IF(F58="L",VLOOKUP(G58,Fatores!$M$39:$O$49,3,FALSE)*H58*I58,0))))</f>
        <v>4.6000000000000005</v>
      </c>
      <c r="L58" s="76">
        <f t="shared" si="1"/>
        <v>4.6000000000000005</v>
      </c>
      <c r="M58" s="176">
        <v>2990.4804433282034</v>
      </c>
      <c r="N58" s="176">
        <f t="shared" si="2"/>
        <v>169.21841750000002</v>
      </c>
      <c r="O58" s="285">
        <f t="shared" si="3"/>
        <v>13925.428456809737</v>
      </c>
      <c r="P58" s="174"/>
      <c r="Q58" s="174"/>
      <c r="R58" s="174"/>
      <c r="S58" s="174"/>
      <c r="T58" s="174"/>
      <c r="U58" s="174"/>
      <c r="V58" s="174"/>
    </row>
    <row r="59" spans="1:22" s="52" customFormat="1" ht="36.75" customHeight="1" x14ac:dyDescent="0.2">
      <c r="A59" s="39" t="s">
        <v>235</v>
      </c>
      <c r="B59" s="39">
        <v>3450</v>
      </c>
      <c r="C59" s="39" t="s">
        <v>183</v>
      </c>
      <c r="D59" s="41" t="s">
        <v>233</v>
      </c>
      <c r="E59" s="41" t="s">
        <v>234</v>
      </c>
      <c r="F59" s="49" t="s">
        <v>106</v>
      </c>
      <c r="G59" s="50">
        <v>6</v>
      </c>
      <c r="H59" s="49">
        <v>5</v>
      </c>
      <c r="I59" s="49">
        <v>1</v>
      </c>
      <c r="J59" s="42">
        <v>1</v>
      </c>
      <c r="K59" s="283">
        <f>IF(F59="I",VLOOKUP(G59,Fatores!$A$39:$C$52,3,FALSE)*H59*I59,IF(F59="H",VLOOKUP(G59,Fatores!$E$39:$G$56,3,FALSE)*H59*I59,IF(F59="U",VLOOKUP(G59,Fatores!$I$39:$K$52,3,FALSE)*H59*I59,IF(F59="L",VLOOKUP(G59,Fatores!$M$39:$O$49,3,FALSE)*H59*I59,0))))</f>
        <v>4.6000000000000005</v>
      </c>
      <c r="L59" s="51">
        <f t="shared" si="1"/>
        <v>4.6000000000000005</v>
      </c>
      <c r="M59" s="176">
        <v>2990.4804433282034</v>
      </c>
      <c r="N59" s="176">
        <f t="shared" si="2"/>
        <v>169.21841750000002</v>
      </c>
      <c r="O59" s="285">
        <f t="shared" si="3"/>
        <v>13925.428456809737</v>
      </c>
      <c r="P59" s="174"/>
      <c r="Q59" s="174"/>
      <c r="R59" s="174"/>
      <c r="S59" s="174"/>
      <c r="T59" s="174"/>
      <c r="U59" s="174"/>
      <c r="V59" s="174"/>
    </row>
    <row r="60" spans="1:22" s="52" customFormat="1" ht="36.75" customHeight="1" x14ac:dyDescent="0.2">
      <c r="A60" s="39" t="s">
        <v>235</v>
      </c>
      <c r="B60" s="39">
        <v>3450</v>
      </c>
      <c r="C60" s="39" t="s">
        <v>183</v>
      </c>
      <c r="D60" s="41" t="s">
        <v>233</v>
      </c>
      <c r="E60" s="41" t="s">
        <v>234</v>
      </c>
      <c r="F60" s="49" t="s">
        <v>106</v>
      </c>
      <c r="G60" s="50">
        <v>6</v>
      </c>
      <c r="H60" s="49">
        <v>5</v>
      </c>
      <c r="I60" s="53">
        <v>1</v>
      </c>
      <c r="J60" s="42">
        <v>1</v>
      </c>
      <c r="K60" s="283">
        <f>IF(F60="I",VLOOKUP(G60,Fatores!$A$39:$C$52,3,FALSE)*H60*I60,IF(F60="H",VLOOKUP(G60,Fatores!$E$39:$G$56,3,FALSE)*H60*I60,IF(F60="U",VLOOKUP(G60,Fatores!$I$39:$K$52,3,FALSE)*H60*I60,IF(F60="L",VLOOKUP(G60,Fatores!$M$39:$O$49,3,FALSE)*H60*I60,0))))</f>
        <v>4.6000000000000005</v>
      </c>
      <c r="L60" s="51">
        <f t="shared" si="1"/>
        <v>4.6000000000000005</v>
      </c>
      <c r="M60" s="176">
        <v>2990.4804433282034</v>
      </c>
      <c r="N60" s="176">
        <f t="shared" si="2"/>
        <v>169.21841750000002</v>
      </c>
      <c r="O60" s="285">
        <f t="shared" si="3"/>
        <v>13925.428456809737</v>
      </c>
      <c r="P60" s="174"/>
      <c r="Q60" s="174"/>
      <c r="R60" s="174"/>
      <c r="S60" s="174"/>
      <c r="T60" s="174"/>
      <c r="U60" s="174"/>
      <c r="V60" s="174"/>
    </row>
    <row r="61" spans="1:22" s="52" customFormat="1" ht="36.75" customHeight="1" x14ac:dyDescent="0.2">
      <c r="A61" s="39" t="s">
        <v>235</v>
      </c>
      <c r="B61" s="39">
        <v>3450</v>
      </c>
      <c r="C61" s="39" t="s">
        <v>183</v>
      </c>
      <c r="D61" s="41" t="s">
        <v>233</v>
      </c>
      <c r="E61" s="41" t="s">
        <v>234</v>
      </c>
      <c r="F61" s="49" t="s">
        <v>106</v>
      </c>
      <c r="G61" s="50">
        <v>6</v>
      </c>
      <c r="H61" s="49">
        <v>5</v>
      </c>
      <c r="I61" s="49">
        <v>1</v>
      </c>
      <c r="J61" s="42">
        <v>1</v>
      </c>
      <c r="K61" s="283">
        <f>IF(F61="I",VLOOKUP(G61,Fatores!$A$39:$C$52,3,FALSE)*H61*I61,IF(F61="H",VLOOKUP(G61,Fatores!$E$39:$G$56,3,FALSE)*H61*I61,IF(F61="U",VLOOKUP(G61,Fatores!$I$39:$K$52,3,FALSE)*H61*I61,IF(F61="L",VLOOKUP(G61,Fatores!$M$39:$O$49,3,FALSE)*H61*I61,0))))</f>
        <v>4.6000000000000005</v>
      </c>
      <c r="L61" s="51">
        <f t="shared" si="1"/>
        <v>4.6000000000000005</v>
      </c>
      <c r="M61" s="176">
        <v>2990.4804433282034</v>
      </c>
      <c r="N61" s="176">
        <f t="shared" si="2"/>
        <v>169.21841750000002</v>
      </c>
      <c r="O61" s="285">
        <f t="shared" si="3"/>
        <v>13925.428456809737</v>
      </c>
      <c r="P61" s="174"/>
      <c r="Q61" s="174"/>
      <c r="R61" s="174"/>
      <c r="S61" s="174"/>
      <c r="T61" s="174"/>
      <c r="U61" s="174"/>
      <c r="V61" s="174"/>
    </row>
    <row r="62" spans="1:22" s="52" customFormat="1" ht="36.75" customHeight="1" x14ac:dyDescent="0.2">
      <c r="A62" s="39" t="s">
        <v>235</v>
      </c>
      <c r="B62" s="39">
        <v>3450</v>
      </c>
      <c r="C62" s="39" t="s">
        <v>183</v>
      </c>
      <c r="D62" s="41" t="s">
        <v>233</v>
      </c>
      <c r="E62" s="41" t="s">
        <v>234</v>
      </c>
      <c r="F62" s="49" t="s">
        <v>106</v>
      </c>
      <c r="G62" s="50">
        <v>6</v>
      </c>
      <c r="H62" s="49">
        <v>5</v>
      </c>
      <c r="I62" s="49">
        <v>1</v>
      </c>
      <c r="J62" s="42">
        <v>1</v>
      </c>
      <c r="K62" s="283">
        <f>IF(F62="I",VLOOKUP(G62,Fatores!$A$39:$C$52,3,FALSE)*H62*I62,IF(F62="H",VLOOKUP(G62,Fatores!$E$39:$G$56,3,FALSE)*H62*I62,IF(F62="U",VLOOKUP(G62,Fatores!$I$39:$K$52,3,FALSE)*H62*I62,IF(F62="L",VLOOKUP(G62,Fatores!$M$39:$O$49,3,FALSE)*H62*I62,0))))</f>
        <v>4.6000000000000005</v>
      </c>
      <c r="L62" s="51">
        <f t="shared" si="1"/>
        <v>4.6000000000000005</v>
      </c>
      <c r="M62" s="176">
        <v>2990.4804433282034</v>
      </c>
      <c r="N62" s="176">
        <f t="shared" si="2"/>
        <v>169.21841750000002</v>
      </c>
      <c r="O62" s="285">
        <f t="shared" si="3"/>
        <v>13925.428456809737</v>
      </c>
      <c r="P62" s="174"/>
      <c r="Q62" s="174"/>
      <c r="R62" s="174"/>
      <c r="S62" s="174"/>
      <c r="T62" s="174"/>
      <c r="U62" s="174"/>
      <c r="V62" s="174"/>
    </row>
    <row r="63" spans="1:22" s="52" customFormat="1" ht="36.75" customHeight="1" x14ac:dyDescent="0.2">
      <c r="A63" s="39" t="s">
        <v>235</v>
      </c>
      <c r="B63" s="39">
        <v>3450</v>
      </c>
      <c r="C63" s="39" t="s">
        <v>183</v>
      </c>
      <c r="D63" s="41" t="s">
        <v>233</v>
      </c>
      <c r="E63" s="41" t="s">
        <v>234</v>
      </c>
      <c r="F63" s="49" t="s">
        <v>106</v>
      </c>
      <c r="G63" s="50">
        <v>6</v>
      </c>
      <c r="H63" s="49">
        <v>5</v>
      </c>
      <c r="I63" s="49">
        <v>1</v>
      </c>
      <c r="J63" s="42">
        <v>1</v>
      </c>
      <c r="K63" s="283">
        <f>IF(F63="I",VLOOKUP(G63,Fatores!$A$39:$C$52,3,FALSE)*H63*I63,IF(F63="H",VLOOKUP(G63,Fatores!$E$39:$G$56,3,FALSE)*H63*I63,IF(F63="U",VLOOKUP(G63,Fatores!$I$39:$K$52,3,FALSE)*H63*I63,IF(F63="L",VLOOKUP(G63,Fatores!$M$39:$O$49,3,FALSE)*H63*I63,0))))</f>
        <v>4.6000000000000005</v>
      </c>
      <c r="L63" s="51">
        <f t="shared" si="1"/>
        <v>4.6000000000000005</v>
      </c>
      <c r="M63" s="176">
        <v>2990.4804433282034</v>
      </c>
      <c r="N63" s="176">
        <f t="shared" si="2"/>
        <v>169.21841750000002</v>
      </c>
      <c r="O63" s="285">
        <f t="shared" si="3"/>
        <v>13925.428456809737</v>
      </c>
      <c r="P63" s="174"/>
      <c r="Q63" s="174"/>
      <c r="R63" s="174"/>
      <c r="S63" s="174"/>
      <c r="T63" s="174"/>
      <c r="U63" s="174"/>
      <c r="V63" s="174"/>
    </row>
    <row r="64" spans="1:22" s="52" customFormat="1" ht="36.75" customHeight="1" x14ac:dyDescent="0.2">
      <c r="A64" s="39" t="s">
        <v>235</v>
      </c>
      <c r="B64" s="39">
        <v>3450</v>
      </c>
      <c r="C64" s="39" t="s">
        <v>183</v>
      </c>
      <c r="D64" s="41" t="s">
        <v>233</v>
      </c>
      <c r="E64" s="41" t="s">
        <v>234</v>
      </c>
      <c r="F64" s="49" t="s">
        <v>106</v>
      </c>
      <c r="G64" s="50">
        <v>6</v>
      </c>
      <c r="H64" s="49">
        <v>5</v>
      </c>
      <c r="I64" s="49">
        <v>1</v>
      </c>
      <c r="J64" s="42">
        <v>1</v>
      </c>
      <c r="K64" s="283">
        <f>IF(F64="I",VLOOKUP(G64,Fatores!$A$39:$C$52,3,FALSE)*H64*I64,IF(F64="H",VLOOKUP(G64,Fatores!$E$39:$G$56,3,FALSE)*H64*I64,IF(F64="U",VLOOKUP(G64,Fatores!$I$39:$K$52,3,FALSE)*H64*I64,IF(F64="L",VLOOKUP(G64,Fatores!$M$39:$O$49,3,FALSE)*H64*I64,0))))</f>
        <v>4.6000000000000005</v>
      </c>
      <c r="L64" s="51">
        <f t="shared" si="1"/>
        <v>4.6000000000000005</v>
      </c>
      <c r="M64" s="176">
        <v>2990.4804433282034</v>
      </c>
      <c r="N64" s="176">
        <f t="shared" si="2"/>
        <v>169.21841750000002</v>
      </c>
      <c r="O64" s="285">
        <f t="shared" si="3"/>
        <v>13925.428456809737</v>
      </c>
      <c r="P64" s="174"/>
      <c r="Q64" s="174"/>
      <c r="R64" s="174"/>
      <c r="S64" s="174"/>
      <c r="T64" s="174"/>
      <c r="U64" s="174"/>
      <c r="V64" s="174"/>
    </row>
    <row r="65" spans="1:28" s="52" customFormat="1" ht="36.75" customHeight="1" x14ac:dyDescent="0.2">
      <c r="A65" s="39" t="s">
        <v>235</v>
      </c>
      <c r="B65" s="39">
        <v>3450</v>
      </c>
      <c r="C65" s="39" t="s">
        <v>183</v>
      </c>
      <c r="D65" s="41" t="s">
        <v>233</v>
      </c>
      <c r="E65" s="41" t="s">
        <v>234</v>
      </c>
      <c r="F65" s="49" t="s">
        <v>106</v>
      </c>
      <c r="G65" s="50">
        <v>6</v>
      </c>
      <c r="H65" s="49">
        <v>5</v>
      </c>
      <c r="I65" s="49">
        <v>1</v>
      </c>
      <c r="J65" s="42">
        <v>1</v>
      </c>
      <c r="K65" s="283">
        <f>IF(F65="I",VLOOKUP(G65,Fatores!$A$39:$C$52,3,FALSE)*H65*I65,IF(F65="H",VLOOKUP(G65,Fatores!$E$39:$G$56,3,FALSE)*H65*I65,IF(F65="U",VLOOKUP(G65,Fatores!$I$39:$K$52,3,FALSE)*H65*I65,IF(F65="L",VLOOKUP(G65,Fatores!$M$39:$O$49,3,FALSE)*H65*I65,0))))</f>
        <v>4.6000000000000005</v>
      </c>
      <c r="L65" s="51">
        <f t="shared" si="1"/>
        <v>4.6000000000000005</v>
      </c>
      <c r="M65" s="176">
        <v>2990.4804433282034</v>
      </c>
      <c r="N65" s="176">
        <f t="shared" si="2"/>
        <v>169.21841750000002</v>
      </c>
      <c r="O65" s="285">
        <f t="shared" si="3"/>
        <v>13925.428456809737</v>
      </c>
      <c r="P65" s="174"/>
      <c r="Q65" s="174"/>
      <c r="R65" s="174"/>
      <c r="S65" s="174"/>
      <c r="T65" s="174"/>
      <c r="U65" s="174"/>
      <c r="V65" s="174"/>
    </row>
    <row r="66" spans="1:28" s="52" customFormat="1" ht="36.75" hidden="1" customHeight="1" x14ac:dyDescent="0.2">
      <c r="A66" s="41"/>
      <c r="B66" s="41"/>
      <c r="C66" s="41"/>
      <c r="D66" s="40"/>
      <c r="E66" s="41"/>
      <c r="F66" s="49"/>
      <c r="G66" s="40"/>
      <c r="H66" s="53"/>
      <c r="I66" s="53"/>
      <c r="J66" s="42">
        <v>1</v>
      </c>
      <c r="K66" s="283">
        <f>IF(F66="I",VLOOKUP(G66,Fatores!$A$39:$C$52,3,FALSE)*H66*I66,IF(F66="H",VLOOKUP(G66,Fatores!$E$39:$G$56,3,FALSE)*H66*I66,IF(F66="U",VLOOKUP(G66,Fatores!$I$39:$K$52,3,FALSE)*H66*I66,IF(F66="L",VLOOKUP(G66,Fatores!$M$39:$O$49,3,FALSE)*H66*I66,0))))</f>
        <v>0</v>
      </c>
      <c r="L66" s="51">
        <f t="shared" si="1"/>
        <v>0</v>
      </c>
      <c r="M66" s="176"/>
      <c r="N66" s="176"/>
      <c r="O66" s="216"/>
      <c r="P66" s="174"/>
      <c r="Q66" s="174"/>
      <c r="R66" s="174"/>
      <c r="S66" s="174"/>
      <c r="T66" s="174"/>
      <c r="U66" s="174"/>
      <c r="V66" s="174"/>
    </row>
    <row r="67" spans="1:28" s="52" customFormat="1" ht="36.75" hidden="1" customHeight="1" x14ac:dyDescent="0.2">
      <c r="A67" s="39"/>
      <c r="B67" s="39"/>
      <c r="C67" s="39"/>
      <c r="D67" s="41"/>
      <c r="E67" s="41"/>
      <c r="F67" s="49"/>
      <c r="G67" s="50"/>
      <c r="H67" s="49"/>
      <c r="I67" s="49"/>
      <c r="J67" s="42">
        <v>1</v>
      </c>
      <c r="K67" s="283">
        <f>IF(F67="I",VLOOKUP(G67,Fatores!$A$39:$C$52,3,FALSE)*H67*I67,IF(F67="H",VLOOKUP(G67,Fatores!$E$39:$G$56,3,FALSE)*H67*I67,IF(F67="U",VLOOKUP(G67,Fatores!$I$39:$K$52,3,FALSE)*H67*I67,IF(F67="L",VLOOKUP(G67,Fatores!$M$39:$O$49,3,FALSE)*H67*I67,0))))</f>
        <v>0</v>
      </c>
      <c r="L67" s="51">
        <f t="shared" si="1"/>
        <v>0</v>
      </c>
      <c r="M67" s="212"/>
      <c r="N67" s="212"/>
      <c r="O67" s="217"/>
      <c r="V67" s="174"/>
    </row>
    <row r="68" spans="1:28" s="52" customFormat="1" ht="36.75" hidden="1" customHeight="1" x14ac:dyDescent="0.2">
      <c r="A68" s="39"/>
      <c r="B68" s="39"/>
      <c r="C68" s="39"/>
      <c r="D68" s="41"/>
      <c r="E68" s="41"/>
      <c r="F68" s="49"/>
      <c r="G68" s="50"/>
      <c r="H68" s="49"/>
      <c r="I68" s="49"/>
      <c r="J68" s="42">
        <v>1</v>
      </c>
      <c r="K68" s="283">
        <f>IF(F68="I",VLOOKUP(G68,Fatores!$A$39:$C$52,3,FALSE)*H68*I68,IF(F68="H",VLOOKUP(G68,Fatores!$E$39:$G$56,3,FALSE)*H68*I68,IF(F68="U",VLOOKUP(G68,Fatores!$I$39:$K$52,3,FALSE)*H68*I68,IF(F68="L",VLOOKUP(G68,Fatores!$M$39:$O$49,3,FALSE)*H68*I68,0))))</f>
        <v>0</v>
      </c>
      <c r="L68" s="51">
        <f t="shared" si="1"/>
        <v>0</v>
      </c>
      <c r="M68" s="212"/>
      <c r="N68" s="212"/>
      <c r="O68" s="217"/>
      <c r="V68" s="174"/>
    </row>
    <row r="69" spans="1:28" s="52" customFormat="1" ht="36.75" hidden="1" customHeight="1" x14ac:dyDescent="0.2">
      <c r="A69" s="41"/>
      <c r="B69" s="41"/>
      <c r="C69" s="41"/>
      <c r="D69" s="40"/>
      <c r="E69" s="41"/>
      <c r="F69" s="49"/>
      <c r="G69" s="40"/>
      <c r="H69" s="53"/>
      <c r="I69" s="53"/>
      <c r="J69" s="42">
        <v>1</v>
      </c>
      <c r="K69" s="283">
        <f>IF(F69="I",VLOOKUP(G69,Fatores!$A$39:$C$52,3,FALSE)*H69*I69,IF(F69="H",VLOOKUP(G69,Fatores!$E$39:$G$56,3,FALSE)*H69*I69,IF(F69="U",VLOOKUP(G69,Fatores!$I$39:$K$52,3,FALSE)*H69*I69,IF(F69="L",VLOOKUP(G69,Fatores!$M$39:$O$49,3,FALSE)*H69*I69,0))))</f>
        <v>0</v>
      </c>
      <c r="L69" s="51">
        <f t="shared" si="1"/>
        <v>0</v>
      </c>
      <c r="M69" s="212"/>
      <c r="N69" s="212"/>
      <c r="O69" s="217"/>
      <c r="V69" s="174"/>
    </row>
    <row r="70" spans="1:28" ht="28.5" customHeight="1" x14ac:dyDescent="0.25">
      <c r="A70" s="277"/>
      <c r="B70" s="278"/>
      <c r="C70" s="278"/>
      <c r="D70" s="279"/>
      <c r="E70" s="279"/>
      <c r="F70" s="278"/>
      <c r="G70" s="278"/>
      <c r="H70" s="280" t="s">
        <v>91</v>
      </c>
      <c r="I70" s="281"/>
      <c r="J70" s="276"/>
      <c r="K70" s="284">
        <f>SUM(K6:K69)</f>
        <v>268.83920000000018</v>
      </c>
      <c r="L70" s="213">
        <f>SUBTOTAL(9,L6:L69)</f>
        <v>268.83920000000018</v>
      </c>
      <c r="M70" s="213"/>
      <c r="N70" s="213"/>
      <c r="O70" s="214">
        <f>SUBTOTAL(9,O6:O69)</f>
        <v>813848.05347520986</v>
      </c>
      <c r="V70" s="194">
        <f>R95/L70</f>
        <v>1556.788</v>
      </c>
      <c r="Z70" s="34">
        <f>1.2*25</f>
        <v>30</v>
      </c>
      <c r="AA70" s="34">
        <f>497.5</f>
        <v>497.5</v>
      </c>
      <c r="AB70" s="34">
        <f>AA70/Z70</f>
        <v>16.583333333333332</v>
      </c>
    </row>
    <row r="71" spans="1:28" ht="25.15" customHeight="1" x14ac:dyDescent="0.2"/>
    <row r="72" spans="1:28" ht="25.15" customHeight="1" x14ac:dyDescent="0.2">
      <c r="E72" s="209">
        <f>100%-E73</f>
        <v>0.22205882352941175</v>
      </c>
    </row>
    <row r="73" spans="1:28" ht="25.15" customHeight="1" x14ac:dyDescent="0.2">
      <c r="E73" s="208">
        <f>E75/E74</f>
        <v>0.77794117647058825</v>
      </c>
    </row>
    <row r="74" spans="1:28" ht="25.15" customHeight="1" x14ac:dyDescent="0.2">
      <c r="E74" s="207">
        <v>180540</v>
      </c>
    </row>
    <row r="75" spans="1:28" ht="25.15" customHeight="1" x14ac:dyDescent="0.2">
      <c r="E75" s="207">
        <f>5.29*26550</f>
        <v>140449.5</v>
      </c>
    </row>
    <row r="76" spans="1:28" ht="21" customHeight="1" x14ac:dyDescent="0.2"/>
    <row r="78" spans="1:28" ht="43.9" customHeight="1" x14ac:dyDescent="0.2">
      <c r="I78" s="36"/>
    </row>
    <row r="79" spans="1:28" ht="21.6" customHeight="1" x14ac:dyDescent="0.2"/>
    <row r="80" spans="1:28" ht="28.15" customHeight="1" x14ac:dyDescent="0.2"/>
    <row r="81" spans="13:24" ht="28.15" customHeight="1" x14ac:dyDescent="0.2"/>
    <row r="82" spans="13:24" ht="28.15" customHeight="1" x14ac:dyDescent="0.2"/>
    <row r="83" spans="13:24" ht="28.15" customHeight="1" x14ac:dyDescent="0.2"/>
    <row r="84" spans="13:24" ht="28.15" customHeight="1" x14ac:dyDescent="0.2">
      <c r="W84" s="34">
        <v>383812</v>
      </c>
      <c r="X84" s="169">
        <f>W84-R109</f>
        <v>115239.22999999998</v>
      </c>
    </row>
    <row r="85" spans="13:24" ht="28.15" customHeight="1" x14ac:dyDescent="0.2">
      <c r="X85" s="169"/>
    </row>
    <row r="86" spans="13:24" ht="28.15" customHeight="1" x14ac:dyDescent="0.2"/>
    <row r="87" spans="13:24" ht="28.15" customHeight="1" x14ac:dyDescent="0.2"/>
    <row r="88" spans="13:24" ht="42.6" customHeight="1" x14ac:dyDescent="0.2"/>
    <row r="89" spans="13:24" ht="42.6" customHeight="1" x14ac:dyDescent="0.2"/>
    <row r="92" spans="13:24" x14ac:dyDescent="0.2">
      <c r="M92" s="222" t="s">
        <v>280</v>
      </c>
      <c r="N92" s="223"/>
      <c r="O92" s="223"/>
      <c r="P92" s="223"/>
      <c r="Q92" s="223"/>
      <c r="R92" s="223"/>
      <c r="S92" s="223"/>
      <c r="T92" s="223"/>
      <c r="U92" s="224"/>
    </row>
    <row r="93" spans="13:24" x14ac:dyDescent="0.2">
      <c r="M93" s="185"/>
      <c r="N93" s="174"/>
      <c r="O93" s="174"/>
      <c r="P93" s="174"/>
      <c r="Q93" s="34" t="s">
        <v>285</v>
      </c>
      <c r="R93" s="34" t="s">
        <v>286</v>
      </c>
      <c r="S93" s="175"/>
      <c r="T93" s="175"/>
      <c r="U93" s="186"/>
    </row>
    <row r="94" spans="13:24" x14ac:dyDescent="0.2">
      <c r="M94" s="185" t="s">
        <v>281</v>
      </c>
      <c r="N94" s="174"/>
      <c r="O94" s="174" t="s">
        <v>282</v>
      </c>
      <c r="P94" s="176" t="s">
        <v>283</v>
      </c>
      <c r="Q94" s="177">
        <v>38</v>
      </c>
      <c r="R94" s="177">
        <f>O95*Q94</f>
        <v>359599.31392000022</v>
      </c>
      <c r="S94" s="174"/>
      <c r="T94" s="176"/>
      <c r="U94" s="176"/>
    </row>
    <row r="95" spans="13:24" x14ac:dyDescent="0.2">
      <c r="M95" s="187">
        <f>L70*0.04</f>
        <v>10.753568000000007</v>
      </c>
      <c r="N95" s="187"/>
      <c r="O95" s="206">
        <f>M95*880</f>
        <v>9463.1398400000053</v>
      </c>
      <c r="P95" s="176" t="s">
        <v>284</v>
      </c>
      <c r="Q95" s="182">
        <v>174.92</v>
      </c>
      <c r="R95" s="182">
        <f>Q95*O96</f>
        <v>418525.64048960025</v>
      </c>
      <c r="S95" s="170"/>
      <c r="T95" s="170"/>
      <c r="U95" s="188"/>
    </row>
    <row r="96" spans="13:24" x14ac:dyDescent="0.2">
      <c r="M96" s="189"/>
      <c r="O96" s="34">
        <f>L70*8.9</f>
        <v>2392.6688800000015</v>
      </c>
      <c r="P96" s="180" t="s">
        <v>294</v>
      </c>
      <c r="Q96" s="183">
        <v>60676</v>
      </c>
      <c r="R96" s="184">
        <f>Q96*M95</f>
        <v>652483.49196800042</v>
      </c>
      <c r="S96" s="184"/>
      <c r="T96" s="184"/>
      <c r="U96" s="184"/>
    </row>
    <row r="97" spans="13:21" x14ac:dyDescent="0.2">
      <c r="M97" s="189"/>
      <c r="P97" s="180" t="s">
        <v>289</v>
      </c>
      <c r="Q97" s="183">
        <v>571</v>
      </c>
      <c r="R97" s="184">
        <f>Q97*L70</f>
        <v>153507.18320000009</v>
      </c>
      <c r="S97" s="184"/>
      <c r="T97" s="184"/>
      <c r="U97" s="184"/>
    </row>
    <row r="98" spans="13:21" x14ac:dyDescent="0.2">
      <c r="M98" s="189"/>
      <c r="P98" s="199" t="s">
        <v>290</v>
      </c>
      <c r="Q98" s="200">
        <f>R98/L70</f>
        <v>1562.2721686420721</v>
      </c>
      <c r="R98" s="201">
        <v>420000</v>
      </c>
      <c r="S98" s="184"/>
      <c r="T98" s="184"/>
      <c r="U98" s="184"/>
    </row>
    <row r="99" spans="13:21" x14ac:dyDescent="0.2">
      <c r="M99" s="189"/>
      <c r="P99" s="199" t="s">
        <v>291</v>
      </c>
      <c r="Q99" s="200">
        <v>174.92</v>
      </c>
      <c r="R99" s="201">
        <f>Q99*O96</f>
        <v>418525.64048960025</v>
      </c>
      <c r="S99" s="184"/>
      <c r="T99" s="184"/>
      <c r="U99" s="184"/>
    </row>
    <row r="100" spans="13:21" ht="25.5" x14ac:dyDescent="0.2">
      <c r="M100" s="189"/>
      <c r="P100" s="176" t="s">
        <v>288</v>
      </c>
      <c r="Q100" s="183"/>
      <c r="R100" s="184">
        <f>(S100+T100+U100)*1.18</f>
        <v>347352.13167349645</v>
      </c>
      <c r="S100" s="184">
        <f>(O95*22.07)+(L70*16.58)</f>
        <v>213308.85020480011</v>
      </c>
      <c r="T100" s="184">
        <f>S100*0.15</f>
        <v>31996.327530720017</v>
      </c>
      <c r="U100" s="184">
        <f>(S100+T100)*0.2</f>
        <v>49061.035547104024</v>
      </c>
    </row>
    <row r="101" spans="13:21" x14ac:dyDescent="0.2">
      <c r="M101" s="189"/>
      <c r="R101" s="190"/>
      <c r="U101" s="191"/>
    </row>
    <row r="102" spans="13:21" x14ac:dyDescent="0.2">
      <c r="M102" s="189"/>
      <c r="U102" s="191"/>
    </row>
    <row r="103" spans="13:21" x14ac:dyDescent="0.2">
      <c r="M103" s="219" t="s">
        <v>287</v>
      </c>
      <c r="N103" s="220"/>
      <c r="O103" s="220"/>
      <c r="P103" s="220"/>
      <c r="Q103" s="220"/>
      <c r="R103" s="220"/>
      <c r="S103" s="220"/>
      <c r="T103" s="220"/>
      <c r="U103" s="221"/>
    </row>
    <row r="104" spans="13:21" x14ac:dyDescent="0.2">
      <c r="M104" s="189"/>
      <c r="Q104" s="34" t="s">
        <v>285</v>
      </c>
      <c r="R104" s="34" t="s">
        <v>286</v>
      </c>
      <c r="U104" s="191"/>
    </row>
    <row r="105" spans="13:21" x14ac:dyDescent="0.2">
      <c r="M105" s="185" t="s">
        <v>281</v>
      </c>
      <c r="N105" s="174"/>
      <c r="O105" s="174" t="s">
        <v>282</v>
      </c>
      <c r="P105" s="176" t="s">
        <v>283</v>
      </c>
      <c r="Q105" s="177">
        <v>467.4</v>
      </c>
      <c r="R105" s="177">
        <f>L70*Q105</f>
        <v>125655.44208000008</v>
      </c>
      <c r="S105" s="176"/>
      <c r="T105" s="176"/>
      <c r="U105" s="176"/>
    </row>
    <row r="106" spans="13:21" x14ac:dyDescent="0.2">
      <c r="M106" s="187">
        <f>L81*0.04</f>
        <v>0</v>
      </c>
      <c r="N106" s="187"/>
      <c r="O106" s="178">
        <f>M106*880</f>
        <v>0</v>
      </c>
      <c r="P106" s="176" t="s">
        <v>284</v>
      </c>
      <c r="Q106" s="182">
        <v>972</v>
      </c>
      <c r="R106" s="182">
        <f>Q106*L70</f>
        <v>261311.70240000018</v>
      </c>
      <c r="S106" s="179"/>
      <c r="T106" s="179"/>
      <c r="U106" s="179"/>
    </row>
    <row r="107" spans="13:21" x14ac:dyDescent="0.2">
      <c r="M107" s="187"/>
      <c r="N107" s="170"/>
      <c r="O107" s="170"/>
      <c r="P107" s="180" t="s">
        <v>294</v>
      </c>
      <c r="Q107" s="183">
        <v>36405.599999999999</v>
      </c>
      <c r="R107" s="184">
        <f>Q107*M95</f>
        <v>391490.09518080024</v>
      </c>
      <c r="S107" s="179"/>
      <c r="T107" s="179"/>
      <c r="U107" s="179"/>
    </row>
    <row r="108" spans="13:21" x14ac:dyDescent="0.2">
      <c r="M108" s="187"/>
      <c r="N108" s="170"/>
      <c r="O108" s="170"/>
      <c r="P108" s="180" t="s">
        <v>289</v>
      </c>
      <c r="Q108" s="183">
        <v>537</v>
      </c>
      <c r="R108" s="184">
        <f>Q108*L70</f>
        <v>144366.6504000001</v>
      </c>
      <c r="S108" s="179"/>
      <c r="T108" s="179"/>
      <c r="U108" s="179"/>
    </row>
    <row r="109" spans="13:21" x14ac:dyDescent="0.2">
      <c r="M109" s="192"/>
      <c r="N109" s="193"/>
      <c r="O109" s="193"/>
      <c r="P109" s="199" t="s">
        <v>290</v>
      </c>
      <c r="Q109" s="200">
        <f>R109/L70</f>
        <v>999.00896149073435</v>
      </c>
      <c r="R109" s="201">
        <f>258572.77+10000</f>
        <v>268572.77</v>
      </c>
      <c r="S109" s="181">
        <f>R109*0.1</f>
        <v>26857.277000000002</v>
      </c>
      <c r="T109" s="181">
        <f>(R109)*0.2</f>
        <v>53714.554000000004</v>
      </c>
      <c r="U109" s="181">
        <f>(R109+S109+T109)*1.18</f>
        <v>411990.62917999999</v>
      </c>
    </row>
    <row r="110" spans="13:21" x14ac:dyDescent="0.2">
      <c r="M110" s="170"/>
      <c r="N110" s="170"/>
      <c r="O110" s="170"/>
      <c r="P110" s="202" t="s">
        <v>295</v>
      </c>
      <c r="Q110" s="200">
        <f>R110/L70</f>
        <v>429.19931319539683</v>
      </c>
      <c r="R110" s="203">
        <v>115385.60000000001</v>
      </c>
      <c r="S110" s="195"/>
      <c r="T110" s="195"/>
      <c r="U110" s="195"/>
    </row>
    <row r="111" spans="13:21" x14ac:dyDescent="0.2">
      <c r="M111" s="170"/>
      <c r="N111" s="170"/>
      <c r="O111" s="170"/>
      <c r="P111" s="202" t="s">
        <v>291</v>
      </c>
      <c r="Q111" s="200">
        <v>754.5</v>
      </c>
      <c r="R111" s="203">
        <f>Q111*L70</f>
        <v>202839.17640000014</v>
      </c>
      <c r="S111" s="195"/>
      <c r="T111" s="195"/>
      <c r="U111" s="195"/>
    </row>
    <row r="112" spans="13:21" x14ac:dyDescent="0.2">
      <c r="M112" s="170"/>
      <c r="N112" s="170"/>
      <c r="O112" s="170"/>
      <c r="P112" s="196"/>
      <c r="Q112" s="197"/>
      <c r="R112" s="198"/>
      <c r="S112" s="195"/>
      <c r="T112" s="195"/>
      <c r="U112" s="195"/>
    </row>
    <row r="113" spans="13:21" ht="25.5" x14ac:dyDescent="0.2">
      <c r="M113" s="170"/>
      <c r="N113" s="170"/>
      <c r="O113" s="170"/>
      <c r="P113" s="204" t="s">
        <v>292</v>
      </c>
      <c r="Q113" s="205">
        <f>R113/L70</f>
        <v>2990.4804433282034</v>
      </c>
      <c r="R113" s="205">
        <f>R109+R98+R110</f>
        <v>803958.37</v>
      </c>
      <c r="S113" s="195"/>
      <c r="T113" s="195"/>
      <c r="U113" s="195"/>
    </row>
    <row r="114" spans="13:21" ht="25.5" x14ac:dyDescent="0.2">
      <c r="P114" s="204" t="s">
        <v>293</v>
      </c>
      <c r="Q114" s="205">
        <f>R114/L70</f>
        <v>2740.4873131953964</v>
      </c>
      <c r="R114" s="205">
        <f>R111+R99+R110</f>
        <v>736750.41688960034</v>
      </c>
      <c r="T114" s="169"/>
    </row>
  </sheetData>
  <sheetProtection formatCells="0" formatColumns="0" formatRows="0" insertHyperlinks="0" selectLockedCells="1" sort="0" autoFilter="0" pivotTables="0"/>
  <autoFilter ref="A5:L69" xr:uid="{7BF7F3BE-9216-47E1-B3C1-8026714BF2E5}"/>
  <dataConsolidate/>
  <mergeCells count="18">
    <mergeCell ref="A2:A4"/>
    <mergeCell ref="B2:B4"/>
    <mergeCell ref="D2:D4"/>
    <mergeCell ref="E2:E4"/>
    <mergeCell ref="F2:I2"/>
    <mergeCell ref="J2:J4"/>
    <mergeCell ref="K2:K4"/>
    <mergeCell ref="L2:L4"/>
    <mergeCell ref="C2:C4"/>
    <mergeCell ref="F3:F4"/>
    <mergeCell ref="G3:G4"/>
    <mergeCell ref="H3:H4"/>
    <mergeCell ref="I3:I4"/>
    <mergeCell ref="A1:K1"/>
    <mergeCell ref="M103:U103"/>
    <mergeCell ref="M92:U92"/>
    <mergeCell ref="M2:M4"/>
    <mergeCell ref="O2:O4"/>
  </mergeCells>
  <dataValidations count="1">
    <dataValidation type="list" allowBlank="1" showInputMessage="1" showErrorMessage="1" sqref="WUG983072:WUG983118 F65568:F65614 HU65568:HU65614 RQ65568:RQ65614 ABM65568:ABM65614 ALI65568:ALI65614 AVE65568:AVE65614 BFA65568:BFA65614 BOW65568:BOW65614 BYS65568:BYS65614 CIO65568:CIO65614 CSK65568:CSK65614 DCG65568:DCG65614 DMC65568:DMC65614 DVY65568:DVY65614 EFU65568:EFU65614 EPQ65568:EPQ65614 EZM65568:EZM65614 FJI65568:FJI65614 FTE65568:FTE65614 GDA65568:GDA65614 GMW65568:GMW65614 GWS65568:GWS65614 HGO65568:HGO65614 HQK65568:HQK65614 IAG65568:IAG65614 IKC65568:IKC65614 ITY65568:ITY65614 JDU65568:JDU65614 JNQ65568:JNQ65614 JXM65568:JXM65614 KHI65568:KHI65614 KRE65568:KRE65614 LBA65568:LBA65614 LKW65568:LKW65614 LUS65568:LUS65614 MEO65568:MEO65614 MOK65568:MOK65614 MYG65568:MYG65614 NIC65568:NIC65614 NRY65568:NRY65614 OBU65568:OBU65614 OLQ65568:OLQ65614 OVM65568:OVM65614 PFI65568:PFI65614 PPE65568:PPE65614 PZA65568:PZA65614 QIW65568:QIW65614 QSS65568:QSS65614 RCO65568:RCO65614 RMK65568:RMK65614 RWG65568:RWG65614 SGC65568:SGC65614 SPY65568:SPY65614 SZU65568:SZU65614 TJQ65568:TJQ65614 TTM65568:TTM65614 UDI65568:UDI65614 UNE65568:UNE65614 UXA65568:UXA65614 VGW65568:VGW65614 VQS65568:VQS65614 WAO65568:WAO65614 WKK65568:WKK65614 WUG65568:WUG65614 F131104:F131150 HU131104:HU131150 RQ131104:RQ131150 ABM131104:ABM131150 ALI131104:ALI131150 AVE131104:AVE131150 BFA131104:BFA131150 BOW131104:BOW131150 BYS131104:BYS131150 CIO131104:CIO131150 CSK131104:CSK131150 DCG131104:DCG131150 DMC131104:DMC131150 DVY131104:DVY131150 EFU131104:EFU131150 EPQ131104:EPQ131150 EZM131104:EZM131150 FJI131104:FJI131150 FTE131104:FTE131150 GDA131104:GDA131150 GMW131104:GMW131150 GWS131104:GWS131150 HGO131104:HGO131150 HQK131104:HQK131150 IAG131104:IAG131150 IKC131104:IKC131150 ITY131104:ITY131150 JDU131104:JDU131150 JNQ131104:JNQ131150 JXM131104:JXM131150 KHI131104:KHI131150 KRE131104:KRE131150 LBA131104:LBA131150 LKW131104:LKW131150 LUS131104:LUS131150 MEO131104:MEO131150 MOK131104:MOK131150 MYG131104:MYG131150 NIC131104:NIC131150 NRY131104:NRY131150 OBU131104:OBU131150 OLQ131104:OLQ131150 OVM131104:OVM131150 PFI131104:PFI131150 PPE131104:PPE131150 PZA131104:PZA131150 QIW131104:QIW131150 QSS131104:QSS131150 RCO131104:RCO131150 RMK131104:RMK131150 RWG131104:RWG131150 SGC131104:SGC131150 SPY131104:SPY131150 SZU131104:SZU131150 TJQ131104:TJQ131150 TTM131104:TTM131150 UDI131104:UDI131150 UNE131104:UNE131150 UXA131104:UXA131150 VGW131104:VGW131150 VQS131104:VQS131150 WAO131104:WAO131150 WKK131104:WKK131150 WUG131104:WUG131150 F196640:F196686 HU196640:HU196686 RQ196640:RQ196686 ABM196640:ABM196686 ALI196640:ALI196686 AVE196640:AVE196686 BFA196640:BFA196686 BOW196640:BOW196686 BYS196640:BYS196686 CIO196640:CIO196686 CSK196640:CSK196686 DCG196640:DCG196686 DMC196640:DMC196686 DVY196640:DVY196686 EFU196640:EFU196686 EPQ196640:EPQ196686 EZM196640:EZM196686 FJI196640:FJI196686 FTE196640:FTE196686 GDA196640:GDA196686 GMW196640:GMW196686 GWS196640:GWS196686 HGO196640:HGO196686 HQK196640:HQK196686 IAG196640:IAG196686 IKC196640:IKC196686 ITY196640:ITY196686 JDU196640:JDU196686 JNQ196640:JNQ196686 JXM196640:JXM196686 KHI196640:KHI196686 KRE196640:KRE196686 LBA196640:LBA196686 LKW196640:LKW196686 LUS196640:LUS196686 MEO196640:MEO196686 MOK196640:MOK196686 MYG196640:MYG196686 NIC196640:NIC196686 NRY196640:NRY196686 OBU196640:OBU196686 OLQ196640:OLQ196686 OVM196640:OVM196686 PFI196640:PFI196686 PPE196640:PPE196686 PZA196640:PZA196686 QIW196640:QIW196686 QSS196640:QSS196686 RCO196640:RCO196686 RMK196640:RMK196686 RWG196640:RWG196686 SGC196640:SGC196686 SPY196640:SPY196686 SZU196640:SZU196686 TJQ196640:TJQ196686 TTM196640:TTM196686 UDI196640:UDI196686 UNE196640:UNE196686 UXA196640:UXA196686 VGW196640:VGW196686 VQS196640:VQS196686 WAO196640:WAO196686 WKK196640:WKK196686 WUG196640:WUG196686 F262176:F262222 HU262176:HU262222 RQ262176:RQ262222 ABM262176:ABM262222 ALI262176:ALI262222 AVE262176:AVE262222 BFA262176:BFA262222 BOW262176:BOW262222 BYS262176:BYS262222 CIO262176:CIO262222 CSK262176:CSK262222 DCG262176:DCG262222 DMC262176:DMC262222 DVY262176:DVY262222 EFU262176:EFU262222 EPQ262176:EPQ262222 EZM262176:EZM262222 FJI262176:FJI262222 FTE262176:FTE262222 GDA262176:GDA262222 GMW262176:GMW262222 GWS262176:GWS262222 HGO262176:HGO262222 HQK262176:HQK262222 IAG262176:IAG262222 IKC262176:IKC262222 ITY262176:ITY262222 JDU262176:JDU262222 JNQ262176:JNQ262222 JXM262176:JXM262222 KHI262176:KHI262222 KRE262176:KRE262222 LBA262176:LBA262222 LKW262176:LKW262222 LUS262176:LUS262222 MEO262176:MEO262222 MOK262176:MOK262222 MYG262176:MYG262222 NIC262176:NIC262222 NRY262176:NRY262222 OBU262176:OBU262222 OLQ262176:OLQ262222 OVM262176:OVM262222 PFI262176:PFI262222 PPE262176:PPE262222 PZA262176:PZA262222 QIW262176:QIW262222 QSS262176:QSS262222 RCO262176:RCO262222 RMK262176:RMK262222 RWG262176:RWG262222 SGC262176:SGC262222 SPY262176:SPY262222 SZU262176:SZU262222 TJQ262176:TJQ262222 TTM262176:TTM262222 UDI262176:UDI262222 UNE262176:UNE262222 UXA262176:UXA262222 VGW262176:VGW262222 VQS262176:VQS262222 WAO262176:WAO262222 WKK262176:WKK262222 WUG262176:WUG262222 F327712:F327758 HU327712:HU327758 RQ327712:RQ327758 ABM327712:ABM327758 ALI327712:ALI327758 AVE327712:AVE327758 BFA327712:BFA327758 BOW327712:BOW327758 BYS327712:BYS327758 CIO327712:CIO327758 CSK327712:CSK327758 DCG327712:DCG327758 DMC327712:DMC327758 DVY327712:DVY327758 EFU327712:EFU327758 EPQ327712:EPQ327758 EZM327712:EZM327758 FJI327712:FJI327758 FTE327712:FTE327758 GDA327712:GDA327758 GMW327712:GMW327758 GWS327712:GWS327758 HGO327712:HGO327758 HQK327712:HQK327758 IAG327712:IAG327758 IKC327712:IKC327758 ITY327712:ITY327758 JDU327712:JDU327758 JNQ327712:JNQ327758 JXM327712:JXM327758 KHI327712:KHI327758 KRE327712:KRE327758 LBA327712:LBA327758 LKW327712:LKW327758 LUS327712:LUS327758 MEO327712:MEO327758 MOK327712:MOK327758 MYG327712:MYG327758 NIC327712:NIC327758 NRY327712:NRY327758 OBU327712:OBU327758 OLQ327712:OLQ327758 OVM327712:OVM327758 PFI327712:PFI327758 PPE327712:PPE327758 PZA327712:PZA327758 QIW327712:QIW327758 QSS327712:QSS327758 RCO327712:RCO327758 RMK327712:RMK327758 RWG327712:RWG327758 SGC327712:SGC327758 SPY327712:SPY327758 SZU327712:SZU327758 TJQ327712:TJQ327758 TTM327712:TTM327758 UDI327712:UDI327758 UNE327712:UNE327758 UXA327712:UXA327758 VGW327712:VGW327758 VQS327712:VQS327758 WAO327712:WAO327758 WKK327712:WKK327758 WUG327712:WUG327758 F393248:F393294 HU393248:HU393294 RQ393248:RQ393294 ABM393248:ABM393294 ALI393248:ALI393294 AVE393248:AVE393294 BFA393248:BFA393294 BOW393248:BOW393294 BYS393248:BYS393294 CIO393248:CIO393294 CSK393248:CSK393294 DCG393248:DCG393294 DMC393248:DMC393294 DVY393248:DVY393294 EFU393248:EFU393294 EPQ393248:EPQ393294 EZM393248:EZM393294 FJI393248:FJI393294 FTE393248:FTE393294 GDA393248:GDA393294 GMW393248:GMW393294 GWS393248:GWS393294 HGO393248:HGO393294 HQK393248:HQK393294 IAG393248:IAG393294 IKC393248:IKC393294 ITY393248:ITY393294 JDU393248:JDU393294 JNQ393248:JNQ393294 JXM393248:JXM393294 KHI393248:KHI393294 KRE393248:KRE393294 LBA393248:LBA393294 LKW393248:LKW393294 LUS393248:LUS393294 MEO393248:MEO393294 MOK393248:MOK393294 MYG393248:MYG393294 NIC393248:NIC393294 NRY393248:NRY393294 OBU393248:OBU393294 OLQ393248:OLQ393294 OVM393248:OVM393294 PFI393248:PFI393294 PPE393248:PPE393294 PZA393248:PZA393294 QIW393248:QIW393294 QSS393248:QSS393294 RCO393248:RCO393294 RMK393248:RMK393294 RWG393248:RWG393294 SGC393248:SGC393294 SPY393248:SPY393294 SZU393248:SZU393294 TJQ393248:TJQ393294 TTM393248:TTM393294 UDI393248:UDI393294 UNE393248:UNE393294 UXA393248:UXA393294 VGW393248:VGW393294 VQS393248:VQS393294 WAO393248:WAO393294 WKK393248:WKK393294 WUG393248:WUG393294 F458784:F458830 HU458784:HU458830 RQ458784:RQ458830 ABM458784:ABM458830 ALI458784:ALI458830 AVE458784:AVE458830 BFA458784:BFA458830 BOW458784:BOW458830 BYS458784:BYS458830 CIO458784:CIO458830 CSK458784:CSK458830 DCG458784:DCG458830 DMC458784:DMC458830 DVY458784:DVY458830 EFU458784:EFU458830 EPQ458784:EPQ458830 EZM458784:EZM458830 FJI458784:FJI458830 FTE458784:FTE458830 GDA458784:GDA458830 GMW458784:GMW458830 GWS458784:GWS458830 HGO458784:HGO458830 HQK458784:HQK458830 IAG458784:IAG458830 IKC458784:IKC458830 ITY458784:ITY458830 JDU458784:JDU458830 JNQ458784:JNQ458830 JXM458784:JXM458830 KHI458784:KHI458830 KRE458784:KRE458830 LBA458784:LBA458830 LKW458784:LKW458830 LUS458784:LUS458830 MEO458784:MEO458830 MOK458784:MOK458830 MYG458784:MYG458830 NIC458784:NIC458830 NRY458784:NRY458830 OBU458784:OBU458830 OLQ458784:OLQ458830 OVM458784:OVM458830 PFI458784:PFI458830 PPE458784:PPE458830 PZA458784:PZA458830 QIW458784:QIW458830 QSS458784:QSS458830 RCO458784:RCO458830 RMK458784:RMK458830 RWG458784:RWG458830 SGC458784:SGC458830 SPY458784:SPY458830 SZU458784:SZU458830 TJQ458784:TJQ458830 TTM458784:TTM458830 UDI458784:UDI458830 UNE458784:UNE458830 UXA458784:UXA458830 VGW458784:VGW458830 VQS458784:VQS458830 WAO458784:WAO458830 WKK458784:WKK458830 WUG458784:WUG458830 F524320:F524366 HU524320:HU524366 RQ524320:RQ524366 ABM524320:ABM524366 ALI524320:ALI524366 AVE524320:AVE524366 BFA524320:BFA524366 BOW524320:BOW524366 BYS524320:BYS524366 CIO524320:CIO524366 CSK524320:CSK524366 DCG524320:DCG524366 DMC524320:DMC524366 DVY524320:DVY524366 EFU524320:EFU524366 EPQ524320:EPQ524366 EZM524320:EZM524366 FJI524320:FJI524366 FTE524320:FTE524366 GDA524320:GDA524366 GMW524320:GMW524366 GWS524320:GWS524366 HGO524320:HGO524366 HQK524320:HQK524366 IAG524320:IAG524366 IKC524320:IKC524366 ITY524320:ITY524366 JDU524320:JDU524366 JNQ524320:JNQ524366 JXM524320:JXM524366 KHI524320:KHI524366 KRE524320:KRE524366 LBA524320:LBA524366 LKW524320:LKW524366 LUS524320:LUS524366 MEO524320:MEO524366 MOK524320:MOK524366 MYG524320:MYG524366 NIC524320:NIC524366 NRY524320:NRY524366 OBU524320:OBU524366 OLQ524320:OLQ524366 OVM524320:OVM524366 PFI524320:PFI524366 PPE524320:PPE524366 PZA524320:PZA524366 QIW524320:QIW524366 QSS524320:QSS524366 RCO524320:RCO524366 RMK524320:RMK524366 RWG524320:RWG524366 SGC524320:SGC524366 SPY524320:SPY524366 SZU524320:SZU524366 TJQ524320:TJQ524366 TTM524320:TTM524366 UDI524320:UDI524366 UNE524320:UNE524366 UXA524320:UXA524366 VGW524320:VGW524366 VQS524320:VQS524366 WAO524320:WAO524366 WKK524320:WKK524366 WUG524320:WUG524366 F589856:F589902 HU589856:HU589902 RQ589856:RQ589902 ABM589856:ABM589902 ALI589856:ALI589902 AVE589856:AVE589902 BFA589856:BFA589902 BOW589856:BOW589902 BYS589856:BYS589902 CIO589856:CIO589902 CSK589856:CSK589902 DCG589856:DCG589902 DMC589856:DMC589902 DVY589856:DVY589902 EFU589856:EFU589902 EPQ589856:EPQ589902 EZM589856:EZM589902 FJI589856:FJI589902 FTE589856:FTE589902 GDA589856:GDA589902 GMW589856:GMW589902 GWS589856:GWS589902 HGO589856:HGO589902 HQK589856:HQK589902 IAG589856:IAG589902 IKC589856:IKC589902 ITY589856:ITY589902 JDU589856:JDU589902 JNQ589856:JNQ589902 JXM589856:JXM589902 KHI589856:KHI589902 KRE589856:KRE589902 LBA589856:LBA589902 LKW589856:LKW589902 LUS589856:LUS589902 MEO589856:MEO589902 MOK589856:MOK589902 MYG589856:MYG589902 NIC589856:NIC589902 NRY589856:NRY589902 OBU589856:OBU589902 OLQ589856:OLQ589902 OVM589856:OVM589902 PFI589856:PFI589902 PPE589856:PPE589902 PZA589856:PZA589902 QIW589856:QIW589902 QSS589856:QSS589902 RCO589856:RCO589902 RMK589856:RMK589902 RWG589856:RWG589902 SGC589856:SGC589902 SPY589856:SPY589902 SZU589856:SZU589902 TJQ589856:TJQ589902 TTM589856:TTM589902 UDI589856:UDI589902 UNE589856:UNE589902 UXA589856:UXA589902 VGW589856:VGW589902 VQS589856:VQS589902 WAO589856:WAO589902 WKK589856:WKK589902 WUG589856:WUG589902 F655392:F655438 HU655392:HU655438 RQ655392:RQ655438 ABM655392:ABM655438 ALI655392:ALI655438 AVE655392:AVE655438 BFA655392:BFA655438 BOW655392:BOW655438 BYS655392:BYS655438 CIO655392:CIO655438 CSK655392:CSK655438 DCG655392:DCG655438 DMC655392:DMC655438 DVY655392:DVY655438 EFU655392:EFU655438 EPQ655392:EPQ655438 EZM655392:EZM655438 FJI655392:FJI655438 FTE655392:FTE655438 GDA655392:GDA655438 GMW655392:GMW655438 GWS655392:GWS655438 HGO655392:HGO655438 HQK655392:HQK655438 IAG655392:IAG655438 IKC655392:IKC655438 ITY655392:ITY655438 JDU655392:JDU655438 JNQ655392:JNQ655438 JXM655392:JXM655438 KHI655392:KHI655438 KRE655392:KRE655438 LBA655392:LBA655438 LKW655392:LKW655438 LUS655392:LUS655438 MEO655392:MEO655438 MOK655392:MOK655438 MYG655392:MYG655438 NIC655392:NIC655438 NRY655392:NRY655438 OBU655392:OBU655438 OLQ655392:OLQ655438 OVM655392:OVM655438 PFI655392:PFI655438 PPE655392:PPE655438 PZA655392:PZA655438 QIW655392:QIW655438 QSS655392:QSS655438 RCO655392:RCO655438 RMK655392:RMK655438 RWG655392:RWG655438 SGC655392:SGC655438 SPY655392:SPY655438 SZU655392:SZU655438 TJQ655392:TJQ655438 TTM655392:TTM655438 UDI655392:UDI655438 UNE655392:UNE655438 UXA655392:UXA655438 VGW655392:VGW655438 VQS655392:VQS655438 WAO655392:WAO655438 WKK655392:WKK655438 WUG655392:WUG655438 F720928:F720974 HU720928:HU720974 RQ720928:RQ720974 ABM720928:ABM720974 ALI720928:ALI720974 AVE720928:AVE720974 BFA720928:BFA720974 BOW720928:BOW720974 BYS720928:BYS720974 CIO720928:CIO720974 CSK720928:CSK720974 DCG720928:DCG720974 DMC720928:DMC720974 DVY720928:DVY720974 EFU720928:EFU720974 EPQ720928:EPQ720974 EZM720928:EZM720974 FJI720928:FJI720974 FTE720928:FTE720974 GDA720928:GDA720974 GMW720928:GMW720974 GWS720928:GWS720974 HGO720928:HGO720974 HQK720928:HQK720974 IAG720928:IAG720974 IKC720928:IKC720974 ITY720928:ITY720974 JDU720928:JDU720974 JNQ720928:JNQ720974 JXM720928:JXM720974 KHI720928:KHI720974 KRE720928:KRE720974 LBA720928:LBA720974 LKW720928:LKW720974 LUS720928:LUS720974 MEO720928:MEO720974 MOK720928:MOK720974 MYG720928:MYG720974 NIC720928:NIC720974 NRY720928:NRY720974 OBU720928:OBU720974 OLQ720928:OLQ720974 OVM720928:OVM720974 PFI720928:PFI720974 PPE720928:PPE720974 PZA720928:PZA720974 QIW720928:QIW720974 QSS720928:QSS720974 RCO720928:RCO720974 RMK720928:RMK720974 RWG720928:RWG720974 SGC720928:SGC720974 SPY720928:SPY720974 SZU720928:SZU720974 TJQ720928:TJQ720974 TTM720928:TTM720974 UDI720928:UDI720974 UNE720928:UNE720974 UXA720928:UXA720974 VGW720928:VGW720974 VQS720928:VQS720974 WAO720928:WAO720974 WKK720928:WKK720974 WUG720928:WUG720974 F786464:F786510 HU786464:HU786510 RQ786464:RQ786510 ABM786464:ABM786510 ALI786464:ALI786510 AVE786464:AVE786510 BFA786464:BFA786510 BOW786464:BOW786510 BYS786464:BYS786510 CIO786464:CIO786510 CSK786464:CSK786510 DCG786464:DCG786510 DMC786464:DMC786510 DVY786464:DVY786510 EFU786464:EFU786510 EPQ786464:EPQ786510 EZM786464:EZM786510 FJI786464:FJI786510 FTE786464:FTE786510 GDA786464:GDA786510 GMW786464:GMW786510 GWS786464:GWS786510 HGO786464:HGO786510 HQK786464:HQK786510 IAG786464:IAG786510 IKC786464:IKC786510 ITY786464:ITY786510 JDU786464:JDU786510 JNQ786464:JNQ786510 JXM786464:JXM786510 KHI786464:KHI786510 KRE786464:KRE786510 LBA786464:LBA786510 LKW786464:LKW786510 LUS786464:LUS786510 MEO786464:MEO786510 MOK786464:MOK786510 MYG786464:MYG786510 NIC786464:NIC786510 NRY786464:NRY786510 OBU786464:OBU786510 OLQ786464:OLQ786510 OVM786464:OVM786510 PFI786464:PFI786510 PPE786464:PPE786510 PZA786464:PZA786510 QIW786464:QIW786510 QSS786464:QSS786510 RCO786464:RCO786510 RMK786464:RMK786510 RWG786464:RWG786510 SGC786464:SGC786510 SPY786464:SPY786510 SZU786464:SZU786510 TJQ786464:TJQ786510 TTM786464:TTM786510 UDI786464:UDI786510 UNE786464:UNE786510 UXA786464:UXA786510 VGW786464:VGW786510 VQS786464:VQS786510 WAO786464:WAO786510 WKK786464:WKK786510 WUG786464:WUG786510 F852000:F852046 HU852000:HU852046 RQ852000:RQ852046 ABM852000:ABM852046 ALI852000:ALI852046 AVE852000:AVE852046 BFA852000:BFA852046 BOW852000:BOW852046 BYS852000:BYS852046 CIO852000:CIO852046 CSK852000:CSK852046 DCG852000:DCG852046 DMC852000:DMC852046 DVY852000:DVY852046 EFU852000:EFU852046 EPQ852000:EPQ852046 EZM852000:EZM852046 FJI852000:FJI852046 FTE852000:FTE852046 GDA852000:GDA852046 GMW852000:GMW852046 GWS852000:GWS852046 HGO852000:HGO852046 HQK852000:HQK852046 IAG852000:IAG852046 IKC852000:IKC852046 ITY852000:ITY852046 JDU852000:JDU852046 JNQ852000:JNQ852046 JXM852000:JXM852046 KHI852000:KHI852046 KRE852000:KRE852046 LBA852000:LBA852046 LKW852000:LKW852046 LUS852000:LUS852046 MEO852000:MEO852046 MOK852000:MOK852046 MYG852000:MYG852046 NIC852000:NIC852046 NRY852000:NRY852046 OBU852000:OBU852046 OLQ852000:OLQ852046 OVM852000:OVM852046 PFI852000:PFI852046 PPE852000:PPE852046 PZA852000:PZA852046 QIW852000:QIW852046 QSS852000:QSS852046 RCO852000:RCO852046 RMK852000:RMK852046 RWG852000:RWG852046 SGC852000:SGC852046 SPY852000:SPY852046 SZU852000:SZU852046 TJQ852000:TJQ852046 TTM852000:TTM852046 UDI852000:UDI852046 UNE852000:UNE852046 UXA852000:UXA852046 VGW852000:VGW852046 VQS852000:VQS852046 WAO852000:WAO852046 WKK852000:WKK852046 WUG852000:WUG852046 F917536:F917582 HU917536:HU917582 RQ917536:RQ917582 ABM917536:ABM917582 ALI917536:ALI917582 AVE917536:AVE917582 BFA917536:BFA917582 BOW917536:BOW917582 BYS917536:BYS917582 CIO917536:CIO917582 CSK917536:CSK917582 DCG917536:DCG917582 DMC917536:DMC917582 DVY917536:DVY917582 EFU917536:EFU917582 EPQ917536:EPQ917582 EZM917536:EZM917582 FJI917536:FJI917582 FTE917536:FTE917582 GDA917536:GDA917582 GMW917536:GMW917582 GWS917536:GWS917582 HGO917536:HGO917582 HQK917536:HQK917582 IAG917536:IAG917582 IKC917536:IKC917582 ITY917536:ITY917582 JDU917536:JDU917582 JNQ917536:JNQ917582 JXM917536:JXM917582 KHI917536:KHI917582 KRE917536:KRE917582 LBA917536:LBA917582 LKW917536:LKW917582 LUS917536:LUS917582 MEO917536:MEO917582 MOK917536:MOK917582 MYG917536:MYG917582 NIC917536:NIC917582 NRY917536:NRY917582 OBU917536:OBU917582 OLQ917536:OLQ917582 OVM917536:OVM917582 PFI917536:PFI917582 PPE917536:PPE917582 PZA917536:PZA917582 QIW917536:QIW917582 QSS917536:QSS917582 RCO917536:RCO917582 RMK917536:RMK917582 RWG917536:RWG917582 SGC917536:SGC917582 SPY917536:SPY917582 SZU917536:SZU917582 TJQ917536:TJQ917582 TTM917536:TTM917582 UDI917536:UDI917582 UNE917536:UNE917582 UXA917536:UXA917582 VGW917536:VGW917582 VQS917536:VQS917582 WAO917536:WAO917582 WKK917536:WKK917582 WUG917536:WUG917582 F983072:F983118 HU983072:HU983118 RQ983072:RQ983118 ABM983072:ABM983118 ALI983072:ALI983118 AVE983072:AVE983118 BFA983072:BFA983118 BOW983072:BOW983118 BYS983072:BYS983118 CIO983072:CIO983118 CSK983072:CSK983118 DCG983072:DCG983118 DMC983072:DMC983118 DVY983072:DVY983118 EFU983072:EFU983118 EPQ983072:EPQ983118 EZM983072:EZM983118 FJI983072:FJI983118 FTE983072:FTE983118 GDA983072:GDA983118 GMW983072:GMW983118 GWS983072:GWS983118 HGO983072:HGO983118 HQK983072:HQK983118 IAG983072:IAG983118 IKC983072:IKC983118 ITY983072:ITY983118 JDU983072:JDU983118 JNQ983072:JNQ983118 JXM983072:JXM983118 KHI983072:KHI983118 KRE983072:KRE983118 LBA983072:LBA983118 LKW983072:LKW983118 LUS983072:LUS983118 MEO983072:MEO983118 MOK983072:MOK983118 MYG983072:MYG983118 NIC983072:NIC983118 NRY983072:NRY983118 OBU983072:OBU983118 OLQ983072:OLQ983118 OVM983072:OVM983118 PFI983072:PFI983118 PPE983072:PPE983118 PZA983072:PZA983118 QIW983072:QIW983118 QSS983072:QSS983118 RCO983072:RCO983118 RMK983072:RMK983118 RWG983072:RWG983118 SGC983072:SGC983118 SPY983072:SPY983118 SZU983072:SZU983118 TJQ983072:TJQ983118 TTM983072:TTM983118 UDI983072:UDI983118 UNE983072:UNE983118 UXA983072:UXA983118 VGW983072:VGW983118 VQS983072:VQS983118 WAO983072:WAO983118 WKK983072:WKK983118 HU6:HU69 WUG6:WUG69 WKK6:WKK69 WAO6:WAO69 VQS6:VQS69 VGW6:VGW69 UXA6:UXA69 UNE6:UNE69 UDI6:UDI69 TTM6:TTM69 TJQ6:TJQ69 SZU6:SZU69 SPY6:SPY69 SGC6:SGC69 RWG6:RWG69 RMK6:RMK69 RCO6:RCO69 QSS6:QSS69 QIW6:QIW69 PZA6:PZA69 PPE6:PPE69 PFI6:PFI69 OVM6:OVM69 OLQ6:OLQ69 OBU6:OBU69 NRY6:NRY69 NIC6:NIC69 MYG6:MYG69 MOK6:MOK69 MEO6:MEO69 LUS6:LUS69 LKW6:LKW69 LBA6:LBA69 KRE6:KRE69 KHI6:KHI69 JXM6:JXM69 JNQ6:JNQ69 JDU6:JDU69 ITY6:ITY69 IKC6:IKC69 IAG6:IAG69 HQK6:HQK69 HGO6:HGO69 GWS6:GWS69 GMW6:GMW69 GDA6:GDA69 FTE6:FTE69 FJI6:FJI69 EZM6:EZM69 EPQ6:EPQ69 EFU6:EFU69 DVY6:DVY69 DMC6:DMC69 DCG6:DCG69 CSK6:CSK69 CIO6:CIO69 BYS6:BYS69 BOW6:BOW69 BFA6:BFA69 AVE6:AVE69 ALI6:ALI69 ABM6:ABM69 RQ6:RQ69 F6:F69" xr:uid="{6A6BAF32-9F2D-46B3-83ED-CF51FADA85C4}">
      <formula1>"I, H, U, L"</formula1>
    </dataValidation>
  </dataValidations>
  <printOptions horizontalCentered="1" verticalCentered="1"/>
  <pageMargins left="0" right="0" top="0" bottom="0" header="0" footer="0"/>
  <pageSetup paperSize="9" scale="78" fitToHeight="0" orientation="portrait" r:id="rId1"/>
  <headerFooter alignWithMargins="0">
    <oddFooter>&amp;C&amp;P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F12E2-8939-4300-82E1-D15A94C38779}">
  <sheetPr>
    <tabColor rgb="FF00B050"/>
    <pageSetUpPr fitToPage="1"/>
  </sheetPr>
  <dimension ref="A1:AR114"/>
  <sheetViews>
    <sheetView showGridLines="0" showZeros="0" topLeftCell="A19" zoomScale="90" zoomScaleNormal="90" zoomScaleSheetLayoutView="70" workbookViewId="0">
      <selection activeCell="M6" sqref="M6"/>
    </sheetView>
  </sheetViews>
  <sheetFormatPr defaultRowHeight="12.75" outlineLevelCol="1" x14ac:dyDescent="0.2"/>
  <cols>
    <col min="1" max="1" width="8.140625" style="34" customWidth="1"/>
    <col min="2" max="3" width="11.5703125" style="34" customWidth="1"/>
    <col min="4" max="4" width="18.42578125" style="35" bestFit="1" customWidth="1"/>
    <col min="5" max="5" width="25" style="35" customWidth="1"/>
    <col min="6" max="6" width="7.140625" style="34" customWidth="1"/>
    <col min="7" max="7" width="6" style="34" customWidth="1"/>
    <col min="8" max="8" width="7.85546875" style="34" customWidth="1"/>
    <col min="9" max="9" width="5.5703125" style="34" bestFit="1" customWidth="1"/>
    <col min="10" max="10" width="6.5703125" style="34" customWidth="1" outlineLevel="1"/>
    <col min="11" max="11" width="12.28515625" style="34" customWidth="1" outlineLevel="1"/>
    <col min="12" max="12" width="11.42578125" style="34" customWidth="1"/>
    <col min="13" max="13" width="21.28515625" style="34" customWidth="1"/>
    <col min="14" max="14" width="17.5703125" style="34" bestFit="1" customWidth="1"/>
    <col min="15" max="20" width="18.42578125" style="34" customWidth="1"/>
    <col min="21" max="21" width="11.7109375" style="34" bestFit="1" customWidth="1"/>
    <col min="22" max="22" width="8.85546875" style="34"/>
    <col min="23" max="23" width="13.85546875" style="34" bestFit="1" customWidth="1"/>
    <col min="24" max="223" width="8.85546875" style="34"/>
    <col min="224" max="224" width="8.140625" style="34" customWidth="1"/>
    <col min="225" max="225" width="11.5703125" style="34" customWidth="1"/>
    <col min="226" max="226" width="15.7109375" style="34" customWidth="1"/>
    <col min="227" max="227" width="11.28515625" style="34" customWidth="1"/>
    <col min="228" max="228" width="7.140625" style="34" customWidth="1"/>
    <col min="229" max="229" width="6" style="34" customWidth="1"/>
    <col min="230" max="230" width="7.85546875" style="34" customWidth="1"/>
    <col min="231" max="231" width="5.5703125" style="34" bestFit="1" customWidth="1"/>
    <col min="232" max="233" width="0" style="34" hidden="1" customWidth="1"/>
    <col min="234" max="234" width="11.42578125" style="34" customWidth="1"/>
    <col min="235" max="235" width="5.7109375" style="34" customWidth="1"/>
    <col min="236" max="236" width="26.28515625" style="34" customWidth="1"/>
    <col min="237" max="237" width="5.85546875" style="34" customWidth="1"/>
    <col min="238" max="238" width="10" style="34" customWidth="1"/>
    <col min="239" max="239" width="10.85546875" style="34" customWidth="1"/>
    <col min="240" max="240" width="0" style="34" hidden="1" customWidth="1"/>
    <col min="241" max="241" width="11.140625" style="34" bestFit="1" customWidth="1"/>
    <col min="242" max="242" width="6" style="34" bestFit="1" customWidth="1"/>
    <col min="243" max="243" width="28" style="34" customWidth="1"/>
    <col min="244" max="244" width="5.5703125" style="34" customWidth="1"/>
    <col min="245" max="245" width="9.5703125" style="34" customWidth="1"/>
    <col min="246" max="246" width="11.28515625" style="34" customWidth="1"/>
    <col min="247" max="247" width="0" style="34" hidden="1" customWidth="1"/>
    <col min="248" max="248" width="10.85546875" style="34" customWidth="1"/>
    <col min="249" max="249" width="5.42578125" style="34" customWidth="1"/>
    <col min="250" max="250" width="28" style="34" customWidth="1"/>
    <col min="251" max="251" width="7.85546875" style="34" customWidth="1"/>
    <col min="252" max="252" width="8" style="34" customWidth="1"/>
    <col min="253" max="253" width="12.42578125" style="34" customWidth="1"/>
    <col min="254" max="254" width="12.5703125" style="34" customWidth="1"/>
    <col min="255" max="255" width="13.5703125" style="34" bestFit="1" customWidth="1"/>
    <col min="256" max="256" width="5.7109375" style="34" customWidth="1"/>
    <col min="257" max="257" width="27.140625" style="34" customWidth="1"/>
    <col min="258" max="258" width="6.5703125" style="34" customWidth="1"/>
    <col min="259" max="259" width="9.42578125" style="34" customWidth="1"/>
    <col min="260" max="260" width="11.5703125" style="34" customWidth="1"/>
    <col min="261" max="261" width="11.140625" style="34" customWidth="1"/>
    <col min="262" max="262" width="11.85546875" style="34" customWidth="1"/>
    <col min="263" max="269" width="0" style="34" hidden="1" customWidth="1"/>
    <col min="270" max="270" width="13.5703125" style="34" customWidth="1"/>
    <col min="271" max="479" width="8.85546875" style="34"/>
    <col min="480" max="480" width="8.140625" style="34" customWidth="1"/>
    <col min="481" max="481" width="11.5703125" style="34" customWidth="1"/>
    <col min="482" max="482" width="15.7109375" style="34" customWidth="1"/>
    <col min="483" max="483" width="11.28515625" style="34" customWidth="1"/>
    <col min="484" max="484" width="7.140625" style="34" customWidth="1"/>
    <col min="485" max="485" width="6" style="34" customWidth="1"/>
    <col min="486" max="486" width="7.85546875" style="34" customWidth="1"/>
    <col min="487" max="487" width="5.5703125" style="34" bestFit="1" customWidth="1"/>
    <col min="488" max="489" width="0" style="34" hidden="1" customWidth="1"/>
    <col min="490" max="490" width="11.42578125" style="34" customWidth="1"/>
    <col min="491" max="491" width="5.7109375" style="34" customWidth="1"/>
    <col min="492" max="492" width="26.28515625" style="34" customWidth="1"/>
    <col min="493" max="493" width="5.85546875" style="34" customWidth="1"/>
    <col min="494" max="494" width="10" style="34" customWidth="1"/>
    <col min="495" max="495" width="10.85546875" style="34" customWidth="1"/>
    <col min="496" max="496" width="0" style="34" hidden="1" customWidth="1"/>
    <col min="497" max="497" width="11.140625" style="34" bestFit="1" customWidth="1"/>
    <col min="498" max="498" width="6" style="34" bestFit="1" customWidth="1"/>
    <col min="499" max="499" width="28" style="34" customWidth="1"/>
    <col min="500" max="500" width="5.5703125" style="34" customWidth="1"/>
    <col min="501" max="501" width="9.5703125" style="34" customWidth="1"/>
    <col min="502" max="502" width="11.28515625" style="34" customWidth="1"/>
    <col min="503" max="503" width="0" style="34" hidden="1" customWidth="1"/>
    <col min="504" max="504" width="10.85546875" style="34" customWidth="1"/>
    <col min="505" max="505" width="5.42578125" style="34" customWidth="1"/>
    <col min="506" max="506" width="28" style="34" customWidth="1"/>
    <col min="507" max="507" width="7.85546875" style="34" customWidth="1"/>
    <col min="508" max="508" width="8" style="34" customWidth="1"/>
    <col min="509" max="509" width="12.42578125" style="34" customWidth="1"/>
    <col min="510" max="510" width="12.5703125" style="34" customWidth="1"/>
    <col min="511" max="511" width="13.5703125" style="34" bestFit="1" customWidth="1"/>
    <col min="512" max="512" width="5.7109375" style="34" customWidth="1"/>
    <col min="513" max="513" width="27.140625" style="34" customWidth="1"/>
    <col min="514" max="514" width="6.5703125" style="34" customWidth="1"/>
    <col min="515" max="515" width="9.42578125" style="34" customWidth="1"/>
    <col min="516" max="516" width="11.5703125" style="34" customWidth="1"/>
    <col min="517" max="517" width="11.140625" style="34" customWidth="1"/>
    <col min="518" max="518" width="11.85546875" style="34" customWidth="1"/>
    <col min="519" max="525" width="0" style="34" hidden="1" customWidth="1"/>
    <col min="526" max="526" width="13.5703125" style="34" customWidth="1"/>
    <col min="527" max="735" width="8.85546875" style="34"/>
    <col min="736" max="736" width="8.140625" style="34" customWidth="1"/>
    <col min="737" max="737" width="11.5703125" style="34" customWidth="1"/>
    <col min="738" max="738" width="15.7109375" style="34" customWidth="1"/>
    <col min="739" max="739" width="11.28515625" style="34" customWidth="1"/>
    <col min="740" max="740" width="7.140625" style="34" customWidth="1"/>
    <col min="741" max="741" width="6" style="34" customWidth="1"/>
    <col min="742" max="742" width="7.85546875" style="34" customWidth="1"/>
    <col min="743" max="743" width="5.5703125" style="34" bestFit="1" customWidth="1"/>
    <col min="744" max="745" width="0" style="34" hidden="1" customWidth="1"/>
    <col min="746" max="746" width="11.42578125" style="34" customWidth="1"/>
    <col min="747" max="747" width="5.7109375" style="34" customWidth="1"/>
    <col min="748" max="748" width="26.28515625" style="34" customWidth="1"/>
    <col min="749" max="749" width="5.85546875" style="34" customWidth="1"/>
    <col min="750" max="750" width="10" style="34" customWidth="1"/>
    <col min="751" max="751" width="10.85546875" style="34" customWidth="1"/>
    <col min="752" max="752" width="0" style="34" hidden="1" customWidth="1"/>
    <col min="753" max="753" width="11.140625" style="34" bestFit="1" customWidth="1"/>
    <col min="754" max="754" width="6" style="34" bestFit="1" customWidth="1"/>
    <col min="755" max="755" width="28" style="34" customWidth="1"/>
    <col min="756" max="756" width="5.5703125" style="34" customWidth="1"/>
    <col min="757" max="757" width="9.5703125" style="34" customWidth="1"/>
    <col min="758" max="758" width="11.28515625" style="34" customWidth="1"/>
    <col min="759" max="759" width="0" style="34" hidden="1" customWidth="1"/>
    <col min="760" max="760" width="10.85546875" style="34" customWidth="1"/>
    <col min="761" max="761" width="5.42578125" style="34" customWidth="1"/>
    <col min="762" max="762" width="28" style="34" customWidth="1"/>
    <col min="763" max="763" width="7.85546875" style="34" customWidth="1"/>
    <col min="764" max="764" width="8" style="34" customWidth="1"/>
    <col min="765" max="765" width="12.42578125" style="34" customWidth="1"/>
    <col min="766" max="766" width="12.5703125" style="34" customWidth="1"/>
    <col min="767" max="767" width="13.5703125" style="34" bestFit="1" customWidth="1"/>
    <col min="768" max="768" width="5.7109375" style="34" customWidth="1"/>
    <col min="769" max="769" width="27.140625" style="34" customWidth="1"/>
    <col min="770" max="770" width="6.5703125" style="34" customWidth="1"/>
    <col min="771" max="771" width="9.42578125" style="34" customWidth="1"/>
    <col min="772" max="772" width="11.5703125" style="34" customWidth="1"/>
    <col min="773" max="773" width="11.140625" style="34" customWidth="1"/>
    <col min="774" max="774" width="11.85546875" style="34" customWidth="1"/>
    <col min="775" max="781" width="0" style="34" hidden="1" customWidth="1"/>
    <col min="782" max="782" width="13.5703125" style="34" customWidth="1"/>
    <col min="783" max="991" width="8.85546875" style="34"/>
    <col min="992" max="992" width="8.140625" style="34" customWidth="1"/>
    <col min="993" max="993" width="11.5703125" style="34" customWidth="1"/>
    <col min="994" max="994" width="15.7109375" style="34" customWidth="1"/>
    <col min="995" max="995" width="11.28515625" style="34" customWidth="1"/>
    <col min="996" max="996" width="7.140625" style="34" customWidth="1"/>
    <col min="997" max="997" width="6" style="34" customWidth="1"/>
    <col min="998" max="998" width="7.85546875" style="34" customWidth="1"/>
    <col min="999" max="999" width="5.5703125" style="34" bestFit="1" customWidth="1"/>
    <col min="1000" max="1001" width="0" style="34" hidden="1" customWidth="1"/>
    <col min="1002" max="1002" width="11.42578125" style="34" customWidth="1"/>
    <col min="1003" max="1003" width="5.7109375" style="34" customWidth="1"/>
    <col min="1004" max="1004" width="26.28515625" style="34" customWidth="1"/>
    <col min="1005" max="1005" width="5.85546875" style="34" customWidth="1"/>
    <col min="1006" max="1006" width="10" style="34" customWidth="1"/>
    <col min="1007" max="1007" width="10.85546875" style="34" customWidth="1"/>
    <col min="1008" max="1008" width="0" style="34" hidden="1" customWidth="1"/>
    <col min="1009" max="1009" width="11.140625" style="34" bestFit="1" customWidth="1"/>
    <col min="1010" max="1010" width="6" style="34" bestFit="1" customWidth="1"/>
    <col min="1011" max="1011" width="28" style="34" customWidth="1"/>
    <col min="1012" max="1012" width="5.5703125" style="34" customWidth="1"/>
    <col min="1013" max="1013" width="9.5703125" style="34" customWidth="1"/>
    <col min="1014" max="1014" width="11.28515625" style="34" customWidth="1"/>
    <col min="1015" max="1015" width="0" style="34" hidden="1" customWidth="1"/>
    <col min="1016" max="1016" width="10.85546875" style="34" customWidth="1"/>
    <col min="1017" max="1017" width="5.42578125" style="34" customWidth="1"/>
    <col min="1018" max="1018" width="28" style="34" customWidth="1"/>
    <col min="1019" max="1019" width="7.85546875" style="34" customWidth="1"/>
    <col min="1020" max="1020" width="8" style="34" customWidth="1"/>
    <col min="1021" max="1021" width="12.42578125" style="34" customWidth="1"/>
    <col min="1022" max="1022" width="12.5703125" style="34" customWidth="1"/>
    <col min="1023" max="1023" width="13.5703125" style="34" bestFit="1" customWidth="1"/>
    <col min="1024" max="1024" width="5.7109375" style="34" customWidth="1"/>
    <col min="1025" max="1025" width="27.140625" style="34" customWidth="1"/>
    <col min="1026" max="1026" width="6.5703125" style="34" customWidth="1"/>
    <col min="1027" max="1027" width="9.42578125" style="34" customWidth="1"/>
    <col min="1028" max="1028" width="11.5703125" style="34" customWidth="1"/>
    <col min="1029" max="1029" width="11.140625" style="34" customWidth="1"/>
    <col min="1030" max="1030" width="11.85546875" style="34" customWidth="1"/>
    <col min="1031" max="1037" width="0" style="34" hidden="1" customWidth="1"/>
    <col min="1038" max="1038" width="13.5703125" style="34" customWidth="1"/>
    <col min="1039" max="1247" width="8.85546875" style="34"/>
    <col min="1248" max="1248" width="8.140625" style="34" customWidth="1"/>
    <col min="1249" max="1249" width="11.5703125" style="34" customWidth="1"/>
    <col min="1250" max="1250" width="15.7109375" style="34" customWidth="1"/>
    <col min="1251" max="1251" width="11.28515625" style="34" customWidth="1"/>
    <col min="1252" max="1252" width="7.140625" style="34" customWidth="1"/>
    <col min="1253" max="1253" width="6" style="34" customWidth="1"/>
    <col min="1254" max="1254" width="7.85546875" style="34" customWidth="1"/>
    <col min="1255" max="1255" width="5.5703125" style="34" bestFit="1" customWidth="1"/>
    <col min="1256" max="1257" width="0" style="34" hidden="1" customWidth="1"/>
    <col min="1258" max="1258" width="11.42578125" style="34" customWidth="1"/>
    <col min="1259" max="1259" width="5.7109375" style="34" customWidth="1"/>
    <col min="1260" max="1260" width="26.28515625" style="34" customWidth="1"/>
    <col min="1261" max="1261" width="5.85546875" style="34" customWidth="1"/>
    <col min="1262" max="1262" width="10" style="34" customWidth="1"/>
    <col min="1263" max="1263" width="10.85546875" style="34" customWidth="1"/>
    <col min="1264" max="1264" width="0" style="34" hidden="1" customWidth="1"/>
    <col min="1265" max="1265" width="11.140625" style="34" bestFit="1" customWidth="1"/>
    <col min="1266" max="1266" width="6" style="34" bestFit="1" customWidth="1"/>
    <col min="1267" max="1267" width="28" style="34" customWidth="1"/>
    <col min="1268" max="1268" width="5.5703125" style="34" customWidth="1"/>
    <col min="1269" max="1269" width="9.5703125" style="34" customWidth="1"/>
    <col min="1270" max="1270" width="11.28515625" style="34" customWidth="1"/>
    <col min="1271" max="1271" width="0" style="34" hidden="1" customWidth="1"/>
    <col min="1272" max="1272" width="10.85546875" style="34" customWidth="1"/>
    <col min="1273" max="1273" width="5.42578125" style="34" customWidth="1"/>
    <col min="1274" max="1274" width="28" style="34" customWidth="1"/>
    <col min="1275" max="1275" width="7.85546875" style="34" customWidth="1"/>
    <col min="1276" max="1276" width="8" style="34" customWidth="1"/>
    <col min="1277" max="1277" width="12.42578125" style="34" customWidth="1"/>
    <col min="1278" max="1278" width="12.5703125" style="34" customWidth="1"/>
    <col min="1279" max="1279" width="13.5703125" style="34" bestFit="1" customWidth="1"/>
    <col min="1280" max="1280" width="5.7109375" style="34" customWidth="1"/>
    <col min="1281" max="1281" width="27.140625" style="34" customWidth="1"/>
    <col min="1282" max="1282" width="6.5703125" style="34" customWidth="1"/>
    <col min="1283" max="1283" width="9.42578125" style="34" customWidth="1"/>
    <col min="1284" max="1284" width="11.5703125" style="34" customWidth="1"/>
    <col min="1285" max="1285" width="11.140625" style="34" customWidth="1"/>
    <col min="1286" max="1286" width="11.85546875" style="34" customWidth="1"/>
    <col min="1287" max="1293" width="0" style="34" hidden="1" customWidth="1"/>
    <col min="1294" max="1294" width="13.5703125" style="34" customWidth="1"/>
    <col min="1295" max="1503" width="8.85546875" style="34"/>
    <col min="1504" max="1504" width="8.140625" style="34" customWidth="1"/>
    <col min="1505" max="1505" width="11.5703125" style="34" customWidth="1"/>
    <col min="1506" max="1506" width="15.7109375" style="34" customWidth="1"/>
    <col min="1507" max="1507" width="11.28515625" style="34" customWidth="1"/>
    <col min="1508" max="1508" width="7.140625" style="34" customWidth="1"/>
    <col min="1509" max="1509" width="6" style="34" customWidth="1"/>
    <col min="1510" max="1510" width="7.85546875" style="34" customWidth="1"/>
    <col min="1511" max="1511" width="5.5703125" style="34" bestFit="1" customWidth="1"/>
    <col min="1512" max="1513" width="0" style="34" hidden="1" customWidth="1"/>
    <col min="1514" max="1514" width="11.42578125" style="34" customWidth="1"/>
    <col min="1515" max="1515" width="5.7109375" style="34" customWidth="1"/>
    <col min="1516" max="1516" width="26.28515625" style="34" customWidth="1"/>
    <col min="1517" max="1517" width="5.85546875" style="34" customWidth="1"/>
    <col min="1518" max="1518" width="10" style="34" customWidth="1"/>
    <col min="1519" max="1519" width="10.85546875" style="34" customWidth="1"/>
    <col min="1520" max="1520" width="0" style="34" hidden="1" customWidth="1"/>
    <col min="1521" max="1521" width="11.140625" style="34" bestFit="1" customWidth="1"/>
    <col min="1522" max="1522" width="6" style="34" bestFit="1" customWidth="1"/>
    <col min="1523" max="1523" width="28" style="34" customWidth="1"/>
    <col min="1524" max="1524" width="5.5703125" style="34" customWidth="1"/>
    <col min="1525" max="1525" width="9.5703125" style="34" customWidth="1"/>
    <col min="1526" max="1526" width="11.28515625" style="34" customWidth="1"/>
    <col min="1527" max="1527" width="0" style="34" hidden="1" customWidth="1"/>
    <col min="1528" max="1528" width="10.85546875" style="34" customWidth="1"/>
    <col min="1529" max="1529" width="5.42578125" style="34" customWidth="1"/>
    <col min="1530" max="1530" width="28" style="34" customWidth="1"/>
    <col min="1531" max="1531" width="7.85546875" style="34" customWidth="1"/>
    <col min="1532" max="1532" width="8" style="34" customWidth="1"/>
    <col min="1533" max="1533" width="12.42578125" style="34" customWidth="1"/>
    <col min="1534" max="1534" width="12.5703125" style="34" customWidth="1"/>
    <col min="1535" max="1535" width="13.5703125" style="34" bestFit="1" customWidth="1"/>
    <col min="1536" max="1536" width="5.7109375" style="34" customWidth="1"/>
    <col min="1537" max="1537" width="27.140625" style="34" customWidth="1"/>
    <col min="1538" max="1538" width="6.5703125" style="34" customWidth="1"/>
    <col min="1539" max="1539" width="9.42578125" style="34" customWidth="1"/>
    <col min="1540" max="1540" width="11.5703125" style="34" customWidth="1"/>
    <col min="1541" max="1541" width="11.140625" style="34" customWidth="1"/>
    <col min="1542" max="1542" width="11.85546875" style="34" customWidth="1"/>
    <col min="1543" max="1549" width="0" style="34" hidden="1" customWidth="1"/>
    <col min="1550" max="1550" width="13.5703125" style="34" customWidth="1"/>
    <col min="1551" max="1759" width="8.85546875" style="34"/>
    <col min="1760" max="1760" width="8.140625" style="34" customWidth="1"/>
    <col min="1761" max="1761" width="11.5703125" style="34" customWidth="1"/>
    <col min="1762" max="1762" width="15.7109375" style="34" customWidth="1"/>
    <col min="1763" max="1763" width="11.28515625" style="34" customWidth="1"/>
    <col min="1764" max="1764" width="7.140625" style="34" customWidth="1"/>
    <col min="1765" max="1765" width="6" style="34" customWidth="1"/>
    <col min="1766" max="1766" width="7.85546875" style="34" customWidth="1"/>
    <col min="1767" max="1767" width="5.5703125" style="34" bestFit="1" customWidth="1"/>
    <col min="1768" max="1769" width="0" style="34" hidden="1" customWidth="1"/>
    <col min="1770" max="1770" width="11.42578125" style="34" customWidth="1"/>
    <col min="1771" max="1771" width="5.7109375" style="34" customWidth="1"/>
    <col min="1772" max="1772" width="26.28515625" style="34" customWidth="1"/>
    <col min="1773" max="1773" width="5.85546875" style="34" customWidth="1"/>
    <col min="1774" max="1774" width="10" style="34" customWidth="1"/>
    <col min="1775" max="1775" width="10.85546875" style="34" customWidth="1"/>
    <col min="1776" max="1776" width="0" style="34" hidden="1" customWidth="1"/>
    <col min="1777" max="1777" width="11.140625" style="34" bestFit="1" customWidth="1"/>
    <col min="1778" max="1778" width="6" style="34" bestFit="1" customWidth="1"/>
    <col min="1779" max="1779" width="28" style="34" customWidth="1"/>
    <col min="1780" max="1780" width="5.5703125" style="34" customWidth="1"/>
    <col min="1781" max="1781" width="9.5703125" style="34" customWidth="1"/>
    <col min="1782" max="1782" width="11.28515625" style="34" customWidth="1"/>
    <col min="1783" max="1783" width="0" style="34" hidden="1" customWidth="1"/>
    <col min="1784" max="1784" width="10.85546875" style="34" customWidth="1"/>
    <col min="1785" max="1785" width="5.42578125" style="34" customWidth="1"/>
    <col min="1786" max="1786" width="28" style="34" customWidth="1"/>
    <col min="1787" max="1787" width="7.85546875" style="34" customWidth="1"/>
    <col min="1788" max="1788" width="8" style="34" customWidth="1"/>
    <col min="1789" max="1789" width="12.42578125" style="34" customWidth="1"/>
    <col min="1790" max="1790" width="12.5703125" style="34" customWidth="1"/>
    <col min="1791" max="1791" width="13.5703125" style="34" bestFit="1" customWidth="1"/>
    <col min="1792" max="1792" width="5.7109375" style="34" customWidth="1"/>
    <col min="1793" max="1793" width="27.140625" style="34" customWidth="1"/>
    <col min="1794" max="1794" width="6.5703125" style="34" customWidth="1"/>
    <col min="1795" max="1795" width="9.42578125" style="34" customWidth="1"/>
    <col min="1796" max="1796" width="11.5703125" style="34" customWidth="1"/>
    <col min="1797" max="1797" width="11.140625" style="34" customWidth="1"/>
    <col min="1798" max="1798" width="11.85546875" style="34" customWidth="1"/>
    <col min="1799" max="1805" width="0" style="34" hidden="1" customWidth="1"/>
    <col min="1806" max="1806" width="13.5703125" style="34" customWidth="1"/>
    <col min="1807" max="2015" width="8.85546875" style="34"/>
    <col min="2016" max="2016" width="8.140625" style="34" customWidth="1"/>
    <col min="2017" max="2017" width="11.5703125" style="34" customWidth="1"/>
    <col min="2018" max="2018" width="15.7109375" style="34" customWidth="1"/>
    <col min="2019" max="2019" width="11.28515625" style="34" customWidth="1"/>
    <col min="2020" max="2020" width="7.140625" style="34" customWidth="1"/>
    <col min="2021" max="2021" width="6" style="34" customWidth="1"/>
    <col min="2022" max="2022" width="7.85546875" style="34" customWidth="1"/>
    <col min="2023" max="2023" width="5.5703125" style="34" bestFit="1" customWidth="1"/>
    <col min="2024" max="2025" width="0" style="34" hidden="1" customWidth="1"/>
    <col min="2026" max="2026" width="11.42578125" style="34" customWidth="1"/>
    <col min="2027" max="2027" width="5.7109375" style="34" customWidth="1"/>
    <col min="2028" max="2028" width="26.28515625" style="34" customWidth="1"/>
    <col min="2029" max="2029" width="5.85546875" style="34" customWidth="1"/>
    <col min="2030" max="2030" width="10" style="34" customWidth="1"/>
    <col min="2031" max="2031" width="10.85546875" style="34" customWidth="1"/>
    <col min="2032" max="2032" width="0" style="34" hidden="1" customWidth="1"/>
    <col min="2033" max="2033" width="11.140625" style="34" bestFit="1" customWidth="1"/>
    <col min="2034" max="2034" width="6" style="34" bestFit="1" customWidth="1"/>
    <col min="2035" max="2035" width="28" style="34" customWidth="1"/>
    <col min="2036" max="2036" width="5.5703125" style="34" customWidth="1"/>
    <col min="2037" max="2037" width="9.5703125" style="34" customWidth="1"/>
    <col min="2038" max="2038" width="11.28515625" style="34" customWidth="1"/>
    <col min="2039" max="2039" width="0" style="34" hidden="1" customWidth="1"/>
    <col min="2040" max="2040" width="10.85546875" style="34" customWidth="1"/>
    <col min="2041" max="2041" width="5.42578125" style="34" customWidth="1"/>
    <col min="2042" max="2042" width="28" style="34" customWidth="1"/>
    <col min="2043" max="2043" width="7.85546875" style="34" customWidth="1"/>
    <col min="2044" max="2044" width="8" style="34" customWidth="1"/>
    <col min="2045" max="2045" width="12.42578125" style="34" customWidth="1"/>
    <col min="2046" max="2046" width="12.5703125" style="34" customWidth="1"/>
    <col min="2047" max="2047" width="13.5703125" style="34" bestFit="1" customWidth="1"/>
    <col min="2048" max="2048" width="5.7109375" style="34" customWidth="1"/>
    <col min="2049" max="2049" width="27.140625" style="34" customWidth="1"/>
    <col min="2050" max="2050" width="6.5703125" style="34" customWidth="1"/>
    <col min="2051" max="2051" width="9.42578125" style="34" customWidth="1"/>
    <col min="2052" max="2052" width="11.5703125" style="34" customWidth="1"/>
    <col min="2053" max="2053" width="11.140625" style="34" customWidth="1"/>
    <col min="2054" max="2054" width="11.85546875" style="34" customWidth="1"/>
    <col min="2055" max="2061" width="0" style="34" hidden="1" customWidth="1"/>
    <col min="2062" max="2062" width="13.5703125" style="34" customWidth="1"/>
    <col min="2063" max="2271" width="8.85546875" style="34"/>
    <col min="2272" max="2272" width="8.140625" style="34" customWidth="1"/>
    <col min="2273" max="2273" width="11.5703125" style="34" customWidth="1"/>
    <col min="2274" max="2274" width="15.7109375" style="34" customWidth="1"/>
    <col min="2275" max="2275" width="11.28515625" style="34" customWidth="1"/>
    <col min="2276" max="2276" width="7.140625" style="34" customWidth="1"/>
    <col min="2277" max="2277" width="6" style="34" customWidth="1"/>
    <col min="2278" max="2278" width="7.85546875" style="34" customWidth="1"/>
    <col min="2279" max="2279" width="5.5703125" style="34" bestFit="1" customWidth="1"/>
    <col min="2280" max="2281" width="0" style="34" hidden="1" customWidth="1"/>
    <col min="2282" max="2282" width="11.42578125" style="34" customWidth="1"/>
    <col min="2283" max="2283" width="5.7109375" style="34" customWidth="1"/>
    <col min="2284" max="2284" width="26.28515625" style="34" customWidth="1"/>
    <col min="2285" max="2285" width="5.85546875" style="34" customWidth="1"/>
    <col min="2286" max="2286" width="10" style="34" customWidth="1"/>
    <col min="2287" max="2287" width="10.85546875" style="34" customWidth="1"/>
    <col min="2288" max="2288" width="0" style="34" hidden="1" customWidth="1"/>
    <col min="2289" max="2289" width="11.140625" style="34" bestFit="1" customWidth="1"/>
    <col min="2290" max="2290" width="6" style="34" bestFit="1" customWidth="1"/>
    <col min="2291" max="2291" width="28" style="34" customWidth="1"/>
    <col min="2292" max="2292" width="5.5703125" style="34" customWidth="1"/>
    <col min="2293" max="2293" width="9.5703125" style="34" customWidth="1"/>
    <col min="2294" max="2294" width="11.28515625" style="34" customWidth="1"/>
    <col min="2295" max="2295" width="0" style="34" hidden="1" customWidth="1"/>
    <col min="2296" max="2296" width="10.85546875" style="34" customWidth="1"/>
    <col min="2297" max="2297" width="5.42578125" style="34" customWidth="1"/>
    <col min="2298" max="2298" width="28" style="34" customWidth="1"/>
    <col min="2299" max="2299" width="7.85546875" style="34" customWidth="1"/>
    <col min="2300" max="2300" width="8" style="34" customWidth="1"/>
    <col min="2301" max="2301" width="12.42578125" style="34" customWidth="1"/>
    <col min="2302" max="2302" width="12.5703125" style="34" customWidth="1"/>
    <col min="2303" max="2303" width="13.5703125" style="34" bestFit="1" customWidth="1"/>
    <col min="2304" max="2304" width="5.7109375" style="34" customWidth="1"/>
    <col min="2305" max="2305" width="27.140625" style="34" customWidth="1"/>
    <col min="2306" max="2306" width="6.5703125" style="34" customWidth="1"/>
    <col min="2307" max="2307" width="9.42578125" style="34" customWidth="1"/>
    <col min="2308" max="2308" width="11.5703125" style="34" customWidth="1"/>
    <col min="2309" max="2309" width="11.140625" style="34" customWidth="1"/>
    <col min="2310" max="2310" width="11.85546875" style="34" customWidth="1"/>
    <col min="2311" max="2317" width="0" style="34" hidden="1" customWidth="1"/>
    <col min="2318" max="2318" width="13.5703125" style="34" customWidth="1"/>
    <col min="2319" max="2527" width="8.85546875" style="34"/>
    <col min="2528" max="2528" width="8.140625" style="34" customWidth="1"/>
    <col min="2529" max="2529" width="11.5703125" style="34" customWidth="1"/>
    <col min="2530" max="2530" width="15.7109375" style="34" customWidth="1"/>
    <col min="2531" max="2531" width="11.28515625" style="34" customWidth="1"/>
    <col min="2532" max="2532" width="7.140625" style="34" customWidth="1"/>
    <col min="2533" max="2533" width="6" style="34" customWidth="1"/>
    <col min="2534" max="2534" width="7.85546875" style="34" customWidth="1"/>
    <col min="2535" max="2535" width="5.5703125" style="34" bestFit="1" customWidth="1"/>
    <col min="2536" max="2537" width="0" style="34" hidden="1" customWidth="1"/>
    <col min="2538" max="2538" width="11.42578125" style="34" customWidth="1"/>
    <col min="2539" max="2539" width="5.7109375" style="34" customWidth="1"/>
    <col min="2540" max="2540" width="26.28515625" style="34" customWidth="1"/>
    <col min="2541" max="2541" width="5.85546875" style="34" customWidth="1"/>
    <col min="2542" max="2542" width="10" style="34" customWidth="1"/>
    <col min="2543" max="2543" width="10.85546875" style="34" customWidth="1"/>
    <col min="2544" max="2544" width="0" style="34" hidden="1" customWidth="1"/>
    <col min="2545" max="2545" width="11.140625" style="34" bestFit="1" customWidth="1"/>
    <col min="2546" max="2546" width="6" style="34" bestFit="1" customWidth="1"/>
    <col min="2547" max="2547" width="28" style="34" customWidth="1"/>
    <col min="2548" max="2548" width="5.5703125" style="34" customWidth="1"/>
    <col min="2549" max="2549" width="9.5703125" style="34" customWidth="1"/>
    <col min="2550" max="2550" width="11.28515625" style="34" customWidth="1"/>
    <col min="2551" max="2551" width="0" style="34" hidden="1" customWidth="1"/>
    <col min="2552" max="2552" width="10.85546875" style="34" customWidth="1"/>
    <col min="2553" max="2553" width="5.42578125" style="34" customWidth="1"/>
    <col min="2554" max="2554" width="28" style="34" customWidth="1"/>
    <col min="2555" max="2555" width="7.85546875" style="34" customWidth="1"/>
    <col min="2556" max="2556" width="8" style="34" customWidth="1"/>
    <col min="2557" max="2557" width="12.42578125" style="34" customWidth="1"/>
    <col min="2558" max="2558" width="12.5703125" style="34" customWidth="1"/>
    <col min="2559" max="2559" width="13.5703125" style="34" bestFit="1" customWidth="1"/>
    <col min="2560" max="2560" width="5.7109375" style="34" customWidth="1"/>
    <col min="2561" max="2561" width="27.140625" style="34" customWidth="1"/>
    <col min="2562" max="2562" width="6.5703125" style="34" customWidth="1"/>
    <col min="2563" max="2563" width="9.42578125" style="34" customWidth="1"/>
    <col min="2564" max="2564" width="11.5703125" style="34" customWidth="1"/>
    <col min="2565" max="2565" width="11.140625" style="34" customWidth="1"/>
    <col min="2566" max="2566" width="11.85546875" style="34" customWidth="1"/>
    <col min="2567" max="2573" width="0" style="34" hidden="1" customWidth="1"/>
    <col min="2574" max="2574" width="13.5703125" style="34" customWidth="1"/>
    <col min="2575" max="2783" width="8.85546875" style="34"/>
    <col min="2784" max="2784" width="8.140625" style="34" customWidth="1"/>
    <col min="2785" max="2785" width="11.5703125" style="34" customWidth="1"/>
    <col min="2786" max="2786" width="15.7109375" style="34" customWidth="1"/>
    <col min="2787" max="2787" width="11.28515625" style="34" customWidth="1"/>
    <col min="2788" max="2788" width="7.140625" style="34" customWidth="1"/>
    <col min="2789" max="2789" width="6" style="34" customWidth="1"/>
    <col min="2790" max="2790" width="7.85546875" style="34" customWidth="1"/>
    <col min="2791" max="2791" width="5.5703125" style="34" bestFit="1" customWidth="1"/>
    <col min="2792" max="2793" width="0" style="34" hidden="1" customWidth="1"/>
    <col min="2794" max="2794" width="11.42578125" style="34" customWidth="1"/>
    <col min="2795" max="2795" width="5.7109375" style="34" customWidth="1"/>
    <col min="2796" max="2796" width="26.28515625" style="34" customWidth="1"/>
    <col min="2797" max="2797" width="5.85546875" style="34" customWidth="1"/>
    <col min="2798" max="2798" width="10" style="34" customWidth="1"/>
    <col min="2799" max="2799" width="10.85546875" style="34" customWidth="1"/>
    <col min="2800" max="2800" width="0" style="34" hidden="1" customWidth="1"/>
    <col min="2801" max="2801" width="11.140625" style="34" bestFit="1" customWidth="1"/>
    <col min="2802" max="2802" width="6" style="34" bestFit="1" customWidth="1"/>
    <col min="2803" max="2803" width="28" style="34" customWidth="1"/>
    <col min="2804" max="2804" width="5.5703125" style="34" customWidth="1"/>
    <col min="2805" max="2805" width="9.5703125" style="34" customWidth="1"/>
    <col min="2806" max="2806" width="11.28515625" style="34" customWidth="1"/>
    <col min="2807" max="2807" width="0" style="34" hidden="1" customWidth="1"/>
    <col min="2808" max="2808" width="10.85546875" style="34" customWidth="1"/>
    <col min="2809" max="2809" width="5.42578125" style="34" customWidth="1"/>
    <col min="2810" max="2810" width="28" style="34" customWidth="1"/>
    <col min="2811" max="2811" width="7.85546875" style="34" customWidth="1"/>
    <col min="2812" max="2812" width="8" style="34" customWidth="1"/>
    <col min="2813" max="2813" width="12.42578125" style="34" customWidth="1"/>
    <col min="2814" max="2814" width="12.5703125" style="34" customWidth="1"/>
    <col min="2815" max="2815" width="13.5703125" style="34" bestFit="1" customWidth="1"/>
    <col min="2816" max="2816" width="5.7109375" style="34" customWidth="1"/>
    <col min="2817" max="2817" width="27.140625" style="34" customWidth="1"/>
    <col min="2818" max="2818" width="6.5703125" style="34" customWidth="1"/>
    <col min="2819" max="2819" width="9.42578125" style="34" customWidth="1"/>
    <col min="2820" max="2820" width="11.5703125" style="34" customWidth="1"/>
    <col min="2821" max="2821" width="11.140625" style="34" customWidth="1"/>
    <col min="2822" max="2822" width="11.85546875" style="34" customWidth="1"/>
    <col min="2823" max="2829" width="0" style="34" hidden="1" customWidth="1"/>
    <col min="2830" max="2830" width="13.5703125" style="34" customWidth="1"/>
    <col min="2831" max="3039" width="8.85546875" style="34"/>
    <col min="3040" max="3040" width="8.140625" style="34" customWidth="1"/>
    <col min="3041" max="3041" width="11.5703125" style="34" customWidth="1"/>
    <col min="3042" max="3042" width="15.7109375" style="34" customWidth="1"/>
    <col min="3043" max="3043" width="11.28515625" style="34" customWidth="1"/>
    <col min="3044" max="3044" width="7.140625" style="34" customWidth="1"/>
    <col min="3045" max="3045" width="6" style="34" customWidth="1"/>
    <col min="3046" max="3046" width="7.85546875" style="34" customWidth="1"/>
    <col min="3047" max="3047" width="5.5703125" style="34" bestFit="1" customWidth="1"/>
    <col min="3048" max="3049" width="0" style="34" hidden="1" customWidth="1"/>
    <col min="3050" max="3050" width="11.42578125" style="34" customWidth="1"/>
    <col min="3051" max="3051" width="5.7109375" style="34" customWidth="1"/>
    <col min="3052" max="3052" width="26.28515625" style="34" customWidth="1"/>
    <col min="3053" max="3053" width="5.85546875" style="34" customWidth="1"/>
    <col min="3054" max="3054" width="10" style="34" customWidth="1"/>
    <col min="3055" max="3055" width="10.85546875" style="34" customWidth="1"/>
    <col min="3056" max="3056" width="0" style="34" hidden="1" customWidth="1"/>
    <col min="3057" max="3057" width="11.140625" style="34" bestFit="1" customWidth="1"/>
    <col min="3058" max="3058" width="6" style="34" bestFit="1" customWidth="1"/>
    <col min="3059" max="3059" width="28" style="34" customWidth="1"/>
    <col min="3060" max="3060" width="5.5703125" style="34" customWidth="1"/>
    <col min="3061" max="3061" width="9.5703125" style="34" customWidth="1"/>
    <col min="3062" max="3062" width="11.28515625" style="34" customWidth="1"/>
    <col min="3063" max="3063" width="0" style="34" hidden="1" customWidth="1"/>
    <col min="3064" max="3064" width="10.85546875" style="34" customWidth="1"/>
    <col min="3065" max="3065" width="5.42578125" style="34" customWidth="1"/>
    <col min="3066" max="3066" width="28" style="34" customWidth="1"/>
    <col min="3067" max="3067" width="7.85546875" style="34" customWidth="1"/>
    <col min="3068" max="3068" width="8" style="34" customWidth="1"/>
    <col min="3069" max="3069" width="12.42578125" style="34" customWidth="1"/>
    <col min="3070" max="3070" width="12.5703125" style="34" customWidth="1"/>
    <col min="3071" max="3071" width="13.5703125" style="34" bestFit="1" customWidth="1"/>
    <col min="3072" max="3072" width="5.7109375" style="34" customWidth="1"/>
    <col min="3073" max="3073" width="27.140625" style="34" customWidth="1"/>
    <col min="3074" max="3074" width="6.5703125" style="34" customWidth="1"/>
    <col min="3075" max="3075" width="9.42578125" style="34" customWidth="1"/>
    <col min="3076" max="3076" width="11.5703125" style="34" customWidth="1"/>
    <col min="3077" max="3077" width="11.140625" style="34" customWidth="1"/>
    <col min="3078" max="3078" width="11.85546875" style="34" customWidth="1"/>
    <col min="3079" max="3085" width="0" style="34" hidden="1" customWidth="1"/>
    <col min="3086" max="3086" width="13.5703125" style="34" customWidth="1"/>
    <col min="3087" max="3295" width="8.85546875" style="34"/>
    <col min="3296" max="3296" width="8.140625" style="34" customWidth="1"/>
    <col min="3297" max="3297" width="11.5703125" style="34" customWidth="1"/>
    <col min="3298" max="3298" width="15.7109375" style="34" customWidth="1"/>
    <col min="3299" max="3299" width="11.28515625" style="34" customWidth="1"/>
    <col min="3300" max="3300" width="7.140625" style="34" customWidth="1"/>
    <col min="3301" max="3301" width="6" style="34" customWidth="1"/>
    <col min="3302" max="3302" width="7.85546875" style="34" customWidth="1"/>
    <col min="3303" max="3303" width="5.5703125" style="34" bestFit="1" customWidth="1"/>
    <col min="3304" max="3305" width="0" style="34" hidden="1" customWidth="1"/>
    <col min="3306" max="3306" width="11.42578125" style="34" customWidth="1"/>
    <col min="3307" max="3307" width="5.7109375" style="34" customWidth="1"/>
    <col min="3308" max="3308" width="26.28515625" style="34" customWidth="1"/>
    <col min="3309" max="3309" width="5.85546875" style="34" customWidth="1"/>
    <col min="3310" max="3310" width="10" style="34" customWidth="1"/>
    <col min="3311" max="3311" width="10.85546875" style="34" customWidth="1"/>
    <col min="3312" max="3312" width="0" style="34" hidden="1" customWidth="1"/>
    <col min="3313" max="3313" width="11.140625" style="34" bestFit="1" customWidth="1"/>
    <col min="3314" max="3314" width="6" style="34" bestFit="1" customWidth="1"/>
    <col min="3315" max="3315" width="28" style="34" customWidth="1"/>
    <col min="3316" max="3316" width="5.5703125" style="34" customWidth="1"/>
    <col min="3317" max="3317" width="9.5703125" style="34" customWidth="1"/>
    <col min="3318" max="3318" width="11.28515625" style="34" customWidth="1"/>
    <col min="3319" max="3319" width="0" style="34" hidden="1" customWidth="1"/>
    <col min="3320" max="3320" width="10.85546875" style="34" customWidth="1"/>
    <col min="3321" max="3321" width="5.42578125" style="34" customWidth="1"/>
    <col min="3322" max="3322" width="28" style="34" customWidth="1"/>
    <col min="3323" max="3323" width="7.85546875" style="34" customWidth="1"/>
    <col min="3324" max="3324" width="8" style="34" customWidth="1"/>
    <col min="3325" max="3325" width="12.42578125" style="34" customWidth="1"/>
    <col min="3326" max="3326" width="12.5703125" style="34" customWidth="1"/>
    <col min="3327" max="3327" width="13.5703125" style="34" bestFit="1" customWidth="1"/>
    <col min="3328" max="3328" width="5.7109375" style="34" customWidth="1"/>
    <col min="3329" max="3329" width="27.140625" style="34" customWidth="1"/>
    <col min="3330" max="3330" width="6.5703125" style="34" customWidth="1"/>
    <col min="3331" max="3331" width="9.42578125" style="34" customWidth="1"/>
    <col min="3332" max="3332" width="11.5703125" style="34" customWidth="1"/>
    <col min="3333" max="3333" width="11.140625" style="34" customWidth="1"/>
    <col min="3334" max="3334" width="11.85546875" style="34" customWidth="1"/>
    <col min="3335" max="3341" width="0" style="34" hidden="1" customWidth="1"/>
    <col min="3342" max="3342" width="13.5703125" style="34" customWidth="1"/>
    <col min="3343" max="3551" width="8.85546875" style="34"/>
    <col min="3552" max="3552" width="8.140625" style="34" customWidth="1"/>
    <col min="3553" max="3553" width="11.5703125" style="34" customWidth="1"/>
    <col min="3554" max="3554" width="15.7109375" style="34" customWidth="1"/>
    <col min="3555" max="3555" width="11.28515625" style="34" customWidth="1"/>
    <col min="3556" max="3556" width="7.140625" style="34" customWidth="1"/>
    <col min="3557" max="3557" width="6" style="34" customWidth="1"/>
    <col min="3558" max="3558" width="7.85546875" style="34" customWidth="1"/>
    <col min="3559" max="3559" width="5.5703125" style="34" bestFit="1" customWidth="1"/>
    <col min="3560" max="3561" width="0" style="34" hidden="1" customWidth="1"/>
    <col min="3562" max="3562" width="11.42578125" style="34" customWidth="1"/>
    <col min="3563" max="3563" width="5.7109375" style="34" customWidth="1"/>
    <col min="3564" max="3564" width="26.28515625" style="34" customWidth="1"/>
    <col min="3565" max="3565" width="5.85546875" style="34" customWidth="1"/>
    <col min="3566" max="3566" width="10" style="34" customWidth="1"/>
    <col min="3567" max="3567" width="10.85546875" style="34" customWidth="1"/>
    <col min="3568" max="3568" width="0" style="34" hidden="1" customWidth="1"/>
    <col min="3569" max="3569" width="11.140625" style="34" bestFit="1" customWidth="1"/>
    <col min="3570" max="3570" width="6" style="34" bestFit="1" customWidth="1"/>
    <col min="3571" max="3571" width="28" style="34" customWidth="1"/>
    <col min="3572" max="3572" width="5.5703125" style="34" customWidth="1"/>
    <col min="3573" max="3573" width="9.5703125" style="34" customWidth="1"/>
    <col min="3574" max="3574" width="11.28515625" style="34" customWidth="1"/>
    <col min="3575" max="3575" width="0" style="34" hidden="1" customWidth="1"/>
    <col min="3576" max="3576" width="10.85546875" style="34" customWidth="1"/>
    <col min="3577" max="3577" width="5.42578125" style="34" customWidth="1"/>
    <col min="3578" max="3578" width="28" style="34" customWidth="1"/>
    <col min="3579" max="3579" width="7.85546875" style="34" customWidth="1"/>
    <col min="3580" max="3580" width="8" style="34" customWidth="1"/>
    <col min="3581" max="3581" width="12.42578125" style="34" customWidth="1"/>
    <col min="3582" max="3582" width="12.5703125" style="34" customWidth="1"/>
    <col min="3583" max="3583" width="13.5703125" style="34" bestFit="1" customWidth="1"/>
    <col min="3584" max="3584" width="5.7109375" style="34" customWidth="1"/>
    <col min="3585" max="3585" width="27.140625" style="34" customWidth="1"/>
    <col min="3586" max="3586" width="6.5703125" style="34" customWidth="1"/>
    <col min="3587" max="3587" width="9.42578125" style="34" customWidth="1"/>
    <col min="3588" max="3588" width="11.5703125" style="34" customWidth="1"/>
    <col min="3589" max="3589" width="11.140625" style="34" customWidth="1"/>
    <col min="3590" max="3590" width="11.85546875" style="34" customWidth="1"/>
    <col min="3591" max="3597" width="0" style="34" hidden="1" customWidth="1"/>
    <col min="3598" max="3598" width="13.5703125" style="34" customWidth="1"/>
    <col min="3599" max="3807" width="8.85546875" style="34"/>
    <col min="3808" max="3808" width="8.140625" style="34" customWidth="1"/>
    <col min="3809" max="3809" width="11.5703125" style="34" customWidth="1"/>
    <col min="3810" max="3810" width="15.7109375" style="34" customWidth="1"/>
    <col min="3811" max="3811" width="11.28515625" style="34" customWidth="1"/>
    <col min="3812" max="3812" width="7.140625" style="34" customWidth="1"/>
    <col min="3813" max="3813" width="6" style="34" customWidth="1"/>
    <col min="3814" max="3814" width="7.85546875" style="34" customWidth="1"/>
    <col min="3815" max="3815" width="5.5703125" style="34" bestFit="1" customWidth="1"/>
    <col min="3816" max="3817" width="0" style="34" hidden="1" customWidth="1"/>
    <col min="3818" max="3818" width="11.42578125" style="34" customWidth="1"/>
    <col min="3819" max="3819" width="5.7109375" style="34" customWidth="1"/>
    <col min="3820" max="3820" width="26.28515625" style="34" customWidth="1"/>
    <col min="3821" max="3821" width="5.85546875" style="34" customWidth="1"/>
    <col min="3822" max="3822" width="10" style="34" customWidth="1"/>
    <col min="3823" max="3823" width="10.85546875" style="34" customWidth="1"/>
    <col min="3824" max="3824" width="0" style="34" hidden="1" customWidth="1"/>
    <col min="3825" max="3825" width="11.140625" style="34" bestFit="1" customWidth="1"/>
    <col min="3826" max="3826" width="6" style="34" bestFit="1" customWidth="1"/>
    <col min="3827" max="3827" width="28" style="34" customWidth="1"/>
    <col min="3828" max="3828" width="5.5703125" style="34" customWidth="1"/>
    <col min="3829" max="3829" width="9.5703125" style="34" customWidth="1"/>
    <col min="3830" max="3830" width="11.28515625" style="34" customWidth="1"/>
    <col min="3831" max="3831" width="0" style="34" hidden="1" customWidth="1"/>
    <col min="3832" max="3832" width="10.85546875" style="34" customWidth="1"/>
    <col min="3833" max="3833" width="5.42578125" style="34" customWidth="1"/>
    <col min="3834" max="3834" width="28" style="34" customWidth="1"/>
    <col min="3835" max="3835" width="7.85546875" style="34" customWidth="1"/>
    <col min="3836" max="3836" width="8" style="34" customWidth="1"/>
    <col min="3837" max="3837" width="12.42578125" style="34" customWidth="1"/>
    <col min="3838" max="3838" width="12.5703125" style="34" customWidth="1"/>
    <col min="3839" max="3839" width="13.5703125" style="34" bestFit="1" customWidth="1"/>
    <col min="3840" max="3840" width="5.7109375" style="34" customWidth="1"/>
    <col min="3841" max="3841" width="27.140625" style="34" customWidth="1"/>
    <col min="3842" max="3842" width="6.5703125" style="34" customWidth="1"/>
    <col min="3843" max="3843" width="9.42578125" style="34" customWidth="1"/>
    <col min="3844" max="3844" width="11.5703125" style="34" customWidth="1"/>
    <col min="3845" max="3845" width="11.140625" style="34" customWidth="1"/>
    <col min="3846" max="3846" width="11.85546875" style="34" customWidth="1"/>
    <col min="3847" max="3853" width="0" style="34" hidden="1" customWidth="1"/>
    <col min="3854" max="3854" width="13.5703125" style="34" customWidth="1"/>
    <col min="3855" max="4063" width="8.85546875" style="34"/>
    <col min="4064" max="4064" width="8.140625" style="34" customWidth="1"/>
    <col min="4065" max="4065" width="11.5703125" style="34" customWidth="1"/>
    <col min="4066" max="4066" width="15.7109375" style="34" customWidth="1"/>
    <col min="4067" max="4067" width="11.28515625" style="34" customWidth="1"/>
    <col min="4068" max="4068" width="7.140625" style="34" customWidth="1"/>
    <col min="4069" max="4069" width="6" style="34" customWidth="1"/>
    <col min="4070" max="4070" width="7.85546875" style="34" customWidth="1"/>
    <col min="4071" max="4071" width="5.5703125" style="34" bestFit="1" customWidth="1"/>
    <col min="4072" max="4073" width="0" style="34" hidden="1" customWidth="1"/>
    <col min="4074" max="4074" width="11.42578125" style="34" customWidth="1"/>
    <col min="4075" max="4075" width="5.7109375" style="34" customWidth="1"/>
    <col min="4076" max="4076" width="26.28515625" style="34" customWidth="1"/>
    <col min="4077" max="4077" width="5.85546875" style="34" customWidth="1"/>
    <col min="4078" max="4078" width="10" style="34" customWidth="1"/>
    <col min="4079" max="4079" width="10.85546875" style="34" customWidth="1"/>
    <col min="4080" max="4080" width="0" style="34" hidden="1" customWidth="1"/>
    <col min="4081" max="4081" width="11.140625" style="34" bestFit="1" customWidth="1"/>
    <col min="4082" max="4082" width="6" style="34" bestFit="1" customWidth="1"/>
    <col min="4083" max="4083" width="28" style="34" customWidth="1"/>
    <col min="4084" max="4084" width="5.5703125" style="34" customWidth="1"/>
    <col min="4085" max="4085" width="9.5703125" style="34" customWidth="1"/>
    <col min="4086" max="4086" width="11.28515625" style="34" customWidth="1"/>
    <col min="4087" max="4087" width="0" style="34" hidden="1" customWidth="1"/>
    <col min="4088" max="4088" width="10.85546875" style="34" customWidth="1"/>
    <col min="4089" max="4089" width="5.42578125" style="34" customWidth="1"/>
    <col min="4090" max="4090" width="28" style="34" customWidth="1"/>
    <col min="4091" max="4091" width="7.85546875" style="34" customWidth="1"/>
    <col min="4092" max="4092" width="8" style="34" customWidth="1"/>
    <col min="4093" max="4093" width="12.42578125" style="34" customWidth="1"/>
    <col min="4094" max="4094" width="12.5703125" style="34" customWidth="1"/>
    <col min="4095" max="4095" width="13.5703125" style="34" bestFit="1" customWidth="1"/>
    <col min="4096" max="4096" width="5.7109375" style="34" customWidth="1"/>
    <col min="4097" max="4097" width="27.140625" style="34" customWidth="1"/>
    <col min="4098" max="4098" width="6.5703125" style="34" customWidth="1"/>
    <col min="4099" max="4099" width="9.42578125" style="34" customWidth="1"/>
    <col min="4100" max="4100" width="11.5703125" style="34" customWidth="1"/>
    <col min="4101" max="4101" width="11.140625" style="34" customWidth="1"/>
    <col min="4102" max="4102" width="11.85546875" style="34" customWidth="1"/>
    <col min="4103" max="4109" width="0" style="34" hidden="1" customWidth="1"/>
    <col min="4110" max="4110" width="13.5703125" style="34" customWidth="1"/>
    <col min="4111" max="4319" width="8.85546875" style="34"/>
    <col min="4320" max="4320" width="8.140625" style="34" customWidth="1"/>
    <col min="4321" max="4321" width="11.5703125" style="34" customWidth="1"/>
    <col min="4322" max="4322" width="15.7109375" style="34" customWidth="1"/>
    <col min="4323" max="4323" width="11.28515625" style="34" customWidth="1"/>
    <col min="4324" max="4324" width="7.140625" style="34" customWidth="1"/>
    <col min="4325" max="4325" width="6" style="34" customWidth="1"/>
    <col min="4326" max="4326" width="7.85546875" style="34" customWidth="1"/>
    <col min="4327" max="4327" width="5.5703125" style="34" bestFit="1" customWidth="1"/>
    <col min="4328" max="4329" width="0" style="34" hidden="1" customWidth="1"/>
    <col min="4330" max="4330" width="11.42578125" style="34" customWidth="1"/>
    <col min="4331" max="4331" width="5.7109375" style="34" customWidth="1"/>
    <col min="4332" max="4332" width="26.28515625" style="34" customWidth="1"/>
    <col min="4333" max="4333" width="5.85546875" style="34" customWidth="1"/>
    <col min="4334" max="4334" width="10" style="34" customWidth="1"/>
    <col min="4335" max="4335" width="10.85546875" style="34" customWidth="1"/>
    <col min="4336" max="4336" width="0" style="34" hidden="1" customWidth="1"/>
    <col min="4337" max="4337" width="11.140625" style="34" bestFit="1" customWidth="1"/>
    <col min="4338" max="4338" width="6" style="34" bestFit="1" customWidth="1"/>
    <col min="4339" max="4339" width="28" style="34" customWidth="1"/>
    <col min="4340" max="4340" width="5.5703125" style="34" customWidth="1"/>
    <col min="4341" max="4341" width="9.5703125" style="34" customWidth="1"/>
    <col min="4342" max="4342" width="11.28515625" style="34" customWidth="1"/>
    <col min="4343" max="4343" width="0" style="34" hidden="1" customWidth="1"/>
    <col min="4344" max="4344" width="10.85546875" style="34" customWidth="1"/>
    <col min="4345" max="4345" width="5.42578125" style="34" customWidth="1"/>
    <col min="4346" max="4346" width="28" style="34" customWidth="1"/>
    <col min="4347" max="4347" width="7.85546875" style="34" customWidth="1"/>
    <col min="4348" max="4348" width="8" style="34" customWidth="1"/>
    <col min="4349" max="4349" width="12.42578125" style="34" customWidth="1"/>
    <col min="4350" max="4350" width="12.5703125" style="34" customWidth="1"/>
    <col min="4351" max="4351" width="13.5703125" style="34" bestFit="1" customWidth="1"/>
    <col min="4352" max="4352" width="5.7109375" style="34" customWidth="1"/>
    <col min="4353" max="4353" width="27.140625" style="34" customWidth="1"/>
    <col min="4354" max="4354" width="6.5703125" style="34" customWidth="1"/>
    <col min="4355" max="4355" width="9.42578125" style="34" customWidth="1"/>
    <col min="4356" max="4356" width="11.5703125" style="34" customWidth="1"/>
    <col min="4357" max="4357" width="11.140625" style="34" customWidth="1"/>
    <col min="4358" max="4358" width="11.85546875" style="34" customWidth="1"/>
    <col min="4359" max="4365" width="0" style="34" hidden="1" customWidth="1"/>
    <col min="4366" max="4366" width="13.5703125" style="34" customWidth="1"/>
    <col min="4367" max="4575" width="8.85546875" style="34"/>
    <col min="4576" max="4576" width="8.140625" style="34" customWidth="1"/>
    <col min="4577" max="4577" width="11.5703125" style="34" customWidth="1"/>
    <col min="4578" max="4578" width="15.7109375" style="34" customWidth="1"/>
    <col min="4579" max="4579" width="11.28515625" style="34" customWidth="1"/>
    <col min="4580" max="4580" width="7.140625" style="34" customWidth="1"/>
    <col min="4581" max="4581" width="6" style="34" customWidth="1"/>
    <col min="4582" max="4582" width="7.85546875" style="34" customWidth="1"/>
    <col min="4583" max="4583" width="5.5703125" style="34" bestFit="1" customWidth="1"/>
    <col min="4584" max="4585" width="0" style="34" hidden="1" customWidth="1"/>
    <col min="4586" max="4586" width="11.42578125" style="34" customWidth="1"/>
    <col min="4587" max="4587" width="5.7109375" style="34" customWidth="1"/>
    <col min="4588" max="4588" width="26.28515625" style="34" customWidth="1"/>
    <col min="4589" max="4589" width="5.85546875" style="34" customWidth="1"/>
    <col min="4590" max="4590" width="10" style="34" customWidth="1"/>
    <col min="4591" max="4591" width="10.85546875" style="34" customWidth="1"/>
    <col min="4592" max="4592" width="0" style="34" hidden="1" customWidth="1"/>
    <col min="4593" max="4593" width="11.140625" style="34" bestFit="1" customWidth="1"/>
    <col min="4594" max="4594" width="6" style="34" bestFit="1" customWidth="1"/>
    <col min="4595" max="4595" width="28" style="34" customWidth="1"/>
    <col min="4596" max="4596" width="5.5703125" style="34" customWidth="1"/>
    <col min="4597" max="4597" width="9.5703125" style="34" customWidth="1"/>
    <col min="4598" max="4598" width="11.28515625" style="34" customWidth="1"/>
    <col min="4599" max="4599" width="0" style="34" hidden="1" customWidth="1"/>
    <col min="4600" max="4600" width="10.85546875" style="34" customWidth="1"/>
    <col min="4601" max="4601" width="5.42578125" style="34" customWidth="1"/>
    <col min="4602" max="4602" width="28" style="34" customWidth="1"/>
    <col min="4603" max="4603" width="7.85546875" style="34" customWidth="1"/>
    <col min="4604" max="4604" width="8" style="34" customWidth="1"/>
    <col min="4605" max="4605" width="12.42578125" style="34" customWidth="1"/>
    <col min="4606" max="4606" width="12.5703125" style="34" customWidth="1"/>
    <col min="4607" max="4607" width="13.5703125" style="34" bestFit="1" customWidth="1"/>
    <col min="4608" max="4608" width="5.7109375" style="34" customWidth="1"/>
    <col min="4609" max="4609" width="27.140625" style="34" customWidth="1"/>
    <col min="4610" max="4610" width="6.5703125" style="34" customWidth="1"/>
    <col min="4611" max="4611" width="9.42578125" style="34" customWidth="1"/>
    <col min="4612" max="4612" width="11.5703125" style="34" customWidth="1"/>
    <col min="4613" max="4613" width="11.140625" style="34" customWidth="1"/>
    <col min="4614" max="4614" width="11.85546875" style="34" customWidth="1"/>
    <col min="4615" max="4621" width="0" style="34" hidden="1" customWidth="1"/>
    <col min="4622" max="4622" width="13.5703125" style="34" customWidth="1"/>
    <col min="4623" max="4831" width="8.85546875" style="34"/>
    <col min="4832" max="4832" width="8.140625" style="34" customWidth="1"/>
    <col min="4833" max="4833" width="11.5703125" style="34" customWidth="1"/>
    <col min="4834" max="4834" width="15.7109375" style="34" customWidth="1"/>
    <col min="4835" max="4835" width="11.28515625" style="34" customWidth="1"/>
    <col min="4836" max="4836" width="7.140625" style="34" customWidth="1"/>
    <col min="4837" max="4837" width="6" style="34" customWidth="1"/>
    <col min="4838" max="4838" width="7.85546875" style="34" customWidth="1"/>
    <col min="4839" max="4839" width="5.5703125" style="34" bestFit="1" customWidth="1"/>
    <col min="4840" max="4841" width="0" style="34" hidden="1" customWidth="1"/>
    <col min="4842" max="4842" width="11.42578125" style="34" customWidth="1"/>
    <col min="4843" max="4843" width="5.7109375" style="34" customWidth="1"/>
    <col min="4844" max="4844" width="26.28515625" style="34" customWidth="1"/>
    <col min="4845" max="4845" width="5.85546875" style="34" customWidth="1"/>
    <col min="4846" max="4846" width="10" style="34" customWidth="1"/>
    <col min="4847" max="4847" width="10.85546875" style="34" customWidth="1"/>
    <col min="4848" max="4848" width="0" style="34" hidden="1" customWidth="1"/>
    <col min="4849" max="4849" width="11.140625" style="34" bestFit="1" customWidth="1"/>
    <col min="4850" max="4850" width="6" style="34" bestFit="1" customWidth="1"/>
    <col min="4851" max="4851" width="28" style="34" customWidth="1"/>
    <col min="4852" max="4852" width="5.5703125" style="34" customWidth="1"/>
    <col min="4853" max="4853" width="9.5703125" style="34" customWidth="1"/>
    <col min="4854" max="4854" width="11.28515625" style="34" customWidth="1"/>
    <col min="4855" max="4855" width="0" style="34" hidden="1" customWidth="1"/>
    <col min="4856" max="4856" width="10.85546875" style="34" customWidth="1"/>
    <col min="4857" max="4857" width="5.42578125" style="34" customWidth="1"/>
    <col min="4858" max="4858" width="28" style="34" customWidth="1"/>
    <col min="4859" max="4859" width="7.85546875" style="34" customWidth="1"/>
    <col min="4860" max="4860" width="8" style="34" customWidth="1"/>
    <col min="4861" max="4861" width="12.42578125" style="34" customWidth="1"/>
    <col min="4862" max="4862" width="12.5703125" style="34" customWidth="1"/>
    <col min="4863" max="4863" width="13.5703125" style="34" bestFit="1" customWidth="1"/>
    <col min="4864" max="4864" width="5.7109375" style="34" customWidth="1"/>
    <col min="4865" max="4865" width="27.140625" style="34" customWidth="1"/>
    <col min="4866" max="4866" width="6.5703125" style="34" customWidth="1"/>
    <col min="4867" max="4867" width="9.42578125" style="34" customWidth="1"/>
    <col min="4868" max="4868" width="11.5703125" style="34" customWidth="1"/>
    <col min="4869" max="4869" width="11.140625" style="34" customWidth="1"/>
    <col min="4870" max="4870" width="11.85546875" style="34" customWidth="1"/>
    <col min="4871" max="4877" width="0" style="34" hidden="1" customWidth="1"/>
    <col min="4878" max="4878" width="13.5703125" style="34" customWidth="1"/>
    <col min="4879" max="5087" width="8.85546875" style="34"/>
    <col min="5088" max="5088" width="8.140625" style="34" customWidth="1"/>
    <col min="5089" max="5089" width="11.5703125" style="34" customWidth="1"/>
    <col min="5090" max="5090" width="15.7109375" style="34" customWidth="1"/>
    <col min="5091" max="5091" width="11.28515625" style="34" customWidth="1"/>
    <col min="5092" max="5092" width="7.140625" style="34" customWidth="1"/>
    <col min="5093" max="5093" width="6" style="34" customWidth="1"/>
    <col min="5094" max="5094" width="7.85546875" style="34" customWidth="1"/>
    <col min="5095" max="5095" width="5.5703125" style="34" bestFit="1" customWidth="1"/>
    <col min="5096" max="5097" width="0" style="34" hidden="1" customWidth="1"/>
    <col min="5098" max="5098" width="11.42578125" style="34" customWidth="1"/>
    <col min="5099" max="5099" width="5.7109375" style="34" customWidth="1"/>
    <col min="5100" max="5100" width="26.28515625" style="34" customWidth="1"/>
    <col min="5101" max="5101" width="5.85546875" style="34" customWidth="1"/>
    <col min="5102" max="5102" width="10" style="34" customWidth="1"/>
    <col min="5103" max="5103" width="10.85546875" style="34" customWidth="1"/>
    <col min="5104" max="5104" width="0" style="34" hidden="1" customWidth="1"/>
    <col min="5105" max="5105" width="11.140625" style="34" bestFit="1" customWidth="1"/>
    <col min="5106" max="5106" width="6" style="34" bestFit="1" customWidth="1"/>
    <col min="5107" max="5107" width="28" style="34" customWidth="1"/>
    <col min="5108" max="5108" width="5.5703125" style="34" customWidth="1"/>
    <col min="5109" max="5109" width="9.5703125" style="34" customWidth="1"/>
    <col min="5110" max="5110" width="11.28515625" style="34" customWidth="1"/>
    <col min="5111" max="5111" width="0" style="34" hidden="1" customWidth="1"/>
    <col min="5112" max="5112" width="10.85546875" style="34" customWidth="1"/>
    <col min="5113" max="5113" width="5.42578125" style="34" customWidth="1"/>
    <col min="5114" max="5114" width="28" style="34" customWidth="1"/>
    <col min="5115" max="5115" width="7.85546875" style="34" customWidth="1"/>
    <col min="5116" max="5116" width="8" style="34" customWidth="1"/>
    <col min="5117" max="5117" width="12.42578125" style="34" customWidth="1"/>
    <col min="5118" max="5118" width="12.5703125" style="34" customWidth="1"/>
    <col min="5119" max="5119" width="13.5703125" style="34" bestFit="1" customWidth="1"/>
    <col min="5120" max="5120" width="5.7109375" style="34" customWidth="1"/>
    <col min="5121" max="5121" width="27.140625" style="34" customWidth="1"/>
    <col min="5122" max="5122" width="6.5703125" style="34" customWidth="1"/>
    <col min="5123" max="5123" width="9.42578125" style="34" customWidth="1"/>
    <col min="5124" max="5124" width="11.5703125" style="34" customWidth="1"/>
    <col min="5125" max="5125" width="11.140625" style="34" customWidth="1"/>
    <col min="5126" max="5126" width="11.85546875" style="34" customWidth="1"/>
    <col min="5127" max="5133" width="0" style="34" hidden="1" customWidth="1"/>
    <col min="5134" max="5134" width="13.5703125" style="34" customWidth="1"/>
    <col min="5135" max="5343" width="8.85546875" style="34"/>
    <col min="5344" max="5344" width="8.140625" style="34" customWidth="1"/>
    <col min="5345" max="5345" width="11.5703125" style="34" customWidth="1"/>
    <col min="5346" max="5346" width="15.7109375" style="34" customWidth="1"/>
    <col min="5347" max="5347" width="11.28515625" style="34" customWidth="1"/>
    <col min="5348" max="5348" width="7.140625" style="34" customWidth="1"/>
    <col min="5349" max="5349" width="6" style="34" customWidth="1"/>
    <col min="5350" max="5350" width="7.85546875" style="34" customWidth="1"/>
    <col min="5351" max="5351" width="5.5703125" style="34" bestFit="1" customWidth="1"/>
    <col min="5352" max="5353" width="0" style="34" hidden="1" customWidth="1"/>
    <col min="5354" max="5354" width="11.42578125" style="34" customWidth="1"/>
    <col min="5355" max="5355" width="5.7109375" style="34" customWidth="1"/>
    <col min="5356" max="5356" width="26.28515625" style="34" customWidth="1"/>
    <col min="5357" max="5357" width="5.85546875" style="34" customWidth="1"/>
    <col min="5358" max="5358" width="10" style="34" customWidth="1"/>
    <col min="5359" max="5359" width="10.85546875" style="34" customWidth="1"/>
    <col min="5360" max="5360" width="0" style="34" hidden="1" customWidth="1"/>
    <col min="5361" max="5361" width="11.140625" style="34" bestFit="1" customWidth="1"/>
    <col min="5362" max="5362" width="6" style="34" bestFit="1" customWidth="1"/>
    <col min="5363" max="5363" width="28" style="34" customWidth="1"/>
    <col min="5364" max="5364" width="5.5703125" style="34" customWidth="1"/>
    <col min="5365" max="5365" width="9.5703125" style="34" customWidth="1"/>
    <col min="5366" max="5366" width="11.28515625" style="34" customWidth="1"/>
    <col min="5367" max="5367" width="0" style="34" hidden="1" customWidth="1"/>
    <col min="5368" max="5368" width="10.85546875" style="34" customWidth="1"/>
    <col min="5369" max="5369" width="5.42578125" style="34" customWidth="1"/>
    <col min="5370" max="5370" width="28" style="34" customWidth="1"/>
    <col min="5371" max="5371" width="7.85546875" style="34" customWidth="1"/>
    <col min="5372" max="5372" width="8" style="34" customWidth="1"/>
    <col min="5373" max="5373" width="12.42578125" style="34" customWidth="1"/>
    <col min="5374" max="5374" width="12.5703125" style="34" customWidth="1"/>
    <col min="5375" max="5375" width="13.5703125" style="34" bestFit="1" customWidth="1"/>
    <col min="5376" max="5376" width="5.7109375" style="34" customWidth="1"/>
    <col min="5377" max="5377" width="27.140625" style="34" customWidth="1"/>
    <col min="5378" max="5378" width="6.5703125" style="34" customWidth="1"/>
    <col min="5379" max="5379" width="9.42578125" style="34" customWidth="1"/>
    <col min="5380" max="5380" width="11.5703125" style="34" customWidth="1"/>
    <col min="5381" max="5381" width="11.140625" style="34" customWidth="1"/>
    <col min="5382" max="5382" width="11.85546875" style="34" customWidth="1"/>
    <col min="5383" max="5389" width="0" style="34" hidden="1" customWidth="1"/>
    <col min="5390" max="5390" width="13.5703125" style="34" customWidth="1"/>
    <col min="5391" max="5599" width="8.85546875" style="34"/>
    <col min="5600" max="5600" width="8.140625" style="34" customWidth="1"/>
    <col min="5601" max="5601" width="11.5703125" style="34" customWidth="1"/>
    <col min="5602" max="5602" width="15.7109375" style="34" customWidth="1"/>
    <col min="5603" max="5603" width="11.28515625" style="34" customWidth="1"/>
    <col min="5604" max="5604" width="7.140625" style="34" customWidth="1"/>
    <col min="5605" max="5605" width="6" style="34" customWidth="1"/>
    <col min="5606" max="5606" width="7.85546875" style="34" customWidth="1"/>
    <col min="5607" max="5607" width="5.5703125" style="34" bestFit="1" customWidth="1"/>
    <col min="5608" max="5609" width="0" style="34" hidden="1" customWidth="1"/>
    <col min="5610" max="5610" width="11.42578125" style="34" customWidth="1"/>
    <col min="5611" max="5611" width="5.7109375" style="34" customWidth="1"/>
    <col min="5612" max="5612" width="26.28515625" style="34" customWidth="1"/>
    <col min="5613" max="5613" width="5.85546875" style="34" customWidth="1"/>
    <col min="5614" max="5614" width="10" style="34" customWidth="1"/>
    <col min="5615" max="5615" width="10.85546875" style="34" customWidth="1"/>
    <col min="5616" max="5616" width="0" style="34" hidden="1" customWidth="1"/>
    <col min="5617" max="5617" width="11.140625" style="34" bestFit="1" customWidth="1"/>
    <col min="5618" max="5618" width="6" style="34" bestFit="1" customWidth="1"/>
    <col min="5619" max="5619" width="28" style="34" customWidth="1"/>
    <col min="5620" max="5620" width="5.5703125" style="34" customWidth="1"/>
    <col min="5621" max="5621" width="9.5703125" style="34" customWidth="1"/>
    <col min="5622" max="5622" width="11.28515625" style="34" customWidth="1"/>
    <col min="5623" max="5623" width="0" style="34" hidden="1" customWidth="1"/>
    <col min="5624" max="5624" width="10.85546875" style="34" customWidth="1"/>
    <col min="5625" max="5625" width="5.42578125" style="34" customWidth="1"/>
    <col min="5626" max="5626" width="28" style="34" customWidth="1"/>
    <col min="5627" max="5627" width="7.85546875" style="34" customWidth="1"/>
    <col min="5628" max="5628" width="8" style="34" customWidth="1"/>
    <col min="5629" max="5629" width="12.42578125" style="34" customWidth="1"/>
    <col min="5630" max="5630" width="12.5703125" style="34" customWidth="1"/>
    <col min="5631" max="5631" width="13.5703125" style="34" bestFit="1" customWidth="1"/>
    <col min="5632" max="5632" width="5.7109375" style="34" customWidth="1"/>
    <col min="5633" max="5633" width="27.140625" style="34" customWidth="1"/>
    <col min="5634" max="5634" width="6.5703125" style="34" customWidth="1"/>
    <col min="5635" max="5635" width="9.42578125" style="34" customWidth="1"/>
    <col min="5636" max="5636" width="11.5703125" style="34" customWidth="1"/>
    <col min="5637" max="5637" width="11.140625" style="34" customWidth="1"/>
    <col min="5638" max="5638" width="11.85546875" style="34" customWidth="1"/>
    <col min="5639" max="5645" width="0" style="34" hidden="1" customWidth="1"/>
    <col min="5646" max="5646" width="13.5703125" style="34" customWidth="1"/>
    <col min="5647" max="5855" width="8.85546875" style="34"/>
    <col min="5856" max="5856" width="8.140625" style="34" customWidth="1"/>
    <col min="5857" max="5857" width="11.5703125" style="34" customWidth="1"/>
    <col min="5858" max="5858" width="15.7109375" style="34" customWidth="1"/>
    <col min="5859" max="5859" width="11.28515625" style="34" customWidth="1"/>
    <col min="5860" max="5860" width="7.140625" style="34" customWidth="1"/>
    <col min="5861" max="5861" width="6" style="34" customWidth="1"/>
    <col min="5862" max="5862" width="7.85546875" style="34" customWidth="1"/>
    <col min="5863" max="5863" width="5.5703125" style="34" bestFit="1" customWidth="1"/>
    <col min="5864" max="5865" width="0" style="34" hidden="1" customWidth="1"/>
    <col min="5866" max="5866" width="11.42578125" style="34" customWidth="1"/>
    <col min="5867" max="5867" width="5.7109375" style="34" customWidth="1"/>
    <col min="5868" max="5868" width="26.28515625" style="34" customWidth="1"/>
    <col min="5869" max="5869" width="5.85546875" style="34" customWidth="1"/>
    <col min="5870" max="5870" width="10" style="34" customWidth="1"/>
    <col min="5871" max="5871" width="10.85546875" style="34" customWidth="1"/>
    <col min="5872" max="5872" width="0" style="34" hidden="1" customWidth="1"/>
    <col min="5873" max="5873" width="11.140625" style="34" bestFit="1" customWidth="1"/>
    <col min="5874" max="5874" width="6" style="34" bestFit="1" customWidth="1"/>
    <col min="5875" max="5875" width="28" style="34" customWidth="1"/>
    <col min="5876" max="5876" width="5.5703125" style="34" customWidth="1"/>
    <col min="5877" max="5877" width="9.5703125" style="34" customWidth="1"/>
    <col min="5878" max="5878" width="11.28515625" style="34" customWidth="1"/>
    <col min="5879" max="5879" width="0" style="34" hidden="1" customWidth="1"/>
    <col min="5880" max="5880" width="10.85546875" style="34" customWidth="1"/>
    <col min="5881" max="5881" width="5.42578125" style="34" customWidth="1"/>
    <col min="5882" max="5882" width="28" style="34" customWidth="1"/>
    <col min="5883" max="5883" width="7.85546875" style="34" customWidth="1"/>
    <col min="5884" max="5884" width="8" style="34" customWidth="1"/>
    <col min="5885" max="5885" width="12.42578125" style="34" customWidth="1"/>
    <col min="5886" max="5886" width="12.5703125" style="34" customWidth="1"/>
    <col min="5887" max="5887" width="13.5703125" style="34" bestFit="1" customWidth="1"/>
    <col min="5888" max="5888" width="5.7109375" style="34" customWidth="1"/>
    <col min="5889" max="5889" width="27.140625" style="34" customWidth="1"/>
    <col min="5890" max="5890" width="6.5703125" style="34" customWidth="1"/>
    <col min="5891" max="5891" width="9.42578125" style="34" customWidth="1"/>
    <col min="5892" max="5892" width="11.5703125" style="34" customWidth="1"/>
    <col min="5893" max="5893" width="11.140625" style="34" customWidth="1"/>
    <col min="5894" max="5894" width="11.85546875" style="34" customWidth="1"/>
    <col min="5895" max="5901" width="0" style="34" hidden="1" customWidth="1"/>
    <col min="5902" max="5902" width="13.5703125" style="34" customWidth="1"/>
    <col min="5903" max="6111" width="8.85546875" style="34"/>
    <col min="6112" max="6112" width="8.140625" style="34" customWidth="1"/>
    <col min="6113" max="6113" width="11.5703125" style="34" customWidth="1"/>
    <col min="6114" max="6114" width="15.7109375" style="34" customWidth="1"/>
    <col min="6115" max="6115" width="11.28515625" style="34" customWidth="1"/>
    <col min="6116" max="6116" width="7.140625" style="34" customWidth="1"/>
    <col min="6117" max="6117" width="6" style="34" customWidth="1"/>
    <col min="6118" max="6118" width="7.85546875" style="34" customWidth="1"/>
    <col min="6119" max="6119" width="5.5703125" style="34" bestFit="1" customWidth="1"/>
    <col min="6120" max="6121" width="0" style="34" hidden="1" customWidth="1"/>
    <col min="6122" max="6122" width="11.42578125" style="34" customWidth="1"/>
    <col min="6123" max="6123" width="5.7109375" style="34" customWidth="1"/>
    <col min="6124" max="6124" width="26.28515625" style="34" customWidth="1"/>
    <col min="6125" max="6125" width="5.85546875" style="34" customWidth="1"/>
    <col min="6126" max="6126" width="10" style="34" customWidth="1"/>
    <col min="6127" max="6127" width="10.85546875" style="34" customWidth="1"/>
    <col min="6128" max="6128" width="0" style="34" hidden="1" customWidth="1"/>
    <col min="6129" max="6129" width="11.140625" style="34" bestFit="1" customWidth="1"/>
    <col min="6130" max="6130" width="6" style="34" bestFit="1" customWidth="1"/>
    <col min="6131" max="6131" width="28" style="34" customWidth="1"/>
    <col min="6132" max="6132" width="5.5703125" style="34" customWidth="1"/>
    <col min="6133" max="6133" width="9.5703125" style="34" customWidth="1"/>
    <col min="6134" max="6134" width="11.28515625" style="34" customWidth="1"/>
    <col min="6135" max="6135" width="0" style="34" hidden="1" customWidth="1"/>
    <col min="6136" max="6136" width="10.85546875" style="34" customWidth="1"/>
    <col min="6137" max="6137" width="5.42578125" style="34" customWidth="1"/>
    <col min="6138" max="6138" width="28" style="34" customWidth="1"/>
    <col min="6139" max="6139" width="7.85546875" style="34" customWidth="1"/>
    <col min="6140" max="6140" width="8" style="34" customWidth="1"/>
    <col min="6141" max="6141" width="12.42578125" style="34" customWidth="1"/>
    <col min="6142" max="6142" width="12.5703125" style="34" customWidth="1"/>
    <col min="6143" max="6143" width="13.5703125" style="34" bestFit="1" customWidth="1"/>
    <col min="6144" max="6144" width="5.7109375" style="34" customWidth="1"/>
    <col min="6145" max="6145" width="27.140625" style="34" customWidth="1"/>
    <col min="6146" max="6146" width="6.5703125" style="34" customWidth="1"/>
    <col min="6147" max="6147" width="9.42578125" style="34" customWidth="1"/>
    <col min="6148" max="6148" width="11.5703125" style="34" customWidth="1"/>
    <col min="6149" max="6149" width="11.140625" style="34" customWidth="1"/>
    <col min="6150" max="6150" width="11.85546875" style="34" customWidth="1"/>
    <col min="6151" max="6157" width="0" style="34" hidden="1" customWidth="1"/>
    <col min="6158" max="6158" width="13.5703125" style="34" customWidth="1"/>
    <col min="6159" max="6367" width="8.85546875" style="34"/>
    <col min="6368" max="6368" width="8.140625" style="34" customWidth="1"/>
    <col min="6369" max="6369" width="11.5703125" style="34" customWidth="1"/>
    <col min="6370" max="6370" width="15.7109375" style="34" customWidth="1"/>
    <col min="6371" max="6371" width="11.28515625" style="34" customWidth="1"/>
    <col min="6372" max="6372" width="7.140625" style="34" customWidth="1"/>
    <col min="6373" max="6373" width="6" style="34" customWidth="1"/>
    <col min="6374" max="6374" width="7.85546875" style="34" customWidth="1"/>
    <col min="6375" max="6375" width="5.5703125" style="34" bestFit="1" customWidth="1"/>
    <col min="6376" max="6377" width="0" style="34" hidden="1" customWidth="1"/>
    <col min="6378" max="6378" width="11.42578125" style="34" customWidth="1"/>
    <col min="6379" max="6379" width="5.7109375" style="34" customWidth="1"/>
    <col min="6380" max="6380" width="26.28515625" style="34" customWidth="1"/>
    <col min="6381" max="6381" width="5.85546875" style="34" customWidth="1"/>
    <col min="6382" max="6382" width="10" style="34" customWidth="1"/>
    <col min="6383" max="6383" width="10.85546875" style="34" customWidth="1"/>
    <col min="6384" max="6384" width="0" style="34" hidden="1" customWidth="1"/>
    <col min="6385" max="6385" width="11.140625" style="34" bestFit="1" customWidth="1"/>
    <col min="6386" max="6386" width="6" style="34" bestFit="1" customWidth="1"/>
    <col min="6387" max="6387" width="28" style="34" customWidth="1"/>
    <col min="6388" max="6388" width="5.5703125" style="34" customWidth="1"/>
    <col min="6389" max="6389" width="9.5703125" style="34" customWidth="1"/>
    <col min="6390" max="6390" width="11.28515625" style="34" customWidth="1"/>
    <col min="6391" max="6391" width="0" style="34" hidden="1" customWidth="1"/>
    <col min="6392" max="6392" width="10.85546875" style="34" customWidth="1"/>
    <col min="6393" max="6393" width="5.42578125" style="34" customWidth="1"/>
    <col min="6394" max="6394" width="28" style="34" customWidth="1"/>
    <col min="6395" max="6395" width="7.85546875" style="34" customWidth="1"/>
    <col min="6396" max="6396" width="8" style="34" customWidth="1"/>
    <col min="6397" max="6397" width="12.42578125" style="34" customWidth="1"/>
    <col min="6398" max="6398" width="12.5703125" style="34" customWidth="1"/>
    <col min="6399" max="6399" width="13.5703125" style="34" bestFit="1" customWidth="1"/>
    <col min="6400" max="6400" width="5.7109375" style="34" customWidth="1"/>
    <col min="6401" max="6401" width="27.140625" style="34" customWidth="1"/>
    <col min="6402" max="6402" width="6.5703125" style="34" customWidth="1"/>
    <col min="6403" max="6403" width="9.42578125" style="34" customWidth="1"/>
    <col min="6404" max="6404" width="11.5703125" style="34" customWidth="1"/>
    <col min="6405" max="6405" width="11.140625" style="34" customWidth="1"/>
    <col min="6406" max="6406" width="11.85546875" style="34" customWidth="1"/>
    <col min="6407" max="6413" width="0" style="34" hidden="1" customWidth="1"/>
    <col min="6414" max="6414" width="13.5703125" style="34" customWidth="1"/>
    <col min="6415" max="6623" width="8.85546875" style="34"/>
    <col min="6624" max="6624" width="8.140625" style="34" customWidth="1"/>
    <col min="6625" max="6625" width="11.5703125" style="34" customWidth="1"/>
    <col min="6626" max="6626" width="15.7109375" style="34" customWidth="1"/>
    <col min="6627" max="6627" width="11.28515625" style="34" customWidth="1"/>
    <col min="6628" max="6628" width="7.140625" style="34" customWidth="1"/>
    <col min="6629" max="6629" width="6" style="34" customWidth="1"/>
    <col min="6630" max="6630" width="7.85546875" style="34" customWidth="1"/>
    <col min="6631" max="6631" width="5.5703125" style="34" bestFit="1" customWidth="1"/>
    <col min="6632" max="6633" width="0" style="34" hidden="1" customWidth="1"/>
    <col min="6634" max="6634" width="11.42578125" style="34" customWidth="1"/>
    <col min="6635" max="6635" width="5.7109375" style="34" customWidth="1"/>
    <col min="6636" max="6636" width="26.28515625" style="34" customWidth="1"/>
    <col min="6637" max="6637" width="5.85546875" style="34" customWidth="1"/>
    <col min="6638" max="6638" width="10" style="34" customWidth="1"/>
    <col min="6639" max="6639" width="10.85546875" style="34" customWidth="1"/>
    <col min="6640" max="6640" width="0" style="34" hidden="1" customWidth="1"/>
    <col min="6641" max="6641" width="11.140625" style="34" bestFit="1" customWidth="1"/>
    <col min="6642" max="6642" width="6" style="34" bestFit="1" customWidth="1"/>
    <col min="6643" max="6643" width="28" style="34" customWidth="1"/>
    <col min="6644" max="6644" width="5.5703125" style="34" customWidth="1"/>
    <col min="6645" max="6645" width="9.5703125" style="34" customWidth="1"/>
    <col min="6646" max="6646" width="11.28515625" style="34" customWidth="1"/>
    <col min="6647" max="6647" width="0" style="34" hidden="1" customWidth="1"/>
    <col min="6648" max="6648" width="10.85546875" style="34" customWidth="1"/>
    <col min="6649" max="6649" width="5.42578125" style="34" customWidth="1"/>
    <col min="6650" max="6650" width="28" style="34" customWidth="1"/>
    <col min="6651" max="6651" width="7.85546875" style="34" customWidth="1"/>
    <col min="6652" max="6652" width="8" style="34" customWidth="1"/>
    <col min="6653" max="6653" width="12.42578125" style="34" customWidth="1"/>
    <col min="6654" max="6654" width="12.5703125" style="34" customWidth="1"/>
    <col min="6655" max="6655" width="13.5703125" style="34" bestFit="1" customWidth="1"/>
    <col min="6656" max="6656" width="5.7109375" style="34" customWidth="1"/>
    <col min="6657" max="6657" width="27.140625" style="34" customWidth="1"/>
    <col min="6658" max="6658" width="6.5703125" style="34" customWidth="1"/>
    <col min="6659" max="6659" width="9.42578125" style="34" customWidth="1"/>
    <col min="6660" max="6660" width="11.5703125" style="34" customWidth="1"/>
    <col min="6661" max="6661" width="11.140625" style="34" customWidth="1"/>
    <col min="6662" max="6662" width="11.85546875" style="34" customWidth="1"/>
    <col min="6663" max="6669" width="0" style="34" hidden="1" customWidth="1"/>
    <col min="6670" max="6670" width="13.5703125" style="34" customWidth="1"/>
    <col min="6671" max="6879" width="8.85546875" style="34"/>
    <col min="6880" max="6880" width="8.140625" style="34" customWidth="1"/>
    <col min="6881" max="6881" width="11.5703125" style="34" customWidth="1"/>
    <col min="6882" max="6882" width="15.7109375" style="34" customWidth="1"/>
    <col min="6883" max="6883" width="11.28515625" style="34" customWidth="1"/>
    <col min="6884" max="6884" width="7.140625" style="34" customWidth="1"/>
    <col min="6885" max="6885" width="6" style="34" customWidth="1"/>
    <col min="6886" max="6886" width="7.85546875" style="34" customWidth="1"/>
    <col min="6887" max="6887" width="5.5703125" style="34" bestFit="1" customWidth="1"/>
    <col min="6888" max="6889" width="0" style="34" hidden="1" customWidth="1"/>
    <col min="6890" max="6890" width="11.42578125" style="34" customWidth="1"/>
    <col min="6891" max="6891" width="5.7109375" style="34" customWidth="1"/>
    <col min="6892" max="6892" width="26.28515625" style="34" customWidth="1"/>
    <col min="6893" max="6893" width="5.85546875" style="34" customWidth="1"/>
    <col min="6894" max="6894" width="10" style="34" customWidth="1"/>
    <col min="6895" max="6895" width="10.85546875" style="34" customWidth="1"/>
    <col min="6896" max="6896" width="0" style="34" hidden="1" customWidth="1"/>
    <col min="6897" max="6897" width="11.140625" style="34" bestFit="1" customWidth="1"/>
    <col min="6898" max="6898" width="6" style="34" bestFit="1" customWidth="1"/>
    <col min="6899" max="6899" width="28" style="34" customWidth="1"/>
    <col min="6900" max="6900" width="5.5703125" style="34" customWidth="1"/>
    <col min="6901" max="6901" width="9.5703125" style="34" customWidth="1"/>
    <col min="6902" max="6902" width="11.28515625" style="34" customWidth="1"/>
    <col min="6903" max="6903" width="0" style="34" hidden="1" customWidth="1"/>
    <col min="6904" max="6904" width="10.85546875" style="34" customWidth="1"/>
    <col min="6905" max="6905" width="5.42578125" style="34" customWidth="1"/>
    <col min="6906" max="6906" width="28" style="34" customWidth="1"/>
    <col min="6907" max="6907" width="7.85546875" style="34" customWidth="1"/>
    <col min="6908" max="6908" width="8" style="34" customWidth="1"/>
    <col min="6909" max="6909" width="12.42578125" style="34" customWidth="1"/>
    <col min="6910" max="6910" width="12.5703125" style="34" customWidth="1"/>
    <col min="6911" max="6911" width="13.5703125" style="34" bestFit="1" customWidth="1"/>
    <col min="6912" max="6912" width="5.7109375" style="34" customWidth="1"/>
    <col min="6913" max="6913" width="27.140625" style="34" customWidth="1"/>
    <col min="6914" max="6914" width="6.5703125" style="34" customWidth="1"/>
    <col min="6915" max="6915" width="9.42578125" style="34" customWidth="1"/>
    <col min="6916" max="6916" width="11.5703125" style="34" customWidth="1"/>
    <col min="6917" max="6917" width="11.140625" style="34" customWidth="1"/>
    <col min="6918" max="6918" width="11.85546875" style="34" customWidth="1"/>
    <col min="6919" max="6925" width="0" style="34" hidden="1" customWidth="1"/>
    <col min="6926" max="6926" width="13.5703125" style="34" customWidth="1"/>
    <col min="6927" max="7135" width="8.85546875" style="34"/>
    <col min="7136" max="7136" width="8.140625" style="34" customWidth="1"/>
    <col min="7137" max="7137" width="11.5703125" style="34" customWidth="1"/>
    <col min="7138" max="7138" width="15.7109375" style="34" customWidth="1"/>
    <col min="7139" max="7139" width="11.28515625" style="34" customWidth="1"/>
    <col min="7140" max="7140" width="7.140625" style="34" customWidth="1"/>
    <col min="7141" max="7141" width="6" style="34" customWidth="1"/>
    <col min="7142" max="7142" width="7.85546875" style="34" customWidth="1"/>
    <col min="7143" max="7143" width="5.5703125" style="34" bestFit="1" customWidth="1"/>
    <col min="7144" max="7145" width="0" style="34" hidden="1" customWidth="1"/>
    <col min="7146" max="7146" width="11.42578125" style="34" customWidth="1"/>
    <col min="7147" max="7147" width="5.7109375" style="34" customWidth="1"/>
    <col min="7148" max="7148" width="26.28515625" style="34" customWidth="1"/>
    <col min="7149" max="7149" width="5.85546875" style="34" customWidth="1"/>
    <col min="7150" max="7150" width="10" style="34" customWidth="1"/>
    <col min="7151" max="7151" width="10.85546875" style="34" customWidth="1"/>
    <col min="7152" max="7152" width="0" style="34" hidden="1" customWidth="1"/>
    <col min="7153" max="7153" width="11.140625" style="34" bestFit="1" customWidth="1"/>
    <col min="7154" max="7154" width="6" style="34" bestFit="1" customWidth="1"/>
    <col min="7155" max="7155" width="28" style="34" customWidth="1"/>
    <col min="7156" max="7156" width="5.5703125" style="34" customWidth="1"/>
    <col min="7157" max="7157" width="9.5703125" style="34" customWidth="1"/>
    <col min="7158" max="7158" width="11.28515625" style="34" customWidth="1"/>
    <col min="7159" max="7159" width="0" style="34" hidden="1" customWidth="1"/>
    <col min="7160" max="7160" width="10.85546875" style="34" customWidth="1"/>
    <col min="7161" max="7161" width="5.42578125" style="34" customWidth="1"/>
    <col min="7162" max="7162" width="28" style="34" customWidth="1"/>
    <col min="7163" max="7163" width="7.85546875" style="34" customWidth="1"/>
    <col min="7164" max="7164" width="8" style="34" customWidth="1"/>
    <col min="7165" max="7165" width="12.42578125" style="34" customWidth="1"/>
    <col min="7166" max="7166" width="12.5703125" style="34" customWidth="1"/>
    <col min="7167" max="7167" width="13.5703125" style="34" bestFit="1" customWidth="1"/>
    <col min="7168" max="7168" width="5.7109375" style="34" customWidth="1"/>
    <col min="7169" max="7169" width="27.140625" style="34" customWidth="1"/>
    <col min="7170" max="7170" width="6.5703125" style="34" customWidth="1"/>
    <col min="7171" max="7171" width="9.42578125" style="34" customWidth="1"/>
    <col min="7172" max="7172" width="11.5703125" style="34" customWidth="1"/>
    <col min="7173" max="7173" width="11.140625" style="34" customWidth="1"/>
    <col min="7174" max="7174" width="11.85546875" style="34" customWidth="1"/>
    <col min="7175" max="7181" width="0" style="34" hidden="1" customWidth="1"/>
    <col min="7182" max="7182" width="13.5703125" style="34" customWidth="1"/>
    <col min="7183" max="7391" width="8.85546875" style="34"/>
    <col min="7392" max="7392" width="8.140625" style="34" customWidth="1"/>
    <col min="7393" max="7393" width="11.5703125" style="34" customWidth="1"/>
    <col min="7394" max="7394" width="15.7109375" style="34" customWidth="1"/>
    <col min="7395" max="7395" width="11.28515625" style="34" customWidth="1"/>
    <col min="7396" max="7396" width="7.140625" style="34" customWidth="1"/>
    <col min="7397" max="7397" width="6" style="34" customWidth="1"/>
    <col min="7398" max="7398" width="7.85546875" style="34" customWidth="1"/>
    <col min="7399" max="7399" width="5.5703125" style="34" bestFit="1" customWidth="1"/>
    <col min="7400" max="7401" width="0" style="34" hidden="1" customWidth="1"/>
    <col min="7402" max="7402" width="11.42578125" style="34" customWidth="1"/>
    <col min="7403" max="7403" width="5.7109375" style="34" customWidth="1"/>
    <col min="7404" max="7404" width="26.28515625" style="34" customWidth="1"/>
    <col min="7405" max="7405" width="5.85546875" style="34" customWidth="1"/>
    <col min="7406" max="7406" width="10" style="34" customWidth="1"/>
    <col min="7407" max="7407" width="10.85546875" style="34" customWidth="1"/>
    <col min="7408" max="7408" width="0" style="34" hidden="1" customWidth="1"/>
    <col min="7409" max="7409" width="11.140625" style="34" bestFit="1" customWidth="1"/>
    <col min="7410" max="7410" width="6" style="34" bestFit="1" customWidth="1"/>
    <col min="7411" max="7411" width="28" style="34" customWidth="1"/>
    <col min="7412" max="7412" width="5.5703125" style="34" customWidth="1"/>
    <col min="7413" max="7413" width="9.5703125" style="34" customWidth="1"/>
    <col min="7414" max="7414" width="11.28515625" style="34" customWidth="1"/>
    <col min="7415" max="7415" width="0" style="34" hidden="1" customWidth="1"/>
    <col min="7416" max="7416" width="10.85546875" style="34" customWidth="1"/>
    <col min="7417" max="7417" width="5.42578125" style="34" customWidth="1"/>
    <col min="7418" max="7418" width="28" style="34" customWidth="1"/>
    <col min="7419" max="7419" width="7.85546875" style="34" customWidth="1"/>
    <col min="7420" max="7420" width="8" style="34" customWidth="1"/>
    <col min="7421" max="7421" width="12.42578125" style="34" customWidth="1"/>
    <col min="7422" max="7422" width="12.5703125" style="34" customWidth="1"/>
    <col min="7423" max="7423" width="13.5703125" style="34" bestFit="1" customWidth="1"/>
    <col min="7424" max="7424" width="5.7109375" style="34" customWidth="1"/>
    <col min="7425" max="7425" width="27.140625" style="34" customWidth="1"/>
    <col min="7426" max="7426" width="6.5703125" style="34" customWidth="1"/>
    <col min="7427" max="7427" width="9.42578125" style="34" customWidth="1"/>
    <col min="7428" max="7428" width="11.5703125" style="34" customWidth="1"/>
    <col min="7429" max="7429" width="11.140625" style="34" customWidth="1"/>
    <col min="7430" max="7430" width="11.85546875" style="34" customWidth="1"/>
    <col min="7431" max="7437" width="0" style="34" hidden="1" customWidth="1"/>
    <col min="7438" max="7438" width="13.5703125" style="34" customWidth="1"/>
    <col min="7439" max="7647" width="8.85546875" style="34"/>
    <col min="7648" max="7648" width="8.140625" style="34" customWidth="1"/>
    <col min="7649" max="7649" width="11.5703125" style="34" customWidth="1"/>
    <col min="7650" max="7650" width="15.7109375" style="34" customWidth="1"/>
    <col min="7651" max="7651" width="11.28515625" style="34" customWidth="1"/>
    <col min="7652" max="7652" width="7.140625" style="34" customWidth="1"/>
    <col min="7653" max="7653" width="6" style="34" customWidth="1"/>
    <col min="7654" max="7654" width="7.85546875" style="34" customWidth="1"/>
    <col min="7655" max="7655" width="5.5703125" style="34" bestFit="1" customWidth="1"/>
    <col min="7656" max="7657" width="0" style="34" hidden="1" customWidth="1"/>
    <col min="7658" max="7658" width="11.42578125" style="34" customWidth="1"/>
    <col min="7659" max="7659" width="5.7109375" style="34" customWidth="1"/>
    <col min="7660" max="7660" width="26.28515625" style="34" customWidth="1"/>
    <col min="7661" max="7661" width="5.85546875" style="34" customWidth="1"/>
    <col min="7662" max="7662" width="10" style="34" customWidth="1"/>
    <col min="7663" max="7663" width="10.85546875" style="34" customWidth="1"/>
    <col min="7664" max="7664" width="0" style="34" hidden="1" customWidth="1"/>
    <col min="7665" max="7665" width="11.140625" style="34" bestFit="1" customWidth="1"/>
    <col min="7666" max="7666" width="6" style="34" bestFit="1" customWidth="1"/>
    <col min="7667" max="7667" width="28" style="34" customWidth="1"/>
    <col min="7668" max="7668" width="5.5703125" style="34" customWidth="1"/>
    <col min="7669" max="7669" width="9.5703125" style="34" customWidth="1"/>
    <col min="7670" max="7670" width="11.28515625" style="34" customWidth="1"/>
    <col min="7671" max="7671" width="0" style="34" hidden="1" customWidth="1"/>
    <col min="7672" max="7672" width="10.85546875" style="34" customWidth="1"/>
    <col min="7673" max="7673" width="5.42578125" style="34" customWidth="1"/>
    <col min="7674" max="7674" width="28" style="34" customWidth="1"/>
    <col min="7675" max="7675" width="7.85546875" style="34" customWidth="1"/>
    <col min="7676" max="7676" width="8" style="34" customWidth="1"/>
    <col min="7677" max="7677" width="12.42578125" style="34" customWidth="1"/>
    <col min="7678" max="7678" width="12.5703125" style="34" customWidth="1"/>
    <col min="7679" max="7679" width="13.5703125" style="34" bestFit="1" customWidth="1"/>
    <col min="7680" max="7680" width="5.7109375" style="34" customWidth="1"/>
    <col min="7681" max="7681" width="27.140625" style="34" customWidth="1"/>
    <col min="7682" max="7682" width="6.5703125" style="34" customWidth="1"/>
    <col min="7683" max="7683" width="9.42578125" style="34" customWidth="1"/>
    <col min="7684" max="7684" width="11.5703125" style="34" customWidth="1"/>
    <col min="7685" max="7685" width="11.140625" style="34" customWidth="1"/>
    <col min="7686" max="7686" width="11.85546875" style="34" customWidth="1"/>
    <col min="7687" max="7693" width="0" style="34" hidden="1" customWidth="1"/>
    <col min="7694" max="7694" width="13.5703125" style="34" customWidth="1"/>
    <col min="7695" max="7903" width="8.85546875" style="34"/>
    <col min="7904" max="7904" width="8.140625" style="34" customWidth="1"/>
    <col min="7905" max="7905" width="11.5703125" style="34" customWidth="1"/>
    <col min="7906" max="7906" width="15.7109375" style="34" customWidth="1"/>
    <col min="7907" max="7907" width="11.28515625" style="34" customWidth="1"/>
    <col min="7908" max="7908" width="7.140625" style="34" customWidth="1"/>
    <col min="7909" max="7909" width="6" style="34" customWidth="1"/>
    <col min="7910" max="7910" width="7.85546875" style="34" customWidth="1"/>
    <col min="7911" max="7911" width="5.5703125" style="34" bestFit="1" customWidth="1"/>
    <col min="7912" max="7913" width="0" style="34" hidden="1" customWidth="1"/>
    <col min="7914" max="7914" width="11.42578125" style="34" customWidth="1"/>
    <col min="7915" max="7915" width="5.7109375" style="34" customWidth="1"/>
    <col min="7916" max="7916" width="26.28515625" style="34" customWidth="1"/>
    <col min="7917" max="7917" width="5.85546875" style="34" customWidth="1"/>
    <col min="7918" max="7918" width="10" style="34" customWidth="1"/>
    <col min="7919" max="7919" width="10.85546875" style="34" customWidth="1"/>
    <col min="7920" max="7920" width="0" style="34" hidden="1" customWidth="1"/>
    <col min="7921" max="7921" width="11.140625" style="34" bestFit="1" customWidth="1"/>
    <col min="7922" max="7922" width="6" style="34" bestFit="1" customWidth="1"/>
    <col min="7923" max="7923" width="28" style="34" customWidth="1"/>
    <col min="7924" max="7924" width="5.5703125" style="34" customWidth="1"/>
    <col min="7925" max="7925" width="9.5703125" style="34" customWidth="1"/>
    <col min="7926" max="7926" width="11.28515625" style="34" customWidth="1"/>
    <col min="7927" max="7927" width="0" style="34" hidden="1" customWidth="1"/>
    <col min="7928" max="7928" width="10.85546875" style="34" customWidth="1"/>
    <col min="7929" max="7929" width="5.42578125" style="34" customWidth="1"/>
    <col min="7930" max="7930" width="28" style="34" customWidth="1"/>
    <col min="7931" max="7931" width="7.85546875" style="34" customWidth="1"/>
    <col min="7932" max="7932" width="8" style="34" customWidth="1"/>
    <col min="7933" max="7933" width="12.42578125" style="34" customWidth="1"/>
    <col min="7934" max="7934" width="12.5703125" style="34" customWidth="1"/>
    <col min="7935" max="7935" width="13.5703125" style="34" bestFit="1" customWidth="1"/>
    <col min="7936" max="7936" width="5.7109375" style="34" customWidth="1"/>
    <col min="7937" max="7937" width="27.140625" style="34" customWidth="1"/>
    <col min="7938" max="7938" width="6.5703125" style="34" customWidth="1"/>
    <col min="7939" max="7939" width="9.42578125" style="34" customWidth="1"/>
    <col min="7940" max="7940" width="11.5703125" style="34" customWidth="1"/>
    <col min="7941" max="7941" width="11.140625" style="34" customWidth="1"/>
    <col min="7942" max="7942" width="11.85546875" style="34" customWidth="1"/>
    <col min="7943" max="7949" width="0" style="34" hidden="1" customWidth="1"/>
    <col min="7950" max="7950" width="13.5703125" style="34" customWidth="1"/>
    <col min="7951" max="8159" width="8.85546875" style="34"/>
    <col min="8160" max="8160" width="8.140625" style="34" customWidth="1"/>
    <col min="8161" max="8161" width="11.5703125" style="34" customWidth="1"/>
    <col min="8162" max="8162" width="15.7109375" style="34" customWidth="1"/>
    <col min="8163" max="8163" width="11.28515625" style="34" customWidth="1"/>
    <col min="8164" max="8164" width="7.140625" style="34" customWidth="1"/>
    <col min="8165" max="8165" width="6" style="34" customWidth="1"/>
    <col min="8166" max="8166" width="7.85546875" style="34" customWidth="1"/>
    <col min="8167" max="8167" width="5.5703125" style="34" bestFit="1" customWidth="1"/>
    <col min="8168" max="8169" width="0" style="34" hidden="1" customWidth="1"/>
    <col min="8170" max="8170" width="11.42578125" style="34" customWidth="1"/>
    <col min="8171" max="8171" width="5.7109375" style="34" customWidth="1"/>
    <col min="8172" max="8172" width="26.28515625" style="34" customWidth="1"/>
    <col min="8173" max="8173" width="5.85546875" style="34" customWidth="1"/>
    <col min="8174" max="8174" width="10" style="34" customWidth="1"/>
    <col min="8175" max="8175" width="10.85546875" style="34" customWidth="1"/>
    <col min="8176" max="8176" width="0" style="34" hidden="1" customWidth="1"/>
    <col min="8177" max="8177" width="11.140625" style="34" bestFit="1" customWidth="1"/>
    <col min="8178" max="8178" width="6" style="34" bestFit="1" customWidth="1"/>
    <col min="8179" max="8179" width="28" style="34" customWidth="1"/>
    <col min="8180" max="8180" width="5.5703125" style="34" customWidth="1"/>
    <col min="8181" max="8181" width="9.5703125" style="34" customWidth="1"/>
    <col min="8182" max="8182" width="11.28515625" style="34" customWidth="1"/>
    <col min="8183" max="8183" width="0" style="34" hidden="1" customWidth="1"/>
    <col min="8184" max="8184" width="10.85546875" style="34" customWidth="1"/>
    <col min="8185" max="8185" width="5.42578125" style="34" customWidth="1"/>
    <col min="8186" max="8186" width="28" style="34" customWidth="1"/>
    <col min="8187" max="8187" width="7.85546875" style="34" customWidth="1"/>
    <col min="8188" max="8188" width="8" style="34" customWidth="1"/>
    <col min="8189" max="8189" width="12.42578125" style="34" customWidth="1"/>
    <col min="8190" max="8190" width="12.5703125" style="34" customWidth="1"/>
    <col min="8191" max="8191" width="13.5703125" style="34" bestFit="1" customWidth="1"/>
    <col min="8192" max="8192" width="5.7109375" style="34" customWidth="1"/>
    <col min="8193" max="8193" width="27.140625" style="34" customWidth="1"/>
    <col min="8194" max="8194" width="6.5703125" style="34" customWidth="1"/>
    <col min="8195" max="8195" width="9.42578125" style="34" customWidth="1"/>
    <col min="8196" max="8196" width="11.5703125" style="34" customWidth="1"/>
    <col min="8197" max="8197" width="11.140625" style="34" customWidth="1"/>
    <col min="8198" max="8198" width="11.85546875" style="34" customWidth="1"/>
    <col min="8199" max="8205" width="0" style="34" hidden="1" customWidth="1"/>
    <col min="8206" max="8206" width="13.5703125" style="34" customWidth="1"/>
    <col min="8207" max="8415" width="8.85546875" style="34"/>
    <col min="8416" max="8416" width="8.140625" style="34" customWidth="1"/>
    <col min="8417" max="8417" width="11.5703125" style="34" customWidth="1"/>
    <col min="8418" max="8418" width="15.7109375" style="34" customWidth="1"/>
    <col min="8419" max="8419" width="11.28515625" style="34" customWidth="1"/>
    <col min="8420" max="8420" width="7.140625" style="34" customWidth="1"/>
    <col min="8421" max="8421" width="6" style="34" customWidth="1"/>
    <col min="8422" max="8422" width="7.85546875" style="34" customWidth="1"/>
    <col min="8423" max="8423" width="5.5703125" style="34" bestFit="1" customWidth="1"/>
    <col min="8424" max="8425" width="0" style="34" hidden="1" customWidth="1"/>
    <col min="8426" max="8426" width="11.42578125" style="34" customWidth="1"/>
    <col min="8427" max="8427" width="5.7109375" style="34" customWidth="1"/>
    <col min="8428" max="8428" width="26.28515625" style="34" customWidth="1"/>
    <col min="8429" max="8429" width="5.85546875" style="34" customWidth="1"/>
    <col min="8430" max="8430" width="10" style="34" customWidth="1"/>
    <col min="8431" max="8431" width="10.85546875" style="34" customWidth="1"/>
    <col min="8432" max="8432" width="0" style="34" hidden="1" customWidth="1"/>
    <col min="8433" max="8433" width="11.140625" style="34" bestFit="1" customWidth="1"/>
    <col min="8434" max="8434" width="6" style="34" bestFit="1" customWidth="1"/>
    <col min="8435" max="8435" width="28" style="34" customWidth="1"/>
    <col min="8436" max="8436" width="5.5703125" style="34" customWidth="1"/>
    <col min="8437" max="8437" width="9.5703125" style="34" customWidth="1"/>
    <col min="8438" max="8438" width="11.28515625" style="34" customWidth="1"/>
    <col min="8439" max="8439" width="0" style="34" hidden="1" customWidth="1"/>
    <col min="8440" max="8440" width="10.85546875" style="34" customWidth="1"/>
    <col min="8441" max="8441" width="5.42578125" style="34" customWidth="1"/>
    <col min="8442" max="8442" width="28" style="34" customWidth="1"/>
    <col min="8443" max="8443" width="7.85546875" style="34" customWidth="1"/>
    <col min="8444" max="8444" width="8" style="34" customWidth="1"/>
    <col min="8445" max="8445" width="12.42578125" style="34" customWidth="1"/>
    <col min="8446" max="8446" width="12.5703125" style="34" customWidth="1"/>
    <col min="8447" max="8447" width="13.5703125" style="34" bestFit="1" customWidth="1"/>
    <col min="8448" max="8448" width="5.7109375" style="34" customWidth="1"/>
    <col min="8449" max="8449" width="27.140625" style="34" customWidth="1"/>
    <col min="8450" max="8450" width="6.5703125" style="34" customWidth="1"/>
    <col min="8451" max="8451" width="9.42578125" style="34" customWidth="1"/>
    <col min="8452" max="8452" width="11.5703125" style="34" customWidth="1"/>
    <col min="8453" max="8453" width="11.140625" style="34" customWidth="1"/>
    <col min="8454" max="8454" width="11.85546875" style="34" customWidth="1"/>
    <col min="8455" max="8461" width="0" style="34" hidden="1" customWidth="1"/>
    <col min="8462" max="8462" width="13.5703125" style="34" customWidth="1"/>
    <col min="8463" max="8671" width="8.85546875" style="34"/>
    <col min="8672" max="8672" width="8.140625" style="34" customWidth="1"/>
    <col min="8673" max="8673" width="11.5703125" style="34" customWidth="1"/>
    <col min="8674" max="8674" width="15.7109375" style="34" customWidth="1"/>
    <col min="8675" max="8675" width="11.28515625" style="34" customWidth="1"/>
    <col min="8676" max="8676" width="7.140625" style="34" customWidth="1"/>
    <col min="8677" max="8677" width="6" style="34" customWidth="1"/>
    <col min="8678" max="8678" width="7.85546875" style="34" customWidth="1"/>
    <col min="8679" max="8679" width="5.5703125" style="34" bestFit="1" customWidth="1"/>
    <col min="8680" max="8681" width="0" style="34" hidden="1" customWidth="1"/>
    <col min="8682" max="8682" width="11.42578125" style="34" customWidth="1"/>
    <col min="8683" max="8683" width="5.7109375" style="34" customWidth="1"/>
    <col min="8684" max="8684" width="26.28515625" style="34" customWidth="1"/>
    <col min="8685" max="8685" width="5.85546875" style="34" customWidth="1"/>
    <col min="8686" max="8686" width="10" style="34" customWidth="1"/>
    <col min="8687" max="8687" width="10.85546875" style="34" customWidth="1"/>
    <col min="8688" max="8688" width="0" style="34" hidden="1" customWidth="1"/>
    <col min="8689" max="8689" width="11.140625" style="34" bestFit="1" customWidth="1"/>
    <col min="8690" max="8690" width="6" style="34" bestFit="1" customWidth="1"/>
    <col min="8691" max="8691" width="28" style="34" customWidth="1"/>
    <col min="8692" max="8692" width="5.5703125" style="34" customWidth="1"/>
    <col min="8693" max="8693" width="9.5703125" style="34" customWidth="1"/>
    <col min="8694" max="8694" width="11.28515625" style="34" customWidth="1"/>
    <col min="8695" max="8695" width="0" style="34" hidden="1" customWidth="1"/>
    <col min="8696" max="8696" width="10.85546875" style="34" customWidth="1"/>
    <col min="8697" max="8697" width="5.42578125" style="34" customWidth="1"/>
    <col min="8698" max="8698" width="28" style="34" customWidth="1"/>
    <col min="8699" max="8699" width="7.85546875" style="34" customWidth="1"/>
    <col min="8700" max="8700" width="8" style="34" customWidth="1"/>
    <col min="8701" max="8701" width="12.42578125" style="34" customWidth="1"/>
    <col min="8702" max="8702" width="12.5703125" style="34" customWidth="1"/>
    <col min="8703" max="8703" width="13.5703125" style="34" bestFit="1" customWidth="1"/>
    <col min="8704" max="8704" width="5.7109375" style="34" customWidth="1"/>
    <col min="8705" max="8705" width="27.140625" style="34" customWidth="1"/>
    <col min="8706" max="8706" width="6.5703125" style="34" customWidth="1"/>
    <col min="8707" max="8707" width="9.42578125" style="34" customWidth="1"/>
    <col min="8708" max="8708" width="11.5703125" style="34" customWidth="1"/>
    <col min="8709" max="8709" width="11.140625" style="34" customWidth="1"/>
    <col min="8710" max="8710" width="11.85546875" style="34" customWidth="1"/>
    <col min="8711" max="8717" width="0" style="34" hidden="1" customWidth="1"/>
    <col min="8718" max="8718" width="13.5703125" style="34" customWidth="1"/>
    <col min="8719" max="8927" width="8.85546875" style="34"/>
    <col min="8928" max="8928" width="8.140625" style="34" customWidth="1"/>
    <col min="8929" max="8929" width="11.5703125" style="34" customWidth="1"/>
    <col min="8930" max="8930" width="15.7109375" style="34" customWidth="1"/>
    <col min="8931" max="8931" width="11.28515625" style="34" customWidth="1"/>
    <col min="8932" max="8932" width="7.140625" style="34" customWidth="1"/>
    <col min="8933" max="8933" width="6" style="34" customWidth="1"/>
    <col min="8934" max="8934" width="7.85546875" style="34" customWidth="1"/>
    <col min="8935" max="8935" width="5.5703125" style="34" bestFit="1" customWidth="1"/>
    <col min="8936" max="8937" width="0" style="34" hidden="1" customWidth="1"/>
    <col min="8938" max="8938" width="11.42578125" style="34" customWidth="1"/>
    <col min="8939" max="8939" width="5.7109375" style="34" customWidth="1"/>
    <col min="8940" max="8940" width="26.28515625" style="34" customWidth="1"/>
    <col min="8941" max="8941" width="5.85546875" style="34" customWidth="1"/>
    <col min="8942" max="8942" width="10" style="34" customWidth="1"/>
    <col min="8943" max="8943" width="10.85546875" style="34" customWidth="1"/>
    <col min="8944" max="8944" width="0" style="34" hidden="1" customWidth="1"/>
    <col min="8945" max="8945" width="11.140625" style="34" bestFit="1" customWidth="1"/>
    <col min="8946" max="8946" width="6" style="34" bestFit="1" customWidth="1"/>
    <col min="8947" max="8947" width="28" style="34" customWidth="1"/>
    <col min="8948" max="8948" width="5.5703125" style="34" customWidth="1"/>
    <col min="8949" max="8949" width="9.5703125" style="34" customWidth="1"/>
    <col min="8950" max="8950" width="11.28515625" style="34" customWidth="1"/>
    <col min="8951" max="8951" width="0" style="34" hidden="1" customWidth="1"/>
    <col min="8952" max="8952" width="10.85546875" style="34" customWidth="1"/>
    <col min="8953" max="8953" width="5.42578125" style="34" customWidth="1"/>
    <col min="8954" max="8954" width="28" style="34" customWidth="1"/>
    <col min="8955" max="8955" width="7.85546875" style="34" customWidth="1"/>
    <col min="8956" max="8956" width="8" style="34" customWidth="1"/>
    <col min="8957" max="8957" width="12.42578125" style="34" customWidth="1"/>
    <col min="8958" max="8958" width="12.5703125" style="34" customWidth="1"/>
    <col min="8959" max="8959" width="13.5703125" style="34" bestFit="1" customWidth="1"/>
    <col min="8960" max="8960" width="5.7109375" style="34" customWidth="1"/>
    <col min="8961" max="8961" width="27.140625" style="34" customWidth="1"/>
    <col min="8962" max="8962" width="6.5703125" style="34" customWidth="1"/>
    <col min="8963" max="8963" width="9.42578125" style="34" customWidth="1"/>
    <col min="8964" max="8964" width="11.5703125" style="34" customWidth="1"/>
    <col min="8965" max="8965" width="11.140625" style="34" customWidth="1"/>
    <col min="8966" max="8966" width="11.85546875" style="34" customWidth="1"/>
    <col min="8967" max="8973" width="0" style="34" hidden="1" customWidth="1"/>
    <col min="8974" max="8974" width="13.5703125" style="34" customWidth="1"/>
    <col min="8975" max="9183" width="8.85546875" style="34"/>
    <col min="9184" max="9184" width="8.140625" style="34" customWidth="1"/>
    <col min="9185" max="9185" width="11.5703125" style="34" customWidth="1"/>
    <col min="9186" max="9186" width="15.7109375" style="34" customWidth="1"/>
    <col min="9187" max="9187" width="11.28515625" style="34" customWidth="1"/>
    <col min="9188" max="9188" width="7.140625" style="34" customWidth="1"/>
    <col min="9189" max="9189" width="6" style="34" customWidth="1"/>
    <col min="9190" max="9190" width="7.85546875" style="34" customWidth="1"/>
    <col min="9191" max="9191" width="5.5703125" style="34" bestFit="1" customWidth="1"/>
    <col min="9192" max="9193" width="0" style="34" hidden="1" customWidth="1"/>
    <col min="9194" max="9194" width="11.42578125" style="34" customWidth="1"/>
    <col min="9195" max="9195" width="5.7109375" style="34" customWidth="1"/>
    <col min="9196" max="9196" width="26.28515625" style="34" customWidth="1"/>
    <col min="9197" max="9197" width="5.85546875" style="34" customWidth="1"/>
    <col min="9198" max="9198" width="10" style="34" customWidth="1"/>
    <col min="9199" max="9199" width="10.85546875" style="34" customWidth="1"/>
    <col min="9200" max="9200" width="0" style="34" hidden="1" customWidth="1"/>
    <col min="9201" max="9201" width="11.140625" style="34" bestFit="1" customWidth="1"/>
    <col min="9202" max="9202" width="6" style="34" bestFit="1" customWidth="1"/>
    <col min="9203" max="9203" width="28" style="34" customWidth="1"/>
    <col min="9204" max="9204" width="5.5703125" style="34" customWidth="1"/>
    <col min="9205" max="9205" width="9.5703125" style="34" customWidth="1"/>
    <col min="9206" max="9206" width="11.28515625" style="34" customWidth="1"/>
    <col min="9207" max="9207" width="0" style="34" hidden="1" customWidth="1"/>
    <col min="9208" max="9208" width="10.85546875" style="34" customWidth="1"/>
    <col min="9209" max="9209" width="5.42578125" style="34" customWidth="1"/>
    <col min="9210" max="9210" width="28" style="34" customWidth="1"/>
    <col min="9211" max="9211" width="7.85546875" style="34" customWidth="1"/>
    <col min="9212" max="9212" width="8" style="34" customWidth="1"/>
    <col min="9213" max="9213" width="12.42578125" style="34" customWidth="1"/>
    <col min="9214" max="9214" width="12.5703125" style="34" customWidth="1"/>
    <col min="9215" max="9215" width="13.5703125" style="34" bestFit="1" customWidth="1"/>
    <col min="9216" max="9216" width="5.7109375" style="34" customWidth="1"/>
    <col min="9217" max="9217" width="27.140625" style="34" customWidth="1"/>
    <col min="9218" max="9218" width="6.5703125" style="34" customWidth="1"/>
    <col min="9219" max="9219" width="9.42578125" style="34" customWidth="1"/>
    <col min="9220" max="9220" width="11.5703125" style="34" customWidth="1"/>
    <col min="9221" max="9221" width="11.140625" style="34" customWidth="1"/>
    <col min="9222" max="9222" width="11.85546875" style="34" customWidth="1"/>
    <col min="9223" max="9229" width="0" style="34" hidden="1" customWidth="1"/>
    <col min="9230" max="9230" width="13.5703125" style="34" customWidth="1"/>
    <col min="9231" max="9439" width="8.85546875" style="34"/>
    <col min="9440" max="9440" width="8.140625" style="34" customWidth="1"/>
    <col min="9441" max="9441" width="11.5703125" style="34" customWidth="1"/>
    <col min="9442" max="9442" width="15.7109375" style="34" customWidth="1"/>
    <col min="9443" max="9443" width="11.28515625" style="34" customWidth="1"/>
    <col min="9444" max="9444" width="7.140625" style="34" customWidth="1"/>
    <col min="9445" max="9445" width="6" style="34" customWidth="1"/>
    <col min="9446" max="9446" width="7.85546875" style="34" customWidth="1"/>
    <col min="9447" max="9447" width="5.5703125" style="34" bestFit="1" customWidth="1"/>
    <col min="9448" max="9449" width="0" style="34" hidden="1" customWidth="1"/>
    <col min="9450" max="9450" width="11.42578125" style="34" customWidth="1"/>
    <col min="9451" max="9451" width="5.7109375" style="34" customWidth="1"/>
    <col min="9452" max="9452" width="26.28515625" style="34" customWidth="1"/>
    <col min="9453" max="9453" width="5.85546875" style="34" customWidth="1"/>
    <col min="9454" max="9454" width="10" style="34" customWidth="1"/>
    <col min="9455" max="9455" width="10.85546875" style="34" customWidth="1"/>
    <col min="9456" max="9456" width="0" style="34" hidden="1" customWidth="1"/>
    <col min="9457" max="9457" width="11.140625" style="34" bestFit="1" customWidth="1"/>
    <col min="9458" max="9458" width="6" style="34" bestFit="1" customWidth="1"/>
    <col min="9459" max="9459" width="28" style="34" customWidth="1"/>
    <col min="9460" max="9460" width="5.5703125" style="34" customWidth="1"/>
    <col min="9461" max="9461" width="9.5703125" style="34" customWidth="1"/>
    <col min="9462" max="9462" width="11.28515625" style="34" customWidth="1"/>
    <col min="9463" max="9463" width="0" style="34" hidden="1" customWidth="1"/>
    <col min="9464" max="9464" width="10.85546875" style="34" customWidth="1"/>
    <col min="9465" max="9465" width="5.42578125" style="34" customWidth="1"/>
    <col min="9466" max="9466" width="28" style="34" customWidth="1"/>
    <col min="9467" max="9467" width="7.85546875" style="34" customWidth="1"/>
    <col min="9468" max="9468" width="8" style="34" customWidth="1"/>
    <col min="9469" max="9469" width="12.42578125" style="34" customWidth="1"/>
    <col min="9470" max="9470" width="12.5703125" style="34" customWidth="1"/>
    <col min="9471" max="9471" width="13.5703125" style="34" bestFit="1" customWidth="1"/>
    <col min="9472" max="9472" width="5.7109375" style="34" customWidth="1"/>
    <col min="9473" max="9473" width="27.140625" style="34" customWidth="1"/>
    <col min="9474" max="9474" width="6.5703125" style="34" customWidth="1"/>
    <col min="9475" max="9475" width="9.42578125" style="34" customWidth="1"/>
    <col min="9476" max="9476" width="11.5703125" style="34" customWidth="1"/>
    <col min="9477" max="9477" width="11.140625" style="34" customWidth="1"/>
    <col min="9478" max="9478" width="11.85546875" style="34" customWidth="1"/>
    <col min="9479" max="9485" width="0" style="34" hidden="1" customWidth="1"/>
    <col min="9486" max="9486" width="13.5703125" style="34" customWidth="1"/>
    <col min="9487" max="9695" width="8.85546875" style="34"/>
    <col min="9696" max="9696" width="8.140625" style="34" customWidth="1"/>
    <col min="9697" max="9697" width="11.5703125" style="34" customWidth="1"/>
    <col min="9698" max="9698" width="15.7109375" style="34" customWidth="1"/>
    <col min="9699" max="9699" width="11.28515625" style="34" customWidth="1"/>
    <col min="9700" max="9700" width="7.140625" style="34" customWidth="1"/>
    <col min="9701" max="9701" width="6" style="34" customWidth="1"/>
    <col min="9702" max="9702" width="7.85546875" style="34" customWidth="1"/>
    <col min="9703" max="9703" width="5.5703125" style="34" bestFit="1" customWidth="1"/>
    <col min="9704" max="9705" width="0" style="34" hidden="1" customWidth="1"/>
    <col min="9706" max="9706" width="11.42578125" style="34" customWidth="1"/>
    <col min="9707" max="9707" width="5.7109375" style="34" customWidth="1"/>
    <col min="9708" max="9708" width="26.28515625" style="34" customWidth="1"/>
    <col min="9709" max="9709" width="5.85546875" style="34" customWidth="1"/>
    <col min="9710" max="9710" width="10" style="34" customWidth="1"/>
    <col min="9711" max="9711" width="10.85546875" style="34" customWidth="1"/>
    <col min="9712" max="9712" width="0" style="34" hidden="1" customWidth="1"/>
    <col min="9713" max="9713" width="11.140625" style="34" bestFit="1" customWidth="1"/>
    <col min="9714" max="9714" width="6" style="34" bestFit="1" customWidth="1"/>
    <col min="9715" max="9715" width="28" style="34" customWidth="1"/>
    <col min="9716" max="9716" width="5.5703125" style="34" customWidth="1"/>
    <col min="9717" max="9717" width="9.5703125" style="34" customWidth="1"/>
    <col min="9718" max="9718" width="11.28515625" style="34" customWidth="1"/>
    <col min="9719" max="9719" width="0" style="34" hidden="1" customWidth="1"/>
    <col min="9720" max="9720" width="10.85546875" style="34" customWidth="1"/>
    <col min="9721" max="9721" width="5.42578125" style="34" customWidth="1"/>
    <col min="9722" max="9722" width="28" style="34" customWidth="1"/>
    <col min="9723" max="9723" width="7.85546875" style="34" customWidth="1"/>
    <col min="9724" max="9724" width="8" style="34" customWidth="1"/>
    <col min="9725" max="9725" width="12.42578125" style="34" customWidth="1"/>
    <col min="9726" max="9726" width="12.5703125" style="34" customWidth="1"/>
    <col min="9727" max="9727" width="13.5703125" style="34" bestFit="1" customWidth="1"/>
    <col min="9728" max="9728" width="5.7109375" style="34" customWidth="1"/>
    <col min="9729" max="9729" width="27.140625" style="34" customWidth="1"/>
    <col min="9730" max="9730" width="6.5703125" style="34" customWidth="1"/>
    <col min="9731" max="9731" width="9.42578125" style="34" customWidth="1"/>
    <col min="9732" max="9732" width="11.5703125" style="34" customWidth="1"/>
    <col min="9733" max="9733" width="11.140625" style="34" customWidth="1"/>
    <col min="9734" max="9734" width="11.85546875" style="34" customWidth="1"/>
    <col min="9735" max="9741" width="0" style="34" hidden="1" customWidth="1"/>
    <col min="9742" max="9742" width="13.5703125" style="34" customWidth="1"/>
    <col min="9743" max="9951" width="8.85546875" style="34"/>
    <col min="9952" max="9952" width="8.140625" style="34" customWidth="1"/>
    <col min="9953" max="9953" width="11.5703125" style="34" customWidth="1"/>
    <col min="9954" max="9954" width="15.7109375" style="34" customWidth="1"/>
    <col min="9955" max="9955" width="11.28515625" style="34" customWidth="1"/>
    <col min="9956" max="9956" width="7.140625" style="34" customWidth="1"/>
    <col min="9957" max="9957" width="6" style="34" customWidth="1"/>
    <col min="9958" max="9958" width="7.85546875" style="34" customWidth="1"/>
    <col min="9959" max="9959" width="5.5703125" style="34" bestFit="1" customWidth="1"/>
    <col min="9960" max="9961" width="0" style="34" hidden="1" customWidth="1"/>
    <col min="9962" max="9962" width="11.42578125" style="34" customWidth="1"/>
    <col min="9963" max="9963" width="5.7109375" style="34" customWidth="1"/>
    <col min="9964" max="9964" width="26.28515625" style="34" customWidth="1"/>
    <col min="9965" max="9965" width="5.85546875" style="34" customWidth="1"/>
    <col min="9966" max="9966" width="10" style="34" customWidth="1"/>
    <col min="9967" max="9967" width="10.85546875" style="34" customWidth="1"/>
    <col min="9968" max="9968" width="0" style="34" hidden="1" customWidth="1"/>
    <col min="9969" max="9969" width="11.140625" style="34" bestFit="1" customWidth="1"/>
    <col min="9970" max="9970" width="6" style="34" bestFit="1" customWidth="1"/>
    <col min="9971" max="9971" width="28" style="34" customWidth="1"/>
    <col min="9972" max="9972" width="5.5703125" style="34" customWidth="1"/>
    <col min="9973" max="9973" width="9.5703125" style="34" customWidth="1"/>
    <col min="9974" max="9974" width="11.28515625" style="34" customWidth="1"/>
    <col min="9975" max="9975" width="0" style="34" hidden="1" customWidth="1"/>
    <col min="9976" max="9976" width="10.85546875" style="34" customWidth="1"/>
    <col min="9977" max="9977" width="5.42578125" style="34" customWidth="1"/>
    <col min="9978" max="9978" width="28" style="34" customWidth="1"/>
    <col min="9979" max="9979" width="7.85546875" style="34" customWidth="1"/>
    <col min="9980" max="9980" width="8" style="34" customWidth="1"/>
    <col min="9981" max="9981" width="12.42578125" style="34" customWidth="1"/>
    <col min="9982" max="9982" width="12.5703125" style="34" customWidth="1"/>
    <col min="9983" max="9983" width="13.5703125" style="34" bestFit="1" customWidth="1"/>
    <col min="9984" max="9984" width="5.7109375" style="34" customWidth="1"/>
    <col min="9985" max="9985" width="27.140625" style="34" customWidth="1"/>
    <col min="9986" max="9986" width="6.5703125" style="34" customWidth="1"/>
    <col min="9987" max="9987" width="9.42578125" style="34" customWidth="1"/>
    <col min="9988" max="9988" width="11.5703125" style="34" customWidth="1"/>
    <col min="9989" max="9989" width="11.140625" style="34" customWidth="1"/>
    <col min="9990" max="9990" width="11.85546875" style="34" customWidth="1"/>
    <col min="9991" max="9997" width="0" style="34" hidden="1" customWidth="1"/>
    <col min="9998" max="9998" width="13.5703125" style="34" customWidth="1"/>
    <col min="9999" max="10207" width="8.85546875" style="34"/>
    <col min="10208" max="10208" width="8.140625" style="34" customWidth="1"/>
    <col min="10209" max="10209" width="11.5703125" style="34" customWidth="1"/>
    <col min="10210" max="10210" width="15.7109375" style="34" customWidth="1"/>
    <col min="10211" max="10211" width="11.28515625" style="34" customWidth="1"/>
    <col min="10212" max="10212" width="7.140625" style="34" customWidth="1"/>
    <col min="10213" max="10213" width="6" style="34" customWidth="1"/>
    <col min="10214" max="10214" width="7.85546875" style="34" customWidth="1"/>
    <col min="10215" max="10215" width="5.5703125" style="34" bestFit="1" customWidth="1"/>
    <col min="10216" max="10217" width="0" style="34" hidden="1" customWidth="1"/>
    <col min="10218" max="10218" width="11.42578125" style="34" customWidth="1"/>
    <col min="10219" max="10219" width="5.7109375" style="34" customWidth="1"/>
    <col min="10220" max="10220" width="26.28515625" style="34" customWidth="1"/>
    <col min="10221" max="10221" width="5.85546875" style="34" customWidth="1"/>
    <col min="10222" max="10222" width="10" style="34" customWidth="1"/>
    <col min="10223" max="10223" width="10.85546875" style="34" customWidth="1"/>
    <col min="10224" max="10224" width="0" style="34" hidden="1" customWidth="1"/>
    <col min="10225" max="10225" width="11.140625" style="34" bestFit="1" customWidth="1"/>
    <col min="10226" max="10226" width="6" style="34" bestFit="1" customWidth="1"/>
    <col min="10227" max="10227" width="28" style="34" customWidth="1"/>
    <col min="10228" max="10228" width="5.5703125" style="34" customWidth="1"/>
    <col min="10229" max="10229" width="9.5703125" style="34" customWidth="1"/>
    <col min="10230" max="10230" width="11.28515625" style="34" customWidth="1"/>
    <col min="10231" max="10231" width="0" style="34" hidden="1" customWidth="1"/>
    <col min="10232" max="10232" width="10.85546875" style="34" customWidth="1"/>
    <col min="10233" max="10233" width="5.42578125" style="34" customWidth="1"/>
    <col min="10234" max="10234" width="28" style="34" customWidth="1"/>
    <col min="10235" max="10235" width="7.85546875" style="34" customWidth="1"/>
    <col min="10236" max="10236" width="8" style="34" customWidth="1"/>
    <col min="10237" max="10237" width="12.42578125" style="34" customWidth="1"/>
    <col min="10238" max="10238" width="12.5703125" style="34" customWidth="1"/>
    <col min="10239" max="10239" width="13.5703125" style="34" bestFit="1" customWidth="1"/>
    <col min="10240" max="10240" width="5.7109375" style="34" customWidth="1"/>
    <col min="10241" max="10241" width="27.140625" style="34" customWidth="1"/>
    <col min="10242" max="10242" width="6.5703125" style="34" customWidth="1"/>
    <col min="10243" max="10243" width="9.42578125" style="34" customWidth="1"/>
    <col min="10244" max="10244" width="11.5703125" style="34" customWidth="1"/>
    <col min="10245" max="10245" width="11.140625" style="34" customWidth="1"/>
    <col min="10246" max="10246" width="11.85546875" style="34" customWidth="1"/>
    <col min="10247" max="10253" width="0" style="34" hidden="1" customWidth="1"/>
    <col min="10254" max="10254" width="13.5703125" style="34" customWidth="1"/>
    <col min="10255" max="10463" width="8.85546875" style="34"/>
    <col min="10464" max="10464" width="8.140625" style="34" customWidth="1"/>
    <col min="10465" max="10465" width="11.5703125" style="34" customWidth="1"/>
    <col min="10466" max="10466" width="15.7109375" style="34" customWidth="1"/>
    <col min="10467" max="10467" width="11.28515625" style="34" customWidth="1"/>
    <col min="10468" max="10468" width="7.140625" style="34" customWidth="1"/>
    <col min="10469" max="10469" width="6" style="34" customWidth="1"/>
    <col min="10470" max="10470" width="7.85546875" style="34" customWidth="1"/>
    <col min="10471" max="10471" width="5.5703125" style="34" bestFit="1" customWidth="1"/>
    <col min="10472" max="10473" width="0" style="34" hidden="1" customWidth="1"/>
    <col min="10474" max="10474" width="11.42578125" style="34" customWidth="1"/>
    <col min="10475" max="10475" width="5.7109375" style="34" customWidth="1"/>
    <col min="10476" max="10476" width="26.28515625" style="34" customWidth="1"/>
    <col min="10477" max="10477" width="5.85546875" style="34" customWidth="1"/>
    <col min="10478" max="10478" width="10" style="34" customWidth="1"/>
    <col min="10479" max="10479" width="10.85546875" style="34" customWidth="1"/>
    <col min="10480" max="10480" width="0" style="34" hidden="1" customWidth="1"/>
    <col min="10481" max="10481" width="11.140625" style="34" bestFit="1" customWidth="1"/>
    <col min="10482" max="10482" width="6" style="34" bestFit="1" customWidth="1"/>
    <col min="10483" max="10483" width="28" style="34" customWidth="1"/>
    <col min="10484" max="10484" width="5.5703125" style="34" customWidth="1"/>
    <col min="10485" max="10485" width="9.5703125" style="34" customWidth="1"/>
    <col min="10486" max="10486" width="11.28515625" style="34" customWidth="1"/>
    <col min="10487" max="10487" width="0" style="34" hidden="1" customWidth="1"/>
    <col min="10488" max="10488" width="10.85546875" style="34" customWidth="1"/>
    <col min="10489" max="10489" width="5.42578125" style="34" customWidth="1"/>
    <col min="10490" max="10490" width="28" style="34" customWidth="1"/>
    <col min="10491" max="10491" width="7.85546875" style="34" customWidth="1"/>
    <col min="10492" max="10492" width="8" style="34" customWidth="1"/>
    <col min="10493" max="10493" width="12.42578125" style="34" customWidth="1"/>
    <col min="10494" max="10494" width="12.5703125" style="34" customWidth="1"/>
    <col min="10495" max="10495" width="13.5703125" style="34" bestFit="1" customWidth="1"/>
    <col min="10496" max="10496" width="5.7109375" style="34" customWidth="1"/>
    <col min="10497" max="10497" width="27.140625" style="34" customWidth="1"/>
    <col min="10498" max="10498" width="6.5703125" style="34" customWidth="1"/>
    <col min="10499" max="10499" width="9.42578125" style="34" customWidth="1"/>
    <col min="10500" max="10500" width="11.5703125" style="34" customWidth="1"/>
    <col min="10501" max="10501" width="11.140625" style="34" customWidth="1"/>
    <col min="10502" max="10502" width="11.85546875" style="34" customWidth="1"/>
    <col min="10503" max="10509" width="0" style="34" hidden="1" customWidth="1"/>
    <col min="10510" max="10510" width="13.5703125" style="34" customWidth="1"/>
    <col min="10511" max="10719" width="8.85546875" style="34"/>
    <col min="10720" max="10720" width="8.140625" style="34" customWidth="1"/>
    <col min="10721" max="10721" width="11.5703125" style="34" customWidth="1"/>
    <col min="10722" max="10722" width="15.7109375" style="34" customWidth="1"/>
    <col min="10723" max="10723" width="11.28515625" style="34" customWidth="1"/>
    <col min="10724" max="10724" width="7.140625" style="34" customWidth="1"/>
    <col min="10725" max="10725" width="6" style="34" customWidth="1"/>
    <col min="10726" max="10726" width="7.85546875" style="34" customWidth="1"/>
    <col min="10727" max="10727" width="5.5703125" style="34" bestFit="1" customWidth="1"/>
    <col min="10728" max="10729" width="0" style="34" hidden="1" customWidth="1"/>
    <col min="10730" max="10730" width="11.42578125" style="34" customWidth="1"/>
    <col min="10731" max="10731" width="5.7109375" style="34" customWidth="1"/>
    <col min="10732" max="10732" width="26.28515625" style="34" customWidth="1"/>
    <col min="10733" max="10733" width="5.85546875" style="34" customWidth="1"/>
    <col min="10734" max="10734" width="10" style="34" customWidth="1"/>
    <col min="10735" max="10735" width="10.85546875" style="34" customWidth="1"/>
    <col min="10736" max="10736" width="0" style="34" hidden="1" customWidth="1"/>
    <col min="10737" max="10737" width="11.140625" style="34" bestFit="1" customWidth="1"/>
    <col min="10738" max="10738" width="6" style="34" bestFit="1" customWidth="1"/>
    <col min="10739" max="10739" width="28" style="34" customWidth="1"/>
    <col min="10740" max="10740" width="5.5703125" style="34" customWidth="1"/>
    <col min="10741" max="10741" width="9.5703125" style="34" customWidth="1"/>
    <col min="10742" max="10742" width="11.28515625" style="34" customWidth="1"/>
    <col min="10743" max="10743" width="0" style="34" hidden="1" customWidth="1"/>
    <col min="10744" max="10744" width="10.85546875" style="34" customWidth="1"/>
    <col min="10745" max="10745" width="5.42578125" style="34" customWidth="1"/>
    <col min="10746" max="10746" width="28" style="34" customWidth="1"/>
    <col min="10747" max="10747" width="7.85546875" style="34" customWidth="1"/>
    <col min="10748" max="10748" width="8" style="34" customWidth="1"/>
    <col min="10749" max="10749" width="12.42578125" style="34" customWidth="1"/>
    <col min="10750" max="10750" width="12.5703125" style="34" customWidth="1"/>
    <col min="10751" max="10751" width="13.5703125" style="34" bestFit="1" customWidth="1"/>
    <col min="10752" max="10752" width="5.7109375" style="34" customWidth="1"/>
    <col min="10753" max="10753" width="27.140625" style="34" customWidth="1"/>
    <col min="10754" max="10754" width="6.5703125" style="34" customWidth="1"/>
    <col min="10755" max="10755" width="9.42578125" style="34" customWidth="1"/>
    <col min="10756" max="10756" width="11.5703125" style="34" customWidth="1"/>
    <col min="10757" max="10757" width="11.140625" style="34" customWidth="1"/>
    <col min="10758" max="10758" width="11.85546875" style="34" customWidth="1"/>
    <col min="10759" max="10765" width="0" style="34" hidden="1" customWidth="1"/>
    <col min="10766" max="10766" width="13.5703125" style="34" customWidth="1"/>
    <col min="10767" max="10975" width="8.85546875" style="34"/>
    <col min="10976" max="10976" width="8.140625" style="34" customWidth="1"/>
    <col min="10977" max="10977" width="11.5703125" style="34" customWidth="1"/>
    <col min="10978" max="10978" width="15.7109375" style="34" customWidth="1"/>
    <col min="10979" max="10979" width="11.28515625" style="34" customWidth="1"/>
    <col min="10980" max="10980" width="7.140625" style="34" customWidth="1"/>
    <col min="10981" max="10981" width="6" style="34" customWidth="1"/>
    <col min="10982" max="10982" width="7.85546875" style="34" customWidth="1"/>
    <col min="10983" max="10983" width="5.5703125" style="34" bestFit="1" customWidth="1"/>
    <col min="10984" max="10985" width="0" style="34" hidden="1" customWidth="1"/>
    <col min="10986" max="10986" width="11.42578125" style="34" customWidth="1"/>
    <col min="10987" max="10987" width="5.7109375" style="34" customWidth="1"/>
    <col min="10988" max="10988" width="26.28515625" style="34" customWidth="1"/>
    <col min="10989" max="10989" width="5.85546875" style="34" customWidth="1"/>
    <col min="10990" max="10990" width="10" style="34" customWidth="1"/>
    <col min="10991" max="10991" width="10.85546875" style="34" customWidth="1"/>
    <col min="10992" max="10992" width="0" style="34" hidden="1" customWidth="1"/>
    <col min="10993" max="10993" width="11.140625" style="34" bestFit="1" customWidth="1"/>
    <col min="10994" max="10994" width="6" style="34" bestFit="1" customWidth="1"/>
    <col min="10995" max="10995" width="28" style="34" customWidth="1"/>
    <col min="10996" max="10996" width="5.5703125" style="34" customWidth="1"/>
    <col min="10997" max="10997" width="9.5703125" style="34" customWidth="1"/>
    <col min="10998" max="10998" width="11.28515625" style="34" customWidth="1"/>
    <col min="10999" max="10999" width="0" style="34" hidden="1" customWidth="1"/>
    <col min="11000" max="11000" width="10.85546875" style="34" customWidth="1"/>
    <col min="11001" max="11001" width="5.42578125" style="34" customWidth="1"/>
    <col min="11002" max="11002" width="28" style="34" customWidth="1"/>
    <col min="11003" max="11003" width="7.85546875" style="34" customWidth="1"/>
    <col min="11004" max="11004" width="8" style="34" customWidth="1"/>
    <col min="11005" max="11005" width="12.42578125" style="34" customWidth="1"/>
    <col min="11006" max="11006" width="12.5703125" style="34" customWidth="1"/>
    <col min="11007" max="11007" width="13.5703125" style="34" bestFit="1" customWidth="1"/>
    <col min="11008" max="11008" width="5.7109375" style="34" customWidth="1"/>
    <col min="11009" max="11009" width="27.140625" style="34" customWidth="1"/>
    <col min="11010" max="11010" width="6.5703125" style="34" customWidth="1"/>
    <col min="11011" max="11011" width="9.42578125" style="34" customWidth="1"/>
    <col min="11012" max="11012" width="11.5703125" style="34" customWidth="1"/>
    <col min="11013" max="11013" width="11.140625" style="34" customWidth="1"/>
    <col min="11014" max="11014" width="11.85546875" style="34" customWidth="1"/>
    <col min="11015" max="11021" width="0" style="34" hidden="1" customWidth="1"/>
    <col min="11022" max="11022" width="13.5703125" style="34" customWidth="1"/>
    <col min="11023" max="11231" width="8.85546875" style="34"/>
    <col min="11232" max="11232" width="8.140625" style="34" customWidth="1"/>
    <col min="11233" max="11233" width="11.5703125" style="34" customWidth="1"/>
    <col min="11234" max="11234" width="15.7109375" style="34" customWidth="1"/>
    <col min="11235" max="11235" width="11.28515625" style="34" customWidth="1"/>
    <col min="11236" max="11236" width="7.140625" style="34" customWidth="1"/>
    <col min="11237" max="11237" width="6" style="34" customWidth="1"/>
    <col min="11238" max="11238" width="7.85546875" style="34" customWidth="1"/>
    <col min="11239" max="11239" width="5.5703125" style="34" bestFit="1" customWidth="1"/>
    <col min="11240" max="11241" width="0" style="34" hidden="1" customWidth="1"/>
    <col min="11242" max="11242" width="11.42578125" style="34" customWidth="1"/>
    <col min="11243" max="11243" width="5.7109375" style="34" customWidth="1"/>
    <col min="11244" max="11244" width="26.28515625" style="34" customWidth="1"/>
    <col min="11245" max="11245" width="5.85546875" style="34" customWidth="1"/>
    <col min="11246" max="11246" width="10" style="34" customWidth="1"/>
    <col min="11247" max="11247" width="10.85546875" style="34" customWidth="1"/>
    <col min="11248" max="11248" width="0" style="34" hidden="1" customWidth="1"/>
    <col min="11249" max="11249" width="11.140625" style="34" bestFit="1" customWidth="1"/>
    <col min="11250" max="11250" width="6" style="34" bestFit="1" customWidth="1"/>
    <col min="11251" max="11251" width="28" style="34" customWidth="1"/>
    <col min="11252" max="11252" width="5.5703125" style="34" customWidth="1"/>
    <col min="11253" max="11253" width="9.5703125" style="34" customWidth="1"/>
    <col min="11254" max="11254" width="11.28515625" style="34" customWidth="1"/>
    <col min="11255" max="11255" width="0" style="34" hidden="1" customWidth="1"/>
    <col min="11256" max="11256" width="10.85546875" style="34" customWidth="1"/>
    <col min="11257" max="11257" width="5.42578125" style="34" customWidth="1"/>
    <col min="11258" max="11258" width="28" style="34" customWidth="1"/>
    <col min="11259" max="11259" width="7.85546875" style="34" customWidth="1"/>
    <col min="11260" max="11260" width="8" style="34" customWidth="1"/>
    <col min="11261" max="11261" width="12.42578125" style="34" customWidth="1"/>
    <col min="11262" max="11262" width="12.5703125" style="34" customWidth="1"/>
    <col min="11263" max="11263" width="13.5703125" style="34" bestFit="1" customWidth="1"/>
    <col min="11264" max="11264" width="5.7109375" style="34" customWidth="1"/>
    <col min="11265" max="11265" width="27.140625" style="34" customWidth="1"/>
    <col min="11266" max="11266" width="6.5703125" style="34" customWidth="1"/>
    <col min="11267" max="11267" width="9.42578125" style="34" customWidth="1"/>
    <col min="11268" max="11268" width="11.5703125" style="34" customWidth="1"/>
    <col min="11269" max="11269" width="11.140625" style="34" customWidth="1"/>
    <col min="11270" max="11270" width="11.85546875" style="34" customWidth="1"/>
    <col min="11271" max="11277" width="0" style="34" hidden="1" customWidth="1"/>
    <col min="11278" max="11278" width="13.5703125" style="34" customWidth="1"/>
    <col min="11279" max="11487" width="8.85546875" style="34"/>
    <col min="11488" max="11488" width="8.140625" style="34" customWidth="1"/>
    <col min="11489" max="11489" width="11.5703125" style="34" customWidth="1"/>
    <col min="11490" max="11490" width="15.7109375" style="34" customWidth="1"/>
    <col min="11491" max="11491" width="11.28515625" style="34" customWidth="1"/>
    <col min="11492" max="11492" width="7.140625" style="34" customWidth="1"/>
    <col min="11493" max="11493" width="6" style="34" customWidth="1"/>
    <col min="11494" max="11494" width="7.85546875" style="34" customWidth="1"/>
    <col min="11495" max="11495" width="5.5703125" style="34" bestFit="1" customWidth="1"/>
    <col min="11496" max="11497" width="0" style="34" hidden="1" customWidth="1"/>
    <col min="11498" max="11498" width="11.42578125" style="34" customWidth="1"/>
    <col min="11499" max="11499" width="5.7109375" style="34" customWidth="1"/>
    <col min="11500" max="11500" width="26.28515625" style="34" customWidth="1"/>
    <col min="11501" max="11501" width="5.85546875" style="34" customWidth="1"/>
    <col min="11502" max="11502" width="10" style="34" customWidth="1"/>
    <col min="11503" max="11503" width="10.85546875" style="34" customWidth="1"/>
    <col min="11504" max="11504" width="0" style="34" hidden="1" customWidth="1"/>
    <col min="11505" max="11505" width="11.140625" style="34" bestFit="1" customWidth="1"/>
    <col min="11506" max="11506" width="6" style="34" bestFit="1" customWidth="1"/>
    <col min="11507" max="11507" width="28" style="34" customWidth="1"/>
    <col min="11508" max="11508" width="5.5703125" style="34" customWidth="1"/>
    <col min="11509" max="11509" width="9.5703125" style="34" customWidth="1"/>
    <col min="11510" max="11510" width="11.28515625" style="34" customWidth="1"/>
    <col min="11511" max="11511" width="0" style="34" hidden="1" customWidth="1"/>
    <col min="11512" max="11512" width="10.85546875" style="34" customWidth="1"/>
    <col min="11513" max="11513" width="5.42578125" style="34" customWidth="1"/>
    <col min="11514" max="11514" width="28" style="34" customWidth="1"/>
    <col min="11515" max="11515" width="7.85546875" style="34" customWidth="1"/>
    <col min="11516" max="11516" width="8" style="34" customWidth="1"/>
    <col min="11517" max="11517" width="12.42578125" style="34" customWidth="1"/>
    <col min="11518" max="11518" width="12.5703125" style="34" customWidth="1"/>
    <col min="11519" max="11519" width="13.5703125" style="34" bestFit="1" customWidth="1"/>
    <col min="11520" max="11520" width="5.7109375" style="34" customWidth="1"/>
    <col min="11521" max="11521" width="27.140625" style="34" customWidth="1"/>
    <col min="11522" max="11522" width="6.5703125" style="34" customWidth="1"/>
    <col min="11523" max="11523" width="9.42578125" style="34" customWidth="1"/>
    <col min="11524" max="11524" width="11.5703125" style="34" customWidth="1"/>
    <col min="11525" max="11525" width="11.140625" style="34" customWidth="1"/>
    <col min="11526" max="11526" width="11.85546875" style="34" customWidth="1"/>
    <col min="11527" max="11533" width="0" style="34" hidden="1" customWidth="1"/>
    <col min="11534" max="11534" width="13.5703125" style="34" customWidth="1"/>
    <col min="11535" max="11743" width="8.85546875" style="34"/>
    <col min="11744" max="11744" width="8.140625" style="34" customWidth="1"/>
    <col min="11745" max="11745" width="11.5703125" style="34" customWidth="1"/>
    <col min="11746" max="11746" width="15.7109375" style="34" customWidth="1"/>
    <col min="11747" max="11747" width="11.28515625" style="34" customWidth="1"/>
    <col min="11748" max="11748" width="7.140625" style="34" customWidth="1"/>
    <col min="11749" max="11749" width="6" style="34" customWidth="1"/>
    <col min="11750" max="11750" width="7.85546875" style="34" customWidth="1"/>
    <col min="11751" max="11751" width="5.5703125" style="34" bestFit="1" customWidth="1"/>
    <col min="11752" max="11753" width="0" style="34" hidden="1" customWidth="1"/>
    <col min="11754" max="11754" width="11.42578125" style="34" customWidth="1"/>
    <col min="11755" max="11755" width="5.7109375" style="34" customWidth="1"/>
    <col min="11756" max="11756" width="26.28515625" style="34" customWidth="1"/>
    <col min="11757" max="11757" width="5.85546875" style="34" customWidth="1"/>
    <col min="11758" max="11758" width="10" style="34" customWidth="1"/>
    <col min="11759" max="11759" width="10.85546875" style="34" customWidth="1"/>
    <col min="11760" max="11760" width="0" style="34" hidden="1" customWidth="1"/>
    <col min="11761" max="11761" width="11.140625" style="34" bestFit="1" customWidth="1"/>
    <col min="11762" max="11762" width="6" style="34" bestFit="1" customWidth="1"/>
    <col min="11763" max="11763" width="28" style="34" customWidth="1"/>
    <col min="11764" max="11764" width="5.5703125" style="34" customWidth="1"/>
    <col min="11765" max="11765" width="9.5703125" style="34" customWidth="1"/>
    <col min="11766" max="11766" width="11.28515625" style="34" customWidth="1"/>
    <col min="11767" max="11767" width="0" style="34" hidden="1" customWidth="1"/>
    <col min="11768" max="11768" width="10.85546875" style="34" customWidth="1"/>
    <col min="11769" max="11769" width="5.42578125" style="34" customWidth="1"/>
    <col min="11770" max="11770" width="28" style="34" customWidth="1"/>
    <col min="11771" max="11771" width="7.85546875" style="34" customWidth="1"/>
    <col min="11772" max="11772" width="8" style="34" customWidth="1"/>
    <col min="11773" max="11773" width="12.42578125" style="34" customWidth="1"/>
    <col min="11774" max="11774" width="12.5703125" style="34" customWidth="1"/>
    <col min="11775" max="11775" width="13.5703125" style="34" bestFit="1" customWidth="1"/>
    <col min="11776" max="11776" width="5.7109375" style="34" customWidth="1"/>
    <col min="11777" max="11777" width="27.140625" style="34" customWidth="1"/>
    <col min="11778" max="11778" width="6.5703125" style="34" customWidth="1"/>
    <col min="11779" max="11779" width="9.42578125" style="34" customWidth="1"/>
    <col min="11780" max="11780" width="11.5703125" style="34" customWidth="1"/>
    <col min="11781" max="11781" width="11.140625" style="34" customWidth="1"/>
    <col min="11782" max="11782" width="11.85546875" style="34" customWidth="1"/>
    <col min="11783" max="11789" width="0" style="34" hidden="1" customWidth="1"/>
    <col min="11790" max="11790" width="13.5703125" style="34" customWidth="1"/>
    <col min="11791" max="11999" width="8.85546875" style="34"/>
    <col min="12000" max="12000" width="8.140625" style="34" customWidth="1"/>
    <col min="12001" max="12001" width="11.5703125" style="34" customWidth="1"/>
    <col min="12002" max="12002" width="15.7109375" style="34" customWidth="1"/>
    <col min="12003" max="12003" width="11.28515625" style="34" customWidth="1"/>
    <col min="12004" max="12004" width="7.140625" style="34" customWidth="1"/>
    <col min="12005" max="12005" width="6" style="34" customWidth="1"/>
    <col min="12006" max="12006" width="7.85546875" style="34" customWidth="1"/>
    <col min="12007" max="12007" width="5.5703125" style="34" bestFit="1" customWidth="1"/>
    <col min="12008" max="12009" width="0" style="34" hidden="1" customWidth="1"/>
    <col min="12010" max="12010" width="11.42578125" style="34" customWidth="1"/>
    <col min="12011" max="12011" width="5.7109375" style="34" customWidth="1"/>
    <col min="12012" max="12012" width="26.28515625" style="34" customWidth="1"/>
    <col min="12013" max="12013" width="5.85546875" style="34" customWidth="1"/>
    <col min="12014" max="12014" width="10" style="34" customWidth="1"/>
    <col min="12015" max="12015" width="10.85546875" style="34" customWidth="1"/>
    <col min="12016" max="12016" width="0" style="34" hidden="1" customWidth="1"/>
    <col min="12017" max="12017" width="11.140625" style="34" bestFit="1" customWidth="1"/>
    <col min="12018" max="12018" width="6" style="34" bestFit="1" customWidth="1"/>
    <col min="12019" max="12019" width="28" style="34" customWidth="1"/>
    <col min="12020" max="12020" width="5.5703125" style="34" customWidth="1"/>
    <col min="12021" max="12021" width="9.5703125" style="34" customWidth="1"/>
    <col min="12022" max="12022" width="11.28515625" style="34" customWidth="1"/>
    <col min="12023" max="12023" width="0" style="34" hidden="1" customWidth="1"/>
    <col min="12024" max="12024" width="10.85546875" style="34" customWidth="1"/>
    <col min="12025" max="12025" width="5.42578125" style="34" customWidth="1"/>
    <col min="12026" max="12026" width="28" style="34" customWidth="1"/>
    <col min="12027" max="12027" width="7.85546875" style="34" customWidth="1"/>
    <col min="12028" max="12028" width="8" style="34" customWidth="1"/>
    <col min="12029" max="12029" width="12.42578125" style="34" customWidth="1"/>
    <col min="12030" max="12030" width="12.5703125" style="34" customWidth="1"/>
    <col min="12031" max="12031" width="13.5703125" style="34" bestFit="1" customWidth="1"/>
    <col min="12032" max="12032" width="5.7109375" style="34" customWidth="1"/>
    <col min="12033" max="12033" width="27.140625" style="34" customWidth="1"/>
    <col min="12034" max="12034" width="6.5703125" style="34" customWidth="1"/>
    <col min="12035" max="12035" width="9.42578125" style="34" customWidth="1"/>
    <col min="12036" max="12036" width="11.5703125" style="34" customWidth="1"/>
    <col min="12037" max="12037" width="11.140625" style="34" customWidth="1"/>
    <col min="12038" max="12038" width="11.85546875" style="34" customWidth="1"/>
    <col min="12039" max="12045" width="0" style="34" hidden="1" customWidth="1"/>
    <col min="12046" max="12046" width="13.5703125" style="34" customWidth="1"/>
    <col min="12047" max="12255" width="8.85546875" style="34"/>
    <col min="12256" max="12256" width="8.140625" style="34" customWidth="1"/>
    <col min="12257" max="12257" width="11.5703125" style="34" customWidth="1"/>
    <col min="12258" max="12258" width="15.7109375" style="34" customWidth="1"/>
    <col min="12259" max="12259" width="11.28515625" style="34" customWidth="1"/>
    <col min="12260" max="12260" width="7.140625" style="34" customWidth="1"/>
    <col min="12261" max="12261" width="6" style="34" customWidth="1"/>
    <col min="12262" max="12262" width="7.85546875" style="34" customWidth="1"/>
    <col min="12263" max="12263" width="5.5703125" style="34" bestFit="1" customWidth="1"/>
    <col min="12264" max="12265" width="0" style="34" hidden="1" customWidth="1"/>
    <col min="12266" max="12266" width="11.42578125" style="34" customWidth="1"/>
    <col min="12267" max="12267" width="5.7109375" style="34" customWidth="1"/>
    <col min="12268" max="12268" width="26.28515625" style="34" customWidth="1"/>
    <col min="12269" max="12269" width="5.85546875" style="34" customWidth="1"/>
    <col min="12270" max="12270" width="10" style="34" customWidth="1"/>
    <col min="12271" max="12271" width="10.85546875" style="34" customWidth="1"/>
    <col min="12272" max="12272" width="0" style="34" hidden="1" customWidth="1"/>
    <col min="12273" max="12273" width="11.140625" style="34" bestFit="1" customWidth="1"/>
    <col min="12274" max="12274" width="6" style="34" bestFit="1" customWidth="1"/>
    <col min="12275" max="12275" width="28" style="34" customWidth="1"/>
    <col min="12276" max="12276" width="5.5703125" style="34" customWidth="1"/>
    <col min="12277" max="12277" width="9.5703125" style="34" customWidth="1"/>
    <col min="12278" max="12278" width="11.28515625" style="34" customWidth="1"/>
    <col min="12279" max="12279" width="0" style="34" hidden="1" customWidth="1"/>
    <col min="12280" max="12280" width="10.85546875" style="34" customWidth="1"/>
    <col min="12281" max="12281" width="5.42578125" style="34" customWidth="1"/>
    <col min="12282" max="12282" width="28" style="34" customWidth="1"/>
    <col min="12283" max="12283" width="7.85546875" style="34" customWidth="1"/>
    <col min="12284" max="12284" width="8" style="34" customWidth="1"/>
    <col min="12285" max="12285" width="12.42578125" style="34" customWidth="1"/>
    <col min="12286" max="12286" width="12.5703125" style="34" customWidth="1"/>
    <col min="12287" max="12287" width="13.5703125" style="34" bestFit="1" customWidth="1"/>
    <col min="12288" max="12288" width="5.7109375" style="34" customWidth="1"/>
    <col min="12289" max="12289" width="27.140625" style="34" customWidth="1"/>
    <col min="12290" max="12290" width="6.5703125" style="34" customWidth="1"/>
    <col min="12291" max="12291" width="9.42578125" style="34" customWidth="1"/>
    <col min="12292" max="12292" width="11.5703125" style="34" customWidth="1"/>
    <col min="12293" max="12293" width="11.140625" style="34" customWidth="1"/>
    <col min="12294" max="12294" width="11.85546875" style="34" customWidth="1"/>
    <col min="12295" max="12301" width="0" style="34" hidden="1" customWidth="1"/>
    <col min="12302" max="12302" width="13.5703125" style="34" customWidth="1"/>
    <col min="12303" max="12511" width="8.85546875" style="34"/>
    <col min="12512" max="12512" width="8.140625" style="34" customWidth="1"/>
    <col min="12513" max="12513" width="11.5703125" style="34" customWidth="1"/>
    <col min="12514" max="12514" width="15.7109375" style="34" customWidth="1"/>
    <col min="12515" max="12515" width="11.28515625" style="34" customWidth="1"/>
    <col min="12516" max="12516" width="7.140625" style="34" customWidth="1"/>
    <col min="12517" max="12517" width="6" style="34" customWidth="1"/>
    <col min="12518" max="12518" width="7.85546875" style="34" customWidth="1"/>
    <col min="12519" max="12519" width="5.5703125" style="34" bestFit="1" customWidth="1"/>
    <col min="12520" max="12521" width="0" style="34" hidden="1" customWidth="1"/>
    <col min="12522" max="12522" width="11.42578125" style="34" customWidth="1"/>
    <col min="12523" max="12523" width="5.7109375" style="34" customWidth="1"/>
    <col min="12524" max="12524" width="26.28515625" style="34" customWidth="1"/>
    <col min="12525" max="12525" width="5.85546875" style="34" customWidth="1"/>
    <col min="12526" max="12526" width="10" style="34" customWidth="1"/>
    <col min="12527" max="12527" width="10.85546875" style="34" customWidth="1"/>
    <col min="12528" max="12528" width="0" style="34" hidden="1" customWidth="1"/>
    <col min="12529" max="12529" width="11.140625" style="34" bestFit="1" customWidth="1"/>
    <col min="12530" max="12530" width="6" style="34" bestFit="1" customWidth="1"/>
    <col min="12531" max="12531" width="28" style="34" customWidth="1"/>
    <col min="12532" max="12532" width="5.5703125" style="34" customWidth="1"/>
    <col min="12533" max="12533" width="9.5703125" style="34" customWidth="1"/>
    <col min="12534" max="12534" width="11.28515625" style="34" customWidth="1"/>
    <col min="12535" max="12535" width="0" style="34" hidden="1" customWidth="1"/>
    <col min="12536" max="12536" width="10.85546875" style="34" customWidth="1"/>
    <col min="12537" max="12537" width="5.42578125" style="34" customWidth="1"/>
    <col min="12538" max="12538" width="28" style="34" customWidth="1"/>
    <col min="12539" max="12539" width="7.85546875" style="34" customWidth="1"/>
    <col min="12540" max="12540" width="8" style="34" customWidth="1"/>
    <col min="12541" max="12541" width="12.42578125" style="34" customWidth="1"/>
    <col min="12542" max="12542" width="12.5703125" style="34" customWidth="1"/>
    <col min="12543" max="12543" width="13.5703125" style="34" bestFit="1" customWidth="1"/>
    <col min="12544" max="12544" width="5.7109375" style="34" customWidth="1"/>
    <col min="12545" max="12545" width="27.140625" style="34" customWidth="1"/>
    <col min="12546" max="12546" width="6.5703125" style="34" customWidth="1"/>
    <col min="12547" max="12547" width="9.42578125" style="34" customWidth="1"/>
    <col min="12548" max="12548" width="11.5703125" style="34" customWidth="1"/>
    <col min="12549" max="12549" width="11.140625" style="34" customWidth="1"/>
    <col min="12550" max="12550" width="11.85546875" style="34" customWidth="1"/>
    <col min="12551" max="12557" width="0" style="34" hidden="1" customWidth="1"/>
    <col min="12558" max="12558" width="13.5703125" style="34" customWidth="1"/>
    <col min="12559" max="12767" width="8.85546875" style="34"/>
    <col min="12768" max="12768" width="8.140625" style="34" customWidth="1"/>
    <col min="12769" max="12769" width="11.5703125" style="34" customWidth="1"/>
    <col min="12770" max="12770" width="15.7109375" style="34" customWidth="1"/>
    <col min="12771" max="12771" width="11.28515625" style="34" customWidth="1"/>
    <col min="12772" max="12772" width="7.140625" style="34" customWidth="1"/>
    <col min="12773" max="12773" width="6" style="34" customWidth="1"/>
    <col min="12774" max="12774" width="7.85546875" style="34" customWidth="1"/>
    <col min="12775" max="12775" width="5.5703125" style="34" bestFit="1" customWidth="1"/>
    <col min="12776" max="12777" width="0" style="34" hidden="1" customWidth="1"/>
    <col min="12778" max="12778" width="11.42578125" style="34" customWidth="1"/>
    <col min="12779" max="12779" width="5.7109375" style="34" customWidth="1"/>
    <col min="12780" max="12780" width="26.28515625" style="34" customWidth="1"/>
    <col min="12781" max="12781" width="5.85546875" style="34" customWidth="1"/>
    <col min="12782" max="12782" width="10" style="34" customWidth="1"/>
    <col min="12783" max="12783" width="10.85546875" style="34" customWidth="1"/>
    <col min="12784" max="12784" width="0" style="34" hidden="1" customWidth="1"/>
    <col min="12785" max="12785" width="11.140625" style="34" bestFit="1" customWidth="1"/>
    <col min="12786" max="12786" width="6" style="34" bestFit="1" customWidth="1"/>
    <col min="12787" max="12787" width="28" style="34" customWidth="1"/>
    <col min="12788" max="12788" width="5.5703125" style="34" customWidth="1"/>
    <col min="12789" max="12789" width="9.5703125" style="34" customWidth="1"/>
    <col min="12790" max="12790" width="11.28515625" style="34" customWidth="1"/>
    <col min="12791" max="12791" width="0" style="34" hidden="1" customWidth="1"/>
    <col min="12792" max="12792" width="10.85546875" style="34" customWidth="1"/>
    <col min="12793" max="12793" width="5.42578125" style="34" customWidth="1"/>
    <col min="12794" max="12794" width="28" style="34" customWidth="1"/>
    <col min="12795" max="12795" width="7.85546875" style="34" customWidth="1"/>
    <col min="12796" max="12796" width="8" style="34" customWidth="1"/>
    <col min="12797" max="12797" width="12.42578125" style="34" customWidth="1"/>
    <col min="12798" max="12798" width="12.5703125" style="34" customWidth="1"/>
    <col min="12799" max="12799" width="13.5703125" style="34" bestFit="1" customWidth="1"/>
    <col min="12800" max="12800" width="5.7109375" style="34" customWidth="1"/>
    <col min="12801" max="12801" width="27.140625" style="34" customWidth="1"/>
    <col min="12802" max="12802" width="6.5703125" style="34" customWidth="1"/>
    <col min="12803" max="12803" width="9.42578125" style="34" customWidth="1"/>
    <col min="12804" max="12804" width="11.5703125" style="34" customWidth="1"/>
    <col min="12805" max="12805" width="11.140625" style="34" customWidth="1"/>
    <col min="12806" max="12806" width="11.85546875" style="34" customWidth="1"/>
    <col min="12807" max="12813" width="0" style="34" hidden="1" customWidth="1"/>
    <col min="12814" max="12814" width="13.5703125" style="34" customWidth="1"/>
    <col min="12815" max="13023" width="8.85546875" style="34"/>
    <col min="13024" max="13024" width="8.140625" style="34" customWidth="1"/>
    <col min="13025" max="13025" width="11.5703125" style="34" customWidth="1"/>
    <col min="13026" max="13026" width="15.7109375" style="34" customWidth="1"/>
    <col min="13027" max="13027" width="11.28515625" style="34" customWidth="1"/>
    <col min="13028" max="13028" width="7.140625" style="34" customWidth="1"/>
    <col min="13029" max="13029" width="6" style="34" customWidth="1"/>
    <col min="13030" max="13030" width="7.85546875" style="34" customWidth="1"/>
    <col min="13031" max="13031" width="5.5703125" style="34" bestFit="1" customWidth="1"/>
    <col min="13032" max="13033" width="0" style="34" hidden="1" customWidth="1"/>
    <col min="13034" max="13034" width="11.42578125" style="34" customWidth="1"/>
    <col min="13035" max="13035" width="5.7109375" style="34" customWidth="1"/>
    <col min="13036" max="13036" width="26.28515625" style="34" customWidth="1"/>
    <col min="13037" max="13037" width="5.85546875" style="34" customWidth="1"/>
    <col min="13038" max="13038" width="10" style="34" customWidth="1"/>
    <col min="13039" max="13039" width="10.85546875" style="34" customWidth="1"/>
    <col min="13040" max="13040" width="0" style="34" hidden="1" customWidth="1"/>
    <col min="13041" max="13041" width="11.140625" style="34" bestFit="1" customWidth="1"/>
    <col min="13042" max="13042" width="6" style="34" bestFit="1" customWidth="1"/>
    <col min="13043" max="13043" width="28" style="34" customWidth="1"/>
    <col min="13044" max="13044" width="5.5703125" style="34" customWidth="1"/>
    <col min="13045" max="13045" width="9.5703125" style="34" customWidth="1"/>
    <col min="13046" max="13046" width="11.28515625" style="34" customWidth="1"/>
    <col min="13047" max="13047" width="0" style="34" hidden="1" customWidth="1"/>
    <col min="13048" max="13048" width="10.85546875" style="34" customWidth="1"/>
    <col min="13049" max="13049" width="5.42578125" style="34" customWidth="1"/>
    <col min="13050" max="13050" width="28" style="34" customWidth="1"/>
    <col min="13051" max="13051" width="7.85546875" style="34" customWidth="1"/>
    <col min="13052" max="13052" width="8" style="34" customWidth="1"/>
    <col min="13053" max="13053" width="12.42578125" style="34" customWidth="1"/>
    <col min="13054" max="13054" width="12.5703125" style="34" customWidth="1"/>
    <col min="13055" max="13055" width="13.5703125" style="34" bestFit="1" customWidth="1"/>
    <col min="13056" max="13056" width="5.7109375" style="34" customWidth="1"/>
    <col min="13057" max="13057" width="27.140625" style="34" customWidth="1"/>
    <col min="13058" max="13058" width="6.5703125" style="34" customWidth="1"/>
    <col min="13059" max="13059" width="9.42578125" style="34" customWidth="1"/>
    <col min="13060" max="13060" width="11.5703125" style="34" customWidth="1"/>
    <col min="13061" max="13061" width="11.140625" style="34" customWidth="1"/>
    <col min="13062" max="13062" width="11.85546875" style="34" customWidth="1"/>
    <col min="13063" max="13069" width="0" style="34" hidden="1" customWidth="1"/>
    <col min="13070" max="13070" width="13.5703125" style="34" customWidth="1"/>
    <col min="13071" max="13279" width="8.85546875" style="34"/>
    <col min="13280" max="13280" width="8.140625" style="34" customWidth="1"/>
    <col min="13281" max="13281" width="11.5703125" style="34" customWidth="1"/>
    <col min="13282" max="13282" width="15.7109375" style="34" customWidth="1"/>
    <col min="13283" max="13283" width="11.28515625" style="34" customWidth="1"/>
    <col min="13284" max="13284" width="7.140625" style="34" customWidth="1"/>
    <col min="13285" max="13285" width="6" style="34" customWidth="1"/>
    <col min="13286" max="13286" width="7.85546875" style="34" customWidth="1"/>
    <col min="13287" max="13287" width="5.5703125" style="34" bestFit="1" customWidth="1"/>
    <col min="13288" max="13289" width="0" style="34" hidden="1" customWidth="1"/>
    <col min="13290" max="13290" width="11.42578125" style="34" customWidth="1"/>
    <col min="13291" max="13291" width="5.7109375" style="34" customWidth="1"/>
    <col min="13292" max="13292" width="26.28515625" style="34" customWidth="1"/>
    <col min="13293" max="13293" width="5.85546875" style="34" customWidth="1"/>
    <col min="13294" max="13294" width="10" style="34" customWidth="1"/>
    <col min="13295" max="13295" width="10.85546875" style="34" customWidth="1"/>
    <col min="13296" max="13296" width="0" style="34" hidden="1" customWidth="1"/>
    <col min="13297" max="13297" width="11.140625" style="34" bestFit="1" customWidth="1"/>
    <col min="13298" max="13298" width="6" style="34" bestFit="1" customWidth="1"/>
    <col min="13299" max="13299" width="28" style="34" customWidth="1"/>
    <col min="13300" max="13300" width="5.5703125" style="34" customWidth="1"/>
    <col min="13301" max="13301" width="9.5703125" style="34" customWidth="1"/>
    <col min="13302" max="13302" width="11.28515625" style="34" customWidth="1"/>
    <col min="13303" max="13303" width="0" style="34" hidden="1" customWidth="1"/>
    <col min="13304" max="13304" width="10.85546875" style="34" customWidth="1"/>
    <col min="13305" max="13305" width="5.42578125" style="34" customWidth="1"/>
    <col min="13306" max="13306" width="28" style="34" customWidth="1"/>
    <col min="13307" max="13307" width="7.85546875" style="34" customWidth="1"/>
    <col min="13308" max="13308" width="8" style="34" customWidth="1"/>
    <col min="13309" max="13309" width="12.42578125" style="34" customWidth="1"/>
    <col min="13310" max="13310" width="12.5703125" style="34" customWidth="1"/>
    <col min="13311" max="13311" width="13.5703125" style="34" bestFit="1" customWidth="1"/>
    <col min="13312" max="13312" width="5.7109375" style="34" customWidth="1"/>
    <col min="13313" max="13313" width="27.140625" style="34" customWidth="1"/>
    <col min="13314" max="13314" width="6.5703125" style="34" customWidth="1"/>
    <col min="13315" max="13315" width="9.42578125" style="34" customWidth="1"/>
    <col min="13316" max="13316" width="11.5703125" style="34" customWidth="1"/>
    <col min="13317" max="13317" width="11.140625" style="34" customWidth="1"/>
    <col min="13318" max="13318" width="11.85546875" style="34" customWidth="1"/>
    <col min="13319" max="13325" width="0" style="34" hidden="1" customWidth="1"/>
    <col min="13326" max="13326" width="13.5703125" style="34" customWidth="1"/>
    <col min="13327" max="13535" width="8.85546875" style="34"/>
    <col min="13536" max="13536" width="8.140625" style="34" customWidth="1"/>
    <col min="13537" max="13537" width="11.5703125" style="34" customWidth="1"/>
    <col min="13538" max="13538" width="15.7109375" style="34" customWidth="1"/>
    <col min="13539" max="13539" width="11.28515625" style="34" customWidth="1"/>
    <col min="13540" max="13540" width="7.140625" style="34" customWidth="1"/>
    <col min="13541" max="13541" width="6" style="34" customWidth="1"/>
    <col min="13542" max="13542" width="7.85546875" style="34" customWidth="1"/>
    <col min="13543" max="13543" width="5.5703125" style="34" bestFit="1" customWidth="1"/>
    <col min="13544" max="13545" width="0" style="34" hidden="1" customWidth="1"/>
    <col min="13546" max="13546" width="11.42578125" style="34" customWidth="1"/>
    <col min="13547" max="13547" width="5.7109375" style="34" customWidth="1"/>
    <col min="13548" max="13548" width="26.28515625" style="34" customWidth="1"/>
    <col min="13549" max="13549" width="5.85546875" style="34" customWidth="1"/>
    <col min="13550" max="13550" width="10" style="34" customWidth="1"/>
    <col min="13551" max="13551" width="10.85546875" style="34" customWidth="1"/>
    <col min="13552" max="13552" width="0" style="34" hidden="1" customWidth="1"/>
    <col min="13553" max="13553" width="11.140625" style="34" bestFit="1" customWidth="1"/>
    <col min="13554" max="13554" width="6" style="34" bestFit="1" customWidth="1"/>
    <col min="13555" max="13555" width="28" style="34" customWidth="1"/>
    <col min="13556" max="13556" width="5.5703125" style="34" customWidth="1"/>
    <col min="13557" max="13557" width="9.5703125" style="34" customWidth="1"/>
    <col min="13558" max="13558" width="11.28515625" style="34" customWidth="1"/>
    <col min="13559" max="13559" width="0" style="34" hidden="1" customWidth="1"/>
    <col min="13560" max="13560" width="10.85546875" style="34" customWidth="1"/>
    <col min="13561" max="13561" width="5.42578125" style="34" customWidth="1"/>
    <col min="13562" max="13562" width="28" style="34" customWidth="1"/>
    <col min="13563" max="13563" width="7.85546875" style="34" customWidth="1"/>
    <col min="13564" max="13564" width="8" style="34" customWidth="1"/>
    <col min="13565" max="13565" width="12.42578125" style="34" customWidth="1"/>
    <col min="13566" max="13566" width="12.5703125" style="34" customWidth="1"/>
    <col min="13567" max="13567" width="13.5703125" style="34" bestFit="1" customWidth="1"/>
    <col min="13568" max="13568" width="5.7109375" style="34" customWidth="1"/>
    <col min="13569" max="13569" width="27.140625" style="34" customWidth="1"/>
    <col min="13570" max="13570" width="6.5703125" style="34" customWidth="1"/>
    <col min="13571" max="13571" width="9.42578125" style="34" customWidth="1"/>
    <col min="13572" max="13572" width="11.5703125" style="34" customWidth="1"/>
    <col min="13573" max="13573" width="11.140625" style="34" customWidth="1"/>
    <col min="13574" max="13574" width="11.85546875" style="34" customWidth="1"/>
    <col min="13575" max="13581" width="0" style="34" hidden="1" customWidth="1"/>
    <col min="13582" max="13582" width="13.5703125" style="34" customWidth="1"/>
    <col min="13583" max="13791" width="8.85546875" style="34"/>
    <col min="13792" max="13792" width="8.140625" style="34" customWidth="1"/>
    <col min="13793" max="13793" width="11.5703125" style="34" customWidth="1"/>
    <col min="13794" max="13794" width="15.7109375" style="34" customWidth="1"/>
    <col min="13795" max="13795" width="11.28515625" style="34" customWidth="1"/>
    <col min="13796" max="13796" width="7.140625" style="34" customWidth="1"/>
    <col min="13797" max="13797" width="6" style="34" customWidth="1"/>
    <col min="13798" max="13798" width="7.85546875" style="34" customWidth="1"/>
    <col min="13799" max="13799" width="5.5703125" style="34" bestFit="1" customWidth="1"/>
    <col min="13800" max="13801" width="0" style="34" hidden="1" customWidth="1"/>
    <col min="13802" max="13802" width="11.42578125" style="34" customWidth="1"/>
    <col min="13803" max="13803" width="5.7109375" style="34" customWidth="1"/>
    <col min="13804" max="13804" width="26.28515625" style="34" customWidth="1"/>
    <col min="13805" max="13805" width="5.85546875" style="34" customWidth="1"/>
    <col min="13806" max="13806" width="10" style="34" customWidth="1"/>
    <col min="13807" max="13807" width="10.85546875" style="34" customWidth="1"/>
    <col min="13808" max="13808" width="0" style="34" hidden="1" customWidth="1"/>
    <col min="13809" max="13809" width="11.140625" style="34" bestFit="1" customWidth="1"/>
    <col min="13810" max="13810" width="6" style="34" bestFit="1" customWidth="1"/>
    <col min="13811" max="13811" width="28" style="34" customWidth="1"/>
    <col min="13812" max="13812" width="5.5703125" style="34" customWidth="1"/>
    <col min="13813" max="13813" width="9.5703125" style="34" customWidth="1"/>
    <col min="13814" max="13814" width="11.28515625" style="34" customWidth="1"/>
    <col min="13815" max="13815" width="0" style="34" hidden="1" customWidth="1"/>
    <col min="13816" max="13816" width="10.85546875" style="34" customWidth="1"/>
    <col min="13817" max="13817" width="5.42578125" style="34" customWidth="1"/>
    <col min="13818" max="13818" width="28" style="34" customWidth="1"/>
    <col min="13819" max="13819" width="7.85546875" style="34" customWidth="1"/>
    <col min="13820" max="13820" width="8" style="34" customWidth="1"/>
    <col min="13821" max="13821" width="12.42578125" style="34" customWidth="1"/>
    <col min="13822" max="13822" width="12.5703125" style="34" customWidth="1"/>
    <col min="13823" max="13823" width="13.5703125" style="34" bestFit="1" customWidth="1"/>
    <col min="13824" max="13824" width="5.7109375" style="34" customWidth="1"/>
    <col min="13825" max="13825" width="27.140625" style="34" customWidth="1"/>
    <col min="13826" max="13826" width="6.5703125" style="34" customWidth="1"/>
    <col min="13827" max="13827" width="9.42578125" style="34" customWidth="1"/>
    <col min="13828" max="13828" width="11.5703125" style="34" customWidth="1"/>
    <col min="13829" max="13829" width="11.140625" style="34" customWidth="1"/>
    <col min="13830" max="13830" width="11.85546875" style="34" customWidth="1"/>
    <col min="13831" max="13837" width="0" style="34" hidden="1" customWidth="1"/>
    <col min="13838" max="13838" width="13.5703125" style="34" customWidth="1"/>
    <col min="13839" max="14047" width="8.85546875" style="34"/>
    <col min="14048" max="14048" width="8.140625" style="34" customWidth="1"/>
    <col min="14049" max="14049" width="11.5703125" style="34" customWidth="1"/>
    <col min="14050" max="14050" width="15.7109375" style="34" customWidth="1"/>
    <col min="14051" max="14051" width="11.28515625" style="34" customWidth="1"/>
    <col min="14052" max="14052" width="7.140625" style="34" customWidth="1"/>
    <col min="14053" max="14053" width="6" style="34" customWidth="1"/>
    <col min="14054" max="14054" width="7.85546875" style="34" customWidth="1"/>
    <col min="14055" max="14055" width="5.5703125" style="34" bestFit="1" customWidth="1"/>
    <col min="14056" max="14057" width="0" style="34" hidden="1" customWidth="1"/>
    <col min="14058" max="14058" width="11.42578125" style="34" customWidth="1"/>
    <col min="14059" max="14059" width="5.7109375" style="34" customWidth="1"/>
    <col min="14060" max="14060" width="26.28515625" style="34" customWidth="1"/>
    <col min="14061" max="14061" width="5.85546875" style="34" customWidth="1"/>
    <col min="14062" max="14062" width="10" style="34" customWidth="1"/>
    <col min="14063" max="14063" width="10.85546875" style="34" customWidth="1"/>
    <col min="14064" max="14064" width="0" style="34" hidden="1" customWidth="1"/>
    <col min="14065" max="14065" width="11.140625" style="34" bestFit="1" customWidth="1"/>
    <col min="14066" max="14066" width="6" style="34" bestFit="1" customWidth="1"/>
    <col min="14067" max="14067" width="28" style="34" customWidth="1"/>
    <col min="14068" max="14068" width="5.5703125" style="34" customWidth="1"/>
    <col min="14069" max="14069" width="9.5703125" style="34" customWidth="1"/>
    <col min="14070" max="14070" width="11.28515625" style="34" customWidth="1"/>
    <col min="14071" max="14071" width="0" style="34" hidden="1" customWidth="1"/>
    <col min="14072" max="14072" width="10.85546875" style="34" customWidth="1"/>
    <col min="14073" max="14073" width="5.42578125" style="34" customWidth="1"/>
    <col min="14074" max="14074" width="28" style="34" customWidth="1"/>
    <col min="14075" max="14075" width="7.85546875" style="34" customWidth="1"/>
    <col min="14076" max="14076" width="8" style="34" customWidth="1"/>
    <col min="14077" max="14077" width="12.42578125" style="34" customWidth="1"/>
    <col min="14078" max="14078" width="12.5703125" style="34" customWidth="1"/>
    <col min="14079" max="14079" width="13.5703125" style="34" bestFit="1" customWidth="1"/>
    <col min="14080" max="14080" width="5.7109375" style="34" customWidth="1"/>
    <col min="14081" max="14081" width="27.140625" style="34" customWidth="1"/>
    <col min="14082" max="14082" width="6.5703125" style="34" customWidth="1"/>
    <col min="14083" max="14083" width="9.42578125" style="34" customWidth="1"/>
    <col min="14084" max="14084" width="11.5703125" style="34" customWidth="1"/>
    <col min="14085" max="14085" width="11.140625" style="34" customWidth="1"/>
    <col min="14086" max="14086" width="11.85546875" style="34" customWidth="1"/>
    <col min="14087" max="14093" width="0" style="34" hidden="1" customWidth="1"/>
    <col min="14094" max="14094" width="13.5703125" style="34" customWidth="1"/>
    <col min="14095" max="14303" width="8.85546875" style="34"/>
    <col min="14304" max="14304" width="8.140625" style="34" customWidth="1"/>
    <col min="14305" max="14305" width="11.5703125" style="34" customWidth="1"/>
    <col min="14306" max="14306" width="15.7109375" style="34" customWidth="1"/>
    <col min="14307" max="14307" width="11.28515625" style="34" customWidth="1"/>
    <col min="14308" max="14308" width="7.140625" style="34" customWidth="1"/>
    <col min="14309" max="14309" width="6" style="34" customWidth="1"/>
    <col min="14310" max="14310" width="7.85546875" style="34" customWidth="1"/>
    <col min="14311" max="14311" width="5.5703125" style="34" bestFit="1" customWidth="1"/>
    <col min="14312" max="14313" width="0" style="34" hidden="1" customWidth="1"/>
    <col min="14314" max="14314" width="11.42578125" style="34" customWidth="1"/>
    <col min="14315" max="14315" width="5.7109375" style="34" customWidth="1"/>
    <col min="14316" max="14316" width="26.28515625" style="34" customWidth="1"/>
    <col min="14317" max="14317" width="5.85546875" style="34" customWidth="1"/>
    <col min="14318" max="14318" width="10" style="34" customWidth="1"/>
    <col min="14319" max="14319" width="10.85546875" style="34" customWidth="1"/>
    <col min="14320" max="14320" width="0" style="34" hidden="1" customWidth="1"/>
    <col min="14321" max="14321" width="11.140625" style="34" bestFit="1" customWidth="1"/>
    <col min="14322" max="14322" width="6" style="34" bestFit="1" customWidth="1"/>
    <col min="14323" max="14323" width="28" style="34" customWidth="1"/>
    <col min="14324" max="14324" width="5.5703125" style="34" customWidth="1"/>
    <col min="14325" max="14325" width="9.5703125" style="34" customWidth="1"/>
    <col min="14326" max="14326" width="11.28515625" style="34" customWidth="1"/>
    <col min="14327" max="14327" width="0" style="34" hidden="1" customWidth="1"/>
    <col min="14328" max="14328" width="10.85546875" style="34" customWidth="1"/>
    <col min="14329" max="14329" width="5.42578125" style="34" customWidth="1"/>
    <col min="14330" max="14330" width="28" style="34" customWidth="1"/>
    <col min="14331" max="14331" width="7.85546875" style="34" customWidth="1"/>
    <col min="14332" max="14332" width="8" style="34" customWidth="1"/>
    <col min="14333" max="14333" width="12.42578125" style="34" customWidth="1"/>
    <col min="14334" max="14334" width="12.5703125" style="34" customWidth="1"/>
    <col min="14335" max="14335" width="13.5703125" style="34" bestFit="1" customWidth="1"/>
    <col min="14336" max="14336" width="5.7109375" style="34" customWidth="1"/>
    <col min="14337" max="14337" width="27.140625" style="34" customWidth="1"/>
    <col min="14338" max="14338" width="6.5703125" style="34" customWidth="1"/>
    <col min="14339" max="14339" width="9.42578125" style="34" customWidth="1"/>
    <col min="14340" max="14340" width="11.5703125" style="34" customWidth="1"/>
    <col min="14341" max="14341" width="11.140625" style="34" customWidth="1"/>
    <col min="14342" max="14342" width="11.85546875" style="34" customWidth="1"/>
    <col min="14343" max="14349" width="0" style="34" hidden="1" customWidth="1"/>
    <col min="14350" max="14350" width="13.5703125" style="34" customWidth="1"/>
    <col min="14351" max="14559" width="8.85546875" style="34"/>
    <col min="14560" max="14560" width="8.140625" style="34" customWidth="1"/>
    <col min="14561" max="14561" width="11.5703125" style="34" customWidth="1"/>
    <col min="14562" max="14562" width="15.7109375" style="34" customWidth="1"/>
    <col min="14563" max="14563" width="11.28515625" style="34" customWidth="1"/>
    <col min="14564" max="14564" width="7.140625" style="34" customWidth="1"/>
    <col min="14565" max="14565" width="6" style="34" customWidth="1"/>
    <col min="14566" max="14566" width="7.85546875" style="34" customWidth="1"/>
    <col min="14567" max="14567" width="5.5703125" style="34" bestFit="1" customWidth="1"/>
    <col min="14568" max="14569" width="0" style="34" hidden="1" customWidth="1"/>
    <col min="14570" max="14570" width="11.42578125" style="34" customWidth="1"/>
    <col min="14571" max="14571" width="5.7109375" style="34" customWidth="1"/>
    <col min="14572" max="14572" width="26.28515625" style="34" customWidth="1"/>
    <col min="14573" max="14573" width="5.85546875" style="34" customWidth="1"/>
    <col min="14574" max="14574" width="10" style="34" customWidth="1"/>
    <col min="14575" max="14575" width="10.85546875" style="34" customWidth="1"/>
    <col min="14576" max="14576" width="0" style="34" hidden="1" customWidth="1"/>
    <col min="14577" max="14577" width="11.140625" style="34" bestFit="1" customWidth="1"/>
    <col min="14578" max="14578" width="6" style="34" bestFit="1" customWidth="1"/>
    <col min="14579" max="14579" width="28" style="34" customWidth="1"/>
    <col min="14580" max="14580" width="5.5703125" style="34" customWidth="1"/>
    <col min="14581" max="14581" width="9.5703125" style="34" customWidth="1"/>
    <col min="14582" max="14582" width="11.28515625" style="34" customWidth="1"/>
    <col min="14583" max="14583" width="0" style="34" hidden="1" customWidth="1"/>
    <col min="14584" max="14584" width="10.85546875" style="34" customWidth="1"/>
    <col min="14585" max="14585" width="5.42578125" style="34" customWidth="1"/>
    <col min="14586" max="14586" width="28" style="34" customWidth="1"/>
    <col min="14587" max="14587" width="7.85546875" style="34" customWidth="1"/>
    <col min="14588" max="14588" width="8" style="34" customWidth="1"/>
    <col min="14589" max="14589" width="12.42578125" style="34" customWidth="1"/>
    <col min="14590" max="14590" width="12.5703125" style="34" customWidth="1"/>
    <col min="14591" max="14591" width="13.5703125" style="34" bestFit="1" customWidth="1"/>
    <col min="14592" max="14592" width="5.7109375" style="34" customWidth="1"/>
    <col min="14593" max="14593" width="27.140625" style="34" customWidth="1"/>
    <col min="14594" max="14594" width="6.5703125" style="34" customWidth="1"/>
    <col min="14595" max="14595" width="9.42578125" style="34" customWidth="1"/>
    <col min="14596" max="14596" width="11.5703125" style="34" customWidth="1"/>
    <col min="14597" max="14597" width="11.140625" style="34" customWidth="1"/>
    <col min="14598" max="14598" width="11.85546875" style="34" customWidth="1"/>
    <col min="14599" max="14605" width="0" style="34" hidden="1" customWidth="1"/>
    <col min="14606" max="14606" width="13.5703125" style="34" customWidth="1"/>
    <col min="14607" max="14815" width="8.85546875" style="34"/>
    <col min="14816" max="14816" width="8.140625" style="34" customWidth="1"/>
    <col min="14817" max="14817" width="11.5703125" style="34" customWidth="1"/>
    <col min="14818" max="14818" width="15.7109375" style="34" customWidth="1"/>
    <col min="14819" max="14819" width="11.28515625" style="34" customWidth="1"/>
    <col min="14820" max="14820" width="7.140625" style="34" customWidth="1"/>
    <col min="14821" max="14821" width="6" style="34" customWidth="1"/>
    <col min="14822" max="14822" width="7.85546875" style="34" customWidth="1"/>
    <col min="14823" max="14823" width="5.5703125" style="34" bestFit="1" customWidth="1"/>
    <col min="14824" max="14825" width="0" style="34" hidden="1" customWidth="1"/>
    <col min="14826" max="14826" width="11.42578125" style="34" customWidth="1"/>
    <col min="14827" max="14827" width="5.7109375" style="34" customWidth="1"/>
    <col min="14828" max="14828" width="26.28515625" style="34" customWidth="1"/>
    <col min="14829" max="14829" width="5.85546875" style="34" customWidth="1"/>
    <col min="14830" max="14830" width="10" style="34" customWidth="1"/>
    <col min="14831" max="14831" width="10.85546875" style="34" customWidth="1"/>
    <col min="14832" max="14832" width="0" style="34" hidden="1" customWidth="1"/>
    <col min="14833" max="14833" width="11.140625" style="34" bestFit="1" customWidth="1"/>
    <col min="14834" max="14834" width="6" style="34" bestFit="1" customWidth="1"/>
    <col min="14835" max="14835" width="28" style="34" customWidth="1"/>
    <col min="14836" max="14836" width="5.5703125" style="34" customWidth="1"/>
    <col min="14837" max="14837" width="9.5703125" style="34" customWidth="1"/>
    <col min="14838" max="14838" width="11.28515625" style="34" customWidth="1"/>
    <col min="14839" max="14839" width="0" style="34" hidden="1" customWidth="1"/>
    <col min="14840" max="14840" width="10.85546875" style="34" customWidth="1"/>
    <col min="14841" max="14841" width="5.42578125" style="34" customWidth="1"/>
    <col min="14842" max="14842" width="28" style="34" customWidth="1"/>
    <col min="14843" max="14843" width="7.85546875" style="34" customWidth="1"/>
    <col min="14844" max="14844" width="8" style="34" customWidth="1"/>
    <col min="14845" max="14845" width="12.42578125" style="34" customWidth="1"/>
    <col min="14846" max="14846" width="12.5703125" style="34" customWidth="1"/>
    <col min="14847" max="14847" width="13.5703125" style="34" bestFit="1" customWidth="1"/>
    <col min="14848" max="14848" width="5.7109375" style="34" customWidth="1"/>
    <col min="14849" max="14849" width="27.140625" style="34" customWidth="1"/>
    <col min="14850" max="14850" width="6.5703125" style="34" customWidth="1"/>
    <col min="14851" max="14851" width="9.42578125" style="34" customWidth="1"/>
    <col min="14852" max="14852" width="11.5703125" style="34" customWidth="1"/>
    <col min="14853" max="14853" width="11.140625" style="34" customWidth="1"/>
    <col min="14854" max="14854" width="11.85546875" style="34" customWidth="1"/>
    <col min="14855" max="14861" width="0" style="34" hidden="1" customWidth="1"/>
    <col min="14862" max="14862" width="13.5703125" style="34" customWidth="1"/>
    <col min="14863" max="15071" width="8.85546875" style="34"/>
    <col min="15072" max="15072" width="8.140625" style="34" customWidth="1"/>
    <col min="15073" max="15073" width="11.5703125" style="34" customWidth="1"/>
    <col min="15074" max="15074" width="15.7109375" style="34" customWidth="1"/>
    <col min="15075" max="15075" width="11.28515625" style="34" customWidth="1"/>
    <col min="15076" max="15076" width="7.140625" style="34" customWidth="1"/>
    <col min="15077" max="15077" width="6" style="34" customWidth="1"/>
    <col min="15078" max="15078" width="7.85546875" style="34" customWidth="1"/>
    <col min="15079" max="15079" width="5.5703125" style="34" bestFit="1" customWidth="1"/>
    <col min="15080" max="15081" width="0" style="34" hidden="1" customWidth="1"/>
    <col min="15082" max="15082" width="11.42578125" style="34" customWidth="1"/>
    <col min="15083" max="15083" width="5.7109375" style="34" customWidth="1"/>
    <col min="15084" max="15084" width="26.28515625" style="34" customWidth="1"/>
    <col min="15085" max="15085" width="5.85546875" style="34" customWidth="1"/>
    <col min="15086" max="15086" width="10" style="34" customWidth="1"/>
    <col min="15087" max="15087" width="10.85546875" style="34" customWidth="1"/>
    <col min="15088" max="15088" width="0" style="34" hidden="1" customWidth="1"/>
    <col min="15089" max="15089" width="11.140625" style="34" bestFit="1" customWidth="1"/>
    <col min="15090" max="15090" width="6" style="34" bestFit="1" customWidth="1"/>
    <col min="15091" max="15091" width="28" style="34" customWidth="1"/>
    <col min="15092" max="15092" width="5.5703125" style="34" customWidth="1"/>
    <col min="15093" max="15093" width="9.5703125" style="34" customWidth="1"/>
    <col min="15094" max="15094" width="11.28515625" style="34" customWidth="1"/>
    <col min="15095" max="15095" width="0" style="34" hidden="1" customWidth="1"/>
    <col min="15096" max="15096" width="10.85546875" style="34" customWidth="1"/>
    <col min="15097" max="15097" width="5.42578125" style="34" customWidth="1"/>
    <col min="15098" max="15098" width="28" style="34" customWidth="1"/>
    <col min="15099" max="15099" width="7.85546875" style="34" customWidth="1"/>
    <col min="15100" max="15100" width="8" style="34" customWidth="1"/>
    <col min="15101" max="15101" width="12.42578125" style="34" customWidth="1"/>
    <col min="15102" max="15102" width="12.5703125" style="34" customWidth="1"/>
    <col min="15103" max="15103" width="13.5703125" style="34" bestFit="1" customWidth="1"/>
    <col min="15104" max="15104" width="5.7109375" style="34" customWidth="1"/>
    <col min="15105" max="15105" width="27.140625" style="34" customWidth="1"/>
    <col min="15106" max="15106" width="6.5703125" style="34" customWidth="1"/>
    <col min="15107" max="15107" width="9.42578125" style="34" customWidth="1"/>
    <col min="15108" max="15108" width="11.5703125" style="34" customWidth="1"/>
    <col min="15109" max="15109" width="11.140625" style="34" customWidth="1"/>
    <col min="15110" max="15110" width="11.85546875" style="34" customWidth="1"/>
    <col min="15111" max="15117" width="0" style="34" hidden="1" customWidth="1"/>
    <col min="15118" max="15118" width="13.5703125" style="34" customWidth="1"/>
    <col min="15119" max="15327" width="8.85546875" style="34"/>
    <col min="15328" max="15328" width="8.140625" style="34" customWidth="1"/>
    <col min="15329" max="15329" width="11.5703125" style="34" customWidth="1"/>
    <col min="15330" max="15330" width="15.7109375" style="34" customWidth="1"/>
    <col min="15331" max="15331" width="11.28515625" style="34" customWidth="1"/>
    <col min="15332" max="15332" width="7.140625" style="34" customWidth="1"/>
    <col min="15333" max="15333" width="6" style="34" customWidth="1"/>
    <col min="15334" max="15334" width="7.85546875" style="34" customWidth="1"/>
    <col min="15335" max="15335" width="5.5703125" style="34" bestFit="1" customWidth="1"/>
    <col min="15336" max="15337" width="0" style="34" hidden="1" customWidth="1"/>
    <col min="15338" max="15338" width="11.42578125" style="34" customWidth="1"/>
    <col min="15339" max="15339" width="5.7109375" style="34" customWidth="1"/>
    <col min="15340" max="15340" width="26.28515625" style="34" customWidth="1"/>
    <col min="15341" max="15341" width="5.85546875" style="34" customWidth="1"/>
    <col min="15342" max="15342" width="10" style="34" customWidth="1"/>
    <col min="15343" max="15343" width="10.85546875" style="34" customWidth="1"/>
    <col min="15344" max="15344" width="0" style="34" hidden="1" customWidth="1"/>
    <col min="15345" max="15345" width="11.140625" style="34" bestFit="1" customWidth="1"/>
    <col min="15346" max="15346" width="6" style="34" bestFit="1" customWidth="1"/>
    <col min="15347" max="15347" width="28" style="34" customWidth="1"/>
    <col min="15348" max="15348" width="5.5703125" style="34" customWidth="1"/>
    <col min="15349" max="15349" width="9.5703125" style="34" customWidth="1"/>
    <col min="15350" max="15350" width="11.28515625" style="34" customWidth="1"/>
    <col min="15351" max="15351" width="0" style="34" hidden="1" customWidth="1"/>
    <col min="15352" max="15352" width="10.85546875" style="34" customWidth="1"/>
    <col min="15353" max="15353" width="5.42578125" style="34" customWidth="1"/>
    <col min="15354" max="15354" width="28" style="34" customWidth="1"/>
    <col min="15355" max="15355" width="7.85546875" style="34" customWidth="1"/>
    <col min="15356" max="15356" width="8" style="34" customWidth="1"/>
    <col min="15357" max="15357" width="12.42578125" style="34" customWidth="1"/>
    <col min="15358" max="15358" width="12.5703125" style="34" customWidth="1"/>
    <col min="15359" max="15359" width="13.5703125" style="34" bestFit="1" customWidth="1"/>
    <col min="15360" max="15360" width="5.7109375" style="34" customWidth="1"/>
    <col min="15361" max="15361" width="27.140625" style="34" customWidth="1"/>
    <col min="15362" max="15362" width="6.5703125" style="34" customWidth="1"/>
    <col min="15363" max="15363" width="9.42578125" style="34" customWidth="1"/>
    <col min="15364" max="15364" width="11.5703125" style="34" customWidth="1"/>
    <col min="15365" max="15365" width="11.140625" style="34" customWidth="1"/>
    <col min="15366" max="15366" width="11.85546875" style="34" customWidth="1"/>
    <col min="15367" max="15373" width="0" style="34" hidden="1" customWidth="1"/>
    <col min="15374" max="15374" width="13.5703125" style="34" customWidth="1"/>
    <col min="15375" max="15583" width="8.85546875" style="34"/>
    <col min="15584" max="15584" width="8.140625" style="34" customWidth="1"/>
    <col min="15585" max="15585" width="11.5703125" style="34" customWidth="1"/>
    <col min="15586" max="15586" width="15.7109375" style="34" customWidth="1"/>
    <col min="15587" max="15587" width="11.28515625" style="34" customWidth="1"/>
    <col min="15588" max="15588" width="7.140625" style="34" customWidth="1"/>
    <col min="15589" max="15589" width="6" style="34" customWidth="1"/>
    <col min="15590" max="15590" width="7.85546875" style="34" customWidth="1"/>
    <col min="15591" max="15591" width="5.5703125" style="34" bestFit="1" customWidth="1"/>
    <col min="15592" max="15593" width="0" style="34" hidden="1" customWidth="1"/>
    <col min="15594" max="15594" width="11.42578125" style="34" customWidth="1"/>
    <col min="15595" max="15595" width="5.7109375" style="34" customWidth="1"/>
    <col min="15596" max="15596" width="26.28515625" style="34" customWidth="1"/>
    <col min="15597" max="15597" width="5.85546875" style="34" customWidth="1"/>
    <col min="15598" max="15598" width="10" style="34" customWidth="1"/>
    <col min="15599" max="15599" width="10.85546875" style="34" customWidth="1"/>
    <col min="15600" max="15600" width="0" style="34" hidden="1" customWidth="1"/>
    <col min="15601" max="15601" width="11.140625" style="34" bestFit="1" customWidth="1"/>
    <col min="15602" max="15602" width="6" style="34" bestFit="1" customWidth="1"/>
    <col min="15603" max="15603" width="28" style="34" customWidth="1"/>
    <col min="15604" max="15604" width="5.5703125" style="34" customWidth="1"/>
    <col min="15605" max="15605" width="9.5703125" style="34" customWidth="1"/>
    <col min="15606" max="15606" width="11.28515625" style="34" customWidth="1"/>
    <col min="15607" max="15607" width="0" style="34" hidden="1" customWidth="1"/>
    <col min="15608" max="15608" width="10.85546875" style="34" customWidth="1"/>
    <col min="15609" max="15609" width="5.42578125" style="34" customWidth="1"/>
    <col min="15610" max="15610" width="28" style="34" customWidth="1"/>
    <col min="15611" max="15611" width="7.85546875" style="34" customWidth="1"/>
    <col min="15612" max="15612" width="8" style="34" customWidth="1"/>
    <col min="15613" max="15613" width="12.42578125" style="34" customWidth="1"/>
    <col min="15614" max="15614" width="12.5703125" style="34" customWidth="1"/>
    <col min="15615" max="15615" width="13.5703125" style="34" bestFit="1" customWidth="1"/>
    <col min="15616" max="15616" width="5.7109375" style="34" customWidth="1"/>
    <col min="15617" max="15617" width="27.140625" style="34" customWidth="1"/>
    <col min="15618" max="15618" width="6.5703125" style="34" customWidth="1"/>
    <col min="15619" max="15619" width="9.42578125" style="34" customWidth="1"/>
    <col min="15620" max="15620" width="11.5703125" style="34" customWidth="1"/>
    <col min="15621" max="15621" width="11.140625" style="34" customWidth="1"/>
    <col min="15622" max="15622" width="11.85546875" style="34" customWidth="1"/>
    <col min="15623" max="15629" width="0" style="34" hidden="1" customWidth="1"/>
    <col min="15630" max="15630" width="13.5703125" style="34" customWidth="1"/>
    <col min="15631" max="15839" width="8.85546875" style="34"/>
    <col min="15840" max="15840" width="8.140625" style="34" customWidth="1"/>
    <col min="15841" max="15841" width="11.5703125" style="34" customWidth="1"/>
    <col min="15842" max="15842" width="15.7109375" style="34" customWidth="1"/>
    <col min="15843" max="15843" width="11.28515625" style="34" customWidth="1"/>
    <col min="15844" max="15844" width="7.140625" style="34" customWidth="1"/>
    <col min="15845" max="15845" width="6" style="34" customWidth="1"/>
    <col min="15846" max="15846" width="7.85546875" style="34" customWidth="1"/>
    <col min="15847" max="15847" width="5.5703125" style="34" bestFit="1" customWidth="1"/>
    <col min="15848" max="15849" width="0" style="34" hidden="1" customWidth="1"/>
    <col min="15850" max="15850" width="11.42578125" style="34" customWidth="1"/>
    <col min="15851" max="15851" width="5.7109375" style="34" customWidth="1"/>
    <col min="15852" max="15852" width="26.28515625" style="34" customWidth="1"/>
    <col min="15853" max="15853" width="5.85546875" style="34" customWidth="1"/>
    <col min="15854" max="15854" width="10" style="34" customWidth="1"/>
    <col min="15855" max="15855" width="10.85546875" style="34" customWidth="1"/>
    <col min="15856" max="15856" width="0" style="34" hidden="1" customWidth="1"/>
    <col min="15857" max="15857" width="11.140625" style="34" bestFit="1" customWidth="1"/>
    <col min="15858" max="15858" width="6" style="34" bestFit="1" customWidth="1"/>
    <col min="15859" max="15859" width="28" style="34" customWidth="1"/>
    <col min="15860" max="15860" width="5.5703125" style="34" customWidth="1"/>
    <col min="15861" max="15861" width="9.5703125" style="34" customWidth="1"/>
    <col min="15862" max="15862" width="11.28515625" style="34" customWidth="1"/>
    <col min="15863" max="15863" width="0" style="34" hidden="1" customWidth="1"/>
    <col min="15864" max="15864" width="10.85546875" style="34" customWidth="1"/>
    <col min="15865" max="15865" width="5.42578125" style="34" customWidth="1"/>
    <col min="15866" max="15866" width="28" style="34" customWidth="1"/>
    <col min="15867" max="15867" width="7.85546875" style="34" customWidth="1"/>
    <col min="15868" max="15868" width="8" style="34" customWidth="1"/>
    <col min="15869" max="15869" width="12.42578125" style="34" customWidth="1"/>
    <col min="15870" max="15870" width="12.5703125" style="34" customWidth="1"/>
    <col min="15871" max="15871" width="13.5703125" style="34" bestFit="1" customWidth="1"/>
    <col min="15872" max="15872" width="5.7109375" style="34" customWidth="1"/>
    <col min="15873" max="15873" width="27.140625" style="34" customWidth="1"/>
    <col min="15874" max="15874" width="6.5703125" style="34" customWidth="1"/>
    <col min="15875" max="15875" width="9.42578125" style="34" customWidth="1"/>
    <col min="15876" max="15876" width="11.5703125" style="34" customWidth="1"/>
    <col min="15877" max="15877" width="11.140625" style="34" customWidth="1"/>
    <col min="15878" max="15878" width="11.85546875" style="34" customWidth="1"/>
    <col min="15879" max="15885" width="0" style="34" hidden="1" customWidth="1"/>
    <col min="15886" max="15886" width="13.5703125" style="34" customWidth="1"/>
    <col min="15887" max="16095" width="8.85546875" style="34"/>
    <col min="16096" max="16096" width="8.140625" style="34" customWidth="1"/>
    <col min="16097" max="16097" width="11.5703125" style="34" customWidth="1"/>
    <col min="16098" max="16098" width="15.7109375" style="34" customWidth="1"/>
    <col min="16099" max="16099" width="11.28515625" style="34" customWidth="1"/>
    <col min="16100" max="16100" width="7.140625" style="34" customWidth="1"/>
    <col min="16101" max="16101" width="6" style="34" customWidth="1"/>
    <col min="16102" max="16102" width="7.85546875" style="34" customWidth="1"/>
    <col min="16103" max="16103" width="5.5703125" style="34" bestFit="1" customWidth="1"/>
    <col min="16104" max="16105" width="0" style="34" hidden="1" customWidth="1"/>
    <col min="16106" max="16106" width="11.42578125" style="34" customWidth="1"/>
    <col min="16107" max="16107" width="5.7109375" style="34" customWidth="1"/>
    <col min="16108" max="16108" width="26.28515625" style="34" customWidth="1"/>
    <col min="16109" max="16109" width="5.85546875" style="34" customWidth="1"/>
    <col min="16110" max="16110" width="10" style="34" customWidth="1"/>
    <col min="16111" max="16111" width="10.85546875" style="34" customWidth="1"/>
    <col min="16112" max="16112" width="0" style="34" hidden="1" customWidth="1"/>
    <col min="16113" max="16113" width="11.140625" style="34" bestFit="1" customWidth="1"/>
    <col min="16114" max="16114" width="6" style="34" bestFit="1" customWidth="1"/>
    <col min="16115" max="16115" width="28" style="34" customWidth="1"/>
    <col min="16116" max="16116" width="5.5703125" style="34" customWidth="1"/>
    <col min="16117" max="16117" width="9.5703125" style="34" customWidth="1"/>
    <col min="16118" max="16118" width="11.28515625" style="34" customWidth="1"/>
    <col min="16119" max="16119" width="0" style="34" hidden="1" customWidth="1"/>
    <col min="16120" max="16120" width="10.85546875" style="34" customWidth="1"/>
    <col min="16121" max="16121" width="5.42578125" style="34" customWidth="1"/>
    <col min="16122" max="16122" width="28" style="34" customWidth="1"/>
    <col min="16123" max="16123" width="7.85546875" style="34" customWidth="1"/>
    <col min="16124" max="16124" width="8" style="34" customWidth="1"/>
    <col min="16125" max="16125" width="12.42578125" style="34" customWidth="1"/>
    <col min="16126" max="16126" width="12.5703125" style="34" customWidth="1"/>
    <col min="16127" max="16127" width="13.5703125" style="34" bestFit="1" customWidth="1"/>
    <col min="16128" max="16128" width="5.7109375" style="34" customWidth="1"/>
    <col min="16129" max="16129" width="27.140625" style="34" customWidth="1"/>
    <col min="16130" max="16130" width="6.5703125" style="34" customWidth="1"/>
    <col min="16131" max="16131" width="9.42578125" style="34" customWidth="1"/>
    <col min="16132" max="16132" width="11.5703125" style="34" customWidth="1"/>
    <col min="16133" max="16133" width="11.140625" style="34" customWidth="1"/>
    <col min="16134" max="16134" width="11.85546875" style="34" customWidth="1"/>
    <col min="16135" max="16141" width="0" style="34" hidden="1" customWidth="1"/>
    <col min="16142" max="16142" width="13.5703125" style="34" customWidth="1"/>
    <col min="16143" max="16351" width="8.85546875" style="34"/>
    <col min="16352" max="16384" width="9.140625" style="34" customWidth="1"/>
  </cols>
  <sheetData>
    <row r="1" spans="1:44" ht="64.150000000000006" customHeight="1" thickTop="1" thickBot="1" x14ac:dyDescent="0.25">
      <c r="A1" s="231" t="s">
        <v>100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170"/>
      <c r="N1" s="170"/>
      <c r="O1" s="170"/>
      <c r="P1" s="170"/>
      <c r="Q1" s="170"/>
      <c r="R1" s="170"/>
      <c r="S1" s="170"/>
      <c r="T1" s="170"/>
      <c r="U1" s="170"/>
    </row>
    <row r="2" spans="1:44" s="46" customFormat="1" ht="19.149999999999999" customHeight="1" thickTop="1" thickBot="1" x14ac:dyDescent="0.3">
      <c r="A2" s="233" t="s">
        <v>89</v>
      </c>
      <c r="B2" s="229" t="s">
        <v>173</v>
      </c>
      <c r="C2" s="229" t="s">
        <v>182</v>
      </c>
      <c r="D2" s="237" t="s">
        <v>73</v>
      </c>
      <c r="E2" s="237" t="s">
        <v>90</v>
      </c>
      <c r="F2" s="239" t="s">
        <v>101</v>
      </c>
      <c r="G2" s="240"/>
      <c r="H2" s="240"/>
      <c r="I2" s="241"/>
      <c r="J2" s="227" t="s">
        <v>86</v>
      </c>
      <c r="K2" s="227" t="s">
        <v>102</v>
      </c>
      <c r="L2" s="227" t="s">
        <v>99</v>
      </c>
      <c r="M2" s="227" t="s">
        <v>99</v>
      </c>
      <c r="N2" s="229" t="s">
        <v>296</v>
      </c>
      <c r="O2" s="171"/>
      <c r="P2" s="171"/>
      <c r="Q2" s="171"/>
      <c r="R2" s="171"/>
      <c r="S2" s="171"/>
      <c r="T2" s="171"/>
      <c r="U2" s="171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</row>
    <row r="3" spans="1:44" s="45" customFormat="1" ht="19.149999999999999" customHeight="1" thickTop="1" x14ac:dyDescent="0.25">
      <c r="A3" s="234"/>
      <c r="B3" s="230"/>
      <c r="C3" s="230"/>
      <c r="D3" s="230"/>
      <c r="E3" s="230"/>
      <c r="F3" s="238" t="s">
        <v>103</v>
      </c>
      <c r="G3" s="238" t="s">
        <v>104</v>
      </c>
      <c r="H3" s="238" t="s">
        <v>92</v>
      </c>
      <c r="I3" s="238" t="s">
        <v>105</v>
      </c>
      <c r="J3" s="228"/>
      <c r="K3" s="228"/>
      <c r="L3" s="228"/>
      <c r="M3" s="228"/>
      <c r="N3" s="230"/>
      <c r="O3" s="171"/>
      <c r="P3" s="171"/>
      <c r="Q3" s="171"/>
      <c r="R3" s="171"/>
      <c r="S3" s="171"/>
      <c r="T3" s="171"/>
      <c r="U3" s="171"/>
    </row>
    <row r="4" spans="1:44" s="47" customFormat="1" ht="19.149999999999999" customHeight="1" x14ac:dyDescent="0.2">
      <c r="A4" s="235"/>
      <c r="B4" s="236"/>
      <c r="C4" s="242"/>
      <c r="D4" s="238"/>
      <c r="E4" s="238"/>
      <c r="F4" s="230"/>
      <c r="G4" s="230"/>
      <c r="H4" s="230"/>
      <c r="I4" s="230"/>
      <c r="J4" s="228"/>
      <c r="K4" s="228"/>
      <c r="L4" s="228"/>
      <c r="M4" s="228"/>
      <c r="N4" s="230"/>
      <c r="O4" s="172"/>
      <c r="P4" s="172"/>
      <c r="Q4" s="172"/>
      <c r="R4" s="172"/>
      <c r="S4" s="172"/>
      <c r="T4" s="172"/>
      <c r="U4" s="172"/>
    </row>
    <row r="5" spans="1:44" s="38" customFormat="1" ht="9" hidden="1" customHeight="1" x14ac:dyDescent="0.2">
      <c r="A5" s="48" t="str">
        <f>A2</f>
        <v>ÁREA</v>
      </c>
      <c r="B5" s="48" t="str">
        <f t="shared" ref="B5:L5" si="0">B2</f>
        <v xml:space="preserve">ELAVAÇÃO </v>
      </c>
      <c r="C5" s="48" t="str">
        <f t="shared" si="0"/>
        <v>DESENHO</v>
      </c>
      <c r="D5" s="48" t="str">
        <f t="shared" si="0"/>
        <v>REFERÊNCIA</v>
      </c>
      <c r="E5" s="48" t="str">
        <f t="shared" si="0"/>
        <v>TAG</v>
      </c>
      <c r="F5" s="48" t="str">
        <f>F3</f>
        <v>TIPO</v>
      </c>
      <c r="G5" s="48" t="str">
        <f>G3</f>
        <v>Pol.</v>
      </c>
      <c r="H5" s="48" t="str">
        <f>H3</f>
        <v>ML</v>
      </c>
      <c r="I5" s="48" t="str">
        <f>I3</f>
        <v>QT</v>
      </c>
      <c r="J5" s="48" t="str">
        <f t="shared" si="0"/>
        <v>FATOR</v>
      </c>
      <c r="K5" s="48" t="str">
        <f t="shared" si="0"/>
        <v>TOTAL ESTR. M2</v>
      </c>
      <c r="L5" s="48" t="str">
        <f t="shared" si="0"/>
        <v>TOTAL GERAL M2</v>
      </c>
      <c r="M5" s="173" t="str">
        <f>M2</f>
        <v>TOTAL GERAL M2</v>
      </c>
      <c r="N5" s="173" t="str">
        <f>N2</f>
        <v>Valor R$</v>
      </c>
      <c r="O5" s="173"/>
      <c r="P5" s="173"/>
      <c r="Q5" s="173"/>
      <c r="R5" s="173"/>
      <c r="S5" s="173"/>
      <c r="T5" s="173"/>
      <c r="U5" s="173"/>
    </row>
    <row r="6" spans="1:44" s="52" customFormat="1" ht="36.75" customHeight="1" x14ac:dyDescent="0.2">
      <c r="A6" s="39" t="s">
        <v>235</v>
      </c>
      <c r="B6" s="39">
        <v>7350</v>
      </c>
      <c r="C6" s="39" t="s">
        <v>183</v>
      </c>
      <c r="D6" s="41" t="s">
        <v>178</v>
      </c>
      <c r="E6" s="41" t="s">
        <v>174</v>
      </c>
      <c r="F6" s="49" t="s">
        <v>24</v>
      </c>
      <c r="G6" s="50">
        <v>12</v>
      </c>
      <c r="H6" s="49">
        <f>3.5+1.5</f>
        <v>5</v>
      </c>
      <c r="I6" s="49">
        <v>1</v>
      </c>
      <c r="J6" s="74">
        <v>1</v>
      </c>
      <c r="K6" s="75">
        <f>IF(F6="I",VLOOKUP(G6,Fatores!$A$39:$C$52,3,FALSE)*H6*I6,IF(F6="H",VLOOKUP(G6,Fatores!$E$39:$G$56,3,FALSE)*H6*I6,IF(F6="U",VLOOKUP(G6,Fatores!$I$39:$K$52,3,FALSE)*H6*I6,IF(F6="L",VLOOKUP(G6,Fatores!$M$39:$O$49,3,FALSE)*H6*I6,0))))</f>
        <v>5.8999999999999995</v>
      </c>
      <c r="L6" s="76">
        <f t="shared" ref="L6:L69" si="1">K6*J6</f>
        <v>5.8999999999999995</v>
      </c>
      <c r="M6" s="205">
        <v>2740.4873131953964</v>
      </c>
      <c r="N6" s="215">
        <f>M6*L6</f>
        <v>16168.875147852837</v>
      </c>
      <c r="O6" s="174"/>
      <c r="P6" s="174"/>
      <c r="Q6" s="174"/>
      <c r="R6" s="174"/>
      <c r="S6" s="174"/>
      <c r="T6" s="174"/>
      <c r="U6" s="174"/>
    </row>
    <row r="7" spans="1:44" s="52" customFormat="1" ht="36.75" customHeight="1" x14ac:dyDescent="0.2">
      <c r="A7" s="39" t="s">
        <v>235</v>
      </c>
      <c r="B7" s="39">
        <v>7350</v>
      </c>
      <c r="C7" s="39" t="s">
        <v>183</v>
      </c>
      <c r="D7" s="41" t="s">
        <v>178</v>
      </c>
      <c r="E7" s="41" t="s">
        <v>187</v>
      </c>
      <c r="F7" s="49" t="s">
        <v>24</v>
      </c>
      <c r="G7" s="50">
        <v>12</v>
      </c>
      <c r="H7" s="49">
        <f>1.25+1.25+1.21+1.29</f>
        <v>5</v>
      </c>
      <c r="I7" s="49">
        <v>1</v>
      </c>
      <c r="J7" s="74">
        <v>1</v>
      </c>
      <c r="K7" s="75">
        <f>IF(F7="I",VLOOKUP(G7,Fatores!$A$39:$C$52,3,FALSE)*H7*I7,IF(F7="H",VLOOKUP(G7,Fatores!$E$39:$G$56,3,FALSE)*H7*I7,IF(F7="U",VLOOKUP(G7,Fatores!$I$39:$K$52,3,FALSE)*H7*I7,IF(F7="L",VLOOKUP(G7,Fatores!$M$39:$O$49,3,FALSE)*H7*I7,0))))</f>
        <v>5.8999999999999995</v>
      </c>
      <c r="L7" s="76">
        <f>K7*J7</f>
        <v>5.8999999999999995</v>
      </c>
      <c r="M7" s="205">
        <v>2740.4873131953964</v>
      </c>
      <c r="N7" s="215">
        <f t="shared" ref="N7:N64" si="2">M7*L7</f>
        <v>16168.875147852837</v>
      </c>
      <c r="O7" s="174"/>
      <c r="P7" s="174"/>
      <c r="Q7" s="174"/>
      <c r="R7" s="174"/>
      <c r="S7" s="174"/>
      <c r="T7" s="174"/>
      <c r="U7" s="174"/>
    </row>
    <row r="8" spans="1:44" s="52" customFormat="1" ht="36.75" customHeight="1" x14ac:dyDescent="0.2">
      <c r="A8" s="39" t="s">
        <v>235</v>
      </c>
      <c r="B8" s="39">
        <v>7350</v>
      </c>
      <c r="C8" s="39" t="s">
        <v>183</v>
      </c>
      <c r="D8" s="41" t="s">
        <v>179</v>
      </c>
      <c r="E8" s="41" t="s">
        <v>175</v>
      </c>
      <c r="F8" s="49" t="s">
        <v>24</v>
      </c>
      <c r="G8" s="50">
        <v>12</v>
      </c>
      <c r="H8" s="49">
        <v>5</v>
      </c>
      <c r="I8" s="49">
        <v>1</v>
      </c>
      <c r="J8" s="74">
        <v>1</v>
      </c>
      <c r="K8" s="75">
        <f>IF(F8="I",VLOOKUP(G8,Fatores!$A$39:$C$52,3,FALSE)*H8*I8,IF(F8="H",VLOOKUP(G8,Fatores!$E$39:$G$56,3,FALSE)*H8*I8,IF(F8="U",VLOOKUP(G8,Fatores!$I$39:$K$52,3,FALSE)*H8*I8,IF(F8="L",VLOOKUP(G8,Fatores!$M$39:$O$49,3,FALSE)*H8*I8,0))))</f>
        <v>5.8999999999999995</v>
      </c>
      <c r="L8" s="76">
        <f t="shared" si="1"/>
        <v>5.8999999999999995</v>
      </c>
      <c r="M8" s="205">
        <v>2740.4873131953964</v>
      </c>
      <c r="N8" s="215">
        <f t="shared" si="2"/>
        <v>16168.875147852837</v>
      </c>
      <c r="O8" s="174"/>
      <c r="P8" s="174"/>
      <c r="Q8" s="174"/>
      <c r="R8" s="174"/>
      <c r="S8" s="174"/>
      <c r="T8" s="174"/>
      <c r="U8" s="174"/>
    </row>
    <row r="9" spans="1:44" s="52" customFormat="1" ht="36.75" customHeight="1" x14ac:dyDescent="0.2">
      <c r="A9" s="39" t="s">
        <v>235</v>
      </c>
      <c r="B9" s="39">
        <v>7350</v>
      </c>
      <c r="C9" s="39" t="s">
        <v>183</v>
      </c>
      <c r="D9" s="41" t="s">
        <v>179</v>
      </c>
      <c r="E9" s="41" t="s">
        <v>188</v>
      </c>
      <c r="F9" s="49" t="s">
        <v>24</v>
      </c>
      <c r="G9" s="50">
        <v>12</v>
      </c>
      <c r="H9" s="49">
        <v>5</v>
      </c>
      <c r="I9" s="49">
        <v>1</v>
      </c>
      <c r="J9" s="74">
        <v>1</v>
      </c>
      <c r="K9" s="75">
        <f>IF(F9="I",VLOOKUP(G9,Fatores!$A$39:$C$52,3,FALSE)*H9*I9,IF(F9="H",VLOOKUP(G9,Fatores!$E$39:$G$56,3,FALSE)*H9*I9,IF(F9="U",VLOOKUP(G9,Fatores!$I$39:$K$52,3,FALSE)*H9*I9,IF(F9="L",VLOOKUP(G9,Fatores!$M$39:$O$49,3,FALSE)*H9*I9,0))))</f>
        <v>5.8999999999999995</v>
      </c>
      <c r="L9" s="76">
        <f t="shared" si="1"/>
        <v>5.8999999999999995</v>
      </c>
      <c r="M9" s="205">
        <v>2740.4873131953964</v>
      </c>
      <c r="N9" s="215">
        <f t="shared" si="2"/>
        <v>16168.875147852837</v>
      </c>
      <c r="O9" s="174"/>
      <c r="P9" s="174"/>
      <c r="Q9" s="174"/>
      <c r="R9" s="174"/>
      <c r="S9" s="174"/>
      <c r="T9" s="174"/>
      <c r="U9" s="174"/>
    </row>
    <row r="10" spans="1:44" s="52" customFormat="1" ht="36.75" customHeight="1" x14ac:dyDescent="0.2">
      <c r="A10" s="39" t="s">
        <v>235</v>
      </c>
      <c r="B10" s="39">
        <v>7350</v>
      </c>
      <c r="C10" s="39" t="s">
        <v>183</v>
      </c>
      <c r="D10" s="41" t="s">
        <v>176</v>
      </c>
      <c r="E10" s="41" t="s">
        <v>190</v>
      </c>
      <c r="F10" s="49" t="s">
        <v>24</v>
      </c>
      <c r="G10" s="50">
        <v>8</v>
      </c>
      <c r="H10" s="49">
        <f>1.7+0.375+0.755+0.16+0.87+1.114</f>
        <v>4.9740000000000002</v>
      </c>
      <c r="I10" s="49">
        <v>1</v>
      </c>
      <c r="J10" s="74">
        <v>1</v>
      </c>
      <c r="K10" s="75">
        <f>IF(F10="I",VLOOKUP(G10,Fatores!$A$39:$C$52,3,FALSE)*H10*I10,IF(F10="H",VLOOKUP(G10,Fatores!$E$39:$G$56,3,FALSE)*H10*I10,IF(F10="U",VLOOKUP(G10,Fatores!$I$39:$K$52,3,FALSE)*H10*I10,IF(F10="L",VLOOKUP(G10,Fatores!$M$39:$O$49,3,FALSE)*H10*I10,0))))</f>
        <v>4.1781600000000001</v>
      </c>
      <c r="L10" s="76">
        <f t="shared" si="1"/>
        <v>4.1781600000000001</v>
      </c>
      <c r="M10" s="205">
        <v>2740.4873131953964</v>
      </c>
      <c r="N10" s="215">
        <f t="shared" si="2"/>
        <v>11450.194472500478</v>
      </c>
      <c r="O10" s="174"/>
      <c r="P10" s="174"/>
      <c r="Q10" s="174"/>
      <c r="R10" s="174"/>
      <c r="S10" s="174"/>
      <c r="T10" s="174"/>
      <c r="U10" s="174"/>
    </row>
    <row r="11" spans="1:44" s="52" customFormat="1" ht="36.75" customHeight="1" x14ac:dyDescent="0.2">
      <c r="A11" s="39" t="s">
        <v>235</v>
      </c>
      <c r="B11" s="39">
        <v>7350</v>
      </c>
      <c r="C11" s="39" t="s">
        <v>183</v>
      </c>
      <c r="D11" s="41" t="s">
        <v>176</v>
      </c>
      <c r="E11" s="41" t="s">
        <v>191</v>
      </c>
      <c r="F11" s="49" t="s">
        <v>24</v>
      </c>
      <c r="G11" s="50">
        <v>8</v>
      </c>
      <c r="H11" s="49">
        <f>1.7+0.375+0.755+0.16+0.87+1.114</f>
        <v>4.9740000000000002</v>
      </c>
      <c r="I11" s="49">
        <v>1</v>
      </c>
      <c r="J11" s="74">
        <v>1</v>
      </c>
      <c r="K11" s="75">
        <f>IF(F11="I",VLOOKUP(G11,Fatores!$A$39:$C$52,3,FALSE)*H11*I11,IF(F11="H",VLOOKUP(G11,Fatores!$E$39:$G$56,3,FALSE)*H11*I11,IF(F11="U",VLOOKUP(G11,Fatores!$I$39:$K$52,3,FALSE)*H11*I11,IF(F11="L",VLOOKUP(G11,Fatores!$M$39:$O$49,3,FALSE)*H11*I11,0))))</f>
        <v>4.1781600000000001</v>
      </c>
      <c r="L11" s="76">
        <f t="shared" si="1"/>
        <v>4.1781600000000001</v>
      </c>
      <c r="M11" s="205">
        <v>2740.4873131953964</v>
      </c>
      <c r="N11" s="215">
        <f t="shared" si="2"/>
        <v>11450.194472500478</v>
      </c>
      <c r="O11" s="174"/>
      <c r="P11" s="174"/>
      <c r="Q11" s="174"/>
      <c r="R11" s="174"/>
      <c r="S11" s="174"/>
      <c r="T11" s="174"/>
      <c r="U11" s="174"/>
    </row>
    <row r="12" spans="1:44" s="52" customFormat="1" ht="36.75" customHeight="1" x14ac:dyDescent="0.2">
      <c r="A12" s="39" t="s">
        <v>235</v>
      </c>
      <c r="B12" s="39">
        <v>7350</v>
      </c>
      <c r="C12" s="39" t="s">
        <v>183</v>
      </c>
      <c r="D12" s="41" t="s">
        <v>176</v>
      </c>
      <c r="E12" s="41" t="s">
        <v>192</v>
      </c>
      <c r="F12" s="49" t="s">
        <v>24</v>
      </c>
      <c r="G12" s="50">
        <v>8</v>
      </c>
      <c r="H12" s="49">
        <f>1.7+0.375+0.755+0.16+0.87+1.114</f>
        <v>4.9740000000000002</v>
      </c>
      <c r="I12" s="49">
        <v>1</v>
      </c>
      <c r="J12" s="74">
        <v>1</v>
      </c>
      <c r="K12" s="75">
        <f>IF(F12="I",VLOOKUP(G12,Fatores!$A$39:$C$52,3,FALSE)*H12*I12,IF(F12="H",VLOOKUP(G12,Fatores!$E$39:$G$56,3,FALSE)*H12*I12,IF(F12="U",VLOOKUP(G12,Fatores!$I$39:$K$52,3,FALSE)*H12*I12,IF(F12="L",VLOOKUP(G12,Fatores!$M$39:$O$49,3,FALSE)*H12*I12,0))))</f>
        <v>4.1781600000000001</v>
      </c>
      <c r="L12" s="76">
        <f t="shared" si="1"/>
        <v>4.1781600000000001</v>
      </c>
      <c r="M12" s="205">
        <v>2740.4873131953964</v>
      </c>
      <c r="N12" s="215">
        <f t="shared" si="2"/>
        <v>11450.194472500478</v>
      </c>
      <c r="O12" s="174"/>
      <c r="P12" s="174"/>
      <c r="Q12" s="174"/>
      <c r="R12" s="174"/>
      <c r="S12" s="174"/>
      <c r="T12" s="174"/>
      <c r="U12" s="174"/>
    </row>
    <row r="13" spans="1:44" s="52" customFormat="1" ht="36.75" customHeight="1" x14ac:dyDescent="0.2">
      <c r="A13" s="39" t="s">
        <v>235</v>
      </c>
      <c r="B13" s="39">
        <v>7350</v>
      </c>
      <c r="C13" s="39" t="s">
        <v>183</v>
      </c>
      <c r="D13" s="41" t="s">
        <v>176</v>
      </c>
      <c r="E13" s="41" t="s">
        <v>193</v>
      </c>
      <c r="F13" s="49" t="s">
        <v>24</v>
      </c>
      <c r="G13" s="50">
        <v>8</v>
      </c>
      <c r="H13" s="49">
        <f>1.7+0.375+0.755+0.16+0.87+1.114</f>
        <v>4.9740000000000002</v>
      </c>
      <c r="I13" s="49">
        <v>1</v>
      </c>
      <c r="J13" s="74">
        <v>1</v>
      </c>
      <c r="K13" s="75">
        <f>IF(F13="I",VLOOKUP(G13,Fatores!$A$39:$C$52,3,FALSE)*H13*I13,IF(F13="H",VLOOKUP(G13,Fatores!$E$39:$G$56,3,FALSE)*H13*I13,IF(F13="U",VLOOKUP(G13,Fatores!$I$39:$K$52,3,FALSE)*H13*I13,IF(F13="L",VLOOKUP(G13,Fatores!$M$39:$O$49,3,FALSE)*H13*I13,0))))</f>
        <v>4.1781600000000001</v>
      </c>
      <c r="L13" s="76">
        <f t="shared" si="1"/>
        <v>4.1781600000000001</v>
      </c>
      <c r="M13" s="205">
        <v>2740.4873131953964</v>
      </c>
      <c r="N13" s="215">
        <f t="shared" si="2"/>
        <v>11450.194472500478</v>
      </c>
      <c r="O13" s="174"/>
      <c r="P13" s="174"/>
      <c r="Q13" s="174"/>
      <c r="R13" s="174"/>
      <c r="S13" s="174"/>
      <c r="T13" s="174"/>
      <c r="U13" s="174"/>
    </row>
    <row r="14" spans="1:44" s="52" customFormat="1" ht="36.75" customHeight="1" x14ac:dyDescent="0.2">
      <c r="A14" s="39" t="s">
        <v>235</v>
      </c>
      <c r="B14" s="39">
        <v>7350</v>
      </c>
      <c r="C14" s="39" t="s">
        <v>183</v>
      </c>
      <c r="D14" s="41" t="s">
        <v>176</v>
      </c>
      <c r="E14" s="41" t="s">
        <v>194</v>
      </c>
      <c r="F14" s="49" t="s">
        <v>24</v>
      </c>
      <c r="G14" s="50">
        <v>8</v>
      </c>
      <c r="H14" s="49">
        <f>1.7+0.375+0.755+0.16+0.87+1.114</f>
        <v>4.9740000000000002</v>
      </c>
      <c r="I14" s="49">
        <v>1</v>
      </c>
      <c r="J14" s="74">
        <v>1</v>
      </c>
      <c r="K14" s="75">
        <f>IF(F14="I",VLOOKUP(G14,Fatores!$A$39:$C$52,3,FALSE)*H14*I14,IF(F14="H",VLOOKUP(G14,Fatores!$E$39:$G$56,3,FALSE)*H14*I14,IF(F14="U",VLOOKUP(G14,Fatores!$I$39:$K$52,3,FALSE)*H14*I14,IF(F14="L",VLOOKUP(G14,Fatores!$M$39:$O$49,3,FALSE)*H14*I14,0))))</f>
        <v>4.1781600000000001</v>
      </c>
      <c r="L14" s="76">
        <f t="shared" si="1"/>
        <v>4.1781600000000001</v>
      </c>
      <c r="M14" s="205">
        <v>2740.4873131953964</v>
      </c>
      <c r="N14" s="215">
        <f t="shared" si="2"/>
        <v>11450.194472500478</v>
      </c>
      <c r="O14" s="174"/>
      <c r="P14" s="174"/>
      <c r="Q14" s="174"/>
      <c r="R14" s="174"/>
      <c r="S14" s="174"/>
      <c r="T14" s="174"/>
      <c r="U14" s="174"/>
    </row>
    <row r="15" spans="1:44" s="52" customFormat="1" ht="36.75" customHeight="1" x14ac:dyDescent="0.2">
      <c r="A15" s="39" t="s">
        <v>235</v>
      </c>
      <c r="B15" s="39">
        <v>7350</v>
      </c>
      <c r="C15" s="39" t="s">
        <v>183</v>
      </c>
      <c r="D15" s="41" t="s">
        <v>176</v>
      </c>
      <c r="E15" s="41" t="s">
        <v>195</v>
      </c>
      <c r="F15" s="49" t="s">
        <v>24</v>
      </c>
      <c r="G15" s="50">
        <v>8</v>
      </c>
      <c r="H15" s="49">
        <f>1.81+1.24+1.35+0.6</f>
        <v>5</v>
      </c>
      <c r="I15" s="49">
        <v>1</v>
      </c>
      <c r="J15" s="74">
        <v>1</v>
      </c>
      <c r="K15" s="75">
        <f>IF(F15="I",VLOOKUP(G15,Fatores!$A$39:$C$52,3,FALSE)*H15*I15,IF(F15="H",VLOOKUP(G15,Fatores!$E$39:$G$56,3,FALSE)*H15*I15,IF(F15="U",VLOOKUP(G15,Fatores!$I$39:$K$52,3,FALSE)*H15*I15,IF(F15="L",VLOOKUP(G15,Fatores!$M$39:$O$49,3,FALSE)*H15*I15,0))))</f>
        <v>4.2</v>
      </c>
      <c r="L15" s="76">
        <f t="shared" si="1"/>
        <v>4.2</v>
      </c>
      <c r="M15" s="205">
        <v>2740.4873131953964</v>
      </c>
      <c r="N15" s="215">
        <f t="shared" si="2"/>
        <v>11510.046715420665</v>
      </c>
      <c r="O15" s="174"/>
      <c r="P15" s="174"/>
      <c r="Q15" s="174"/>
      <c r="R15" s="174"/>
      <c r="S15" s="174"/>
      <c r="T15" s="174"/>
      <c r="U15" s="174"/>
    </row>
    <row r="16" spans="1:44" s="52" customFormat="1" ht="36.75" customHeight="1" x14ac:dyDescent="0.2">
      <c r="A16" s="39" t="s">
        <v>235</v>
      </c>
      <c r="B16" s="39">
        <v>7350</v>
      </c>
      <c r="C16" s="39" t="s">
        <v>183</v>
      </c>
      <c r="D16" s="41" t="s">
        <v>176</v>
      </c>
      <c r="E16" s="41" t="s">
        <v>196</v>
      </c>
      <c r="F16" s="49" t="s">
        <v>24</v>
      </c>
      <c r="G16" s="50">
        <v>8</v>
      </c>
      <c r="H16" s="49">
        <f>1.81+1.24+1.35+0.6</f>
        <v>5</v>
      </c>
      <c r="I16" s="49">
        <v>1</v>
      </c>
      <c r="J16" s="74">
        <v>1</v>
      </c>
      <c r="K16" s="75">
        <f>IF(F16="I",VLOOKUP(G16,Fatores!$A$39:$C$52,3,FALSE)*H16*I16,IF(F16="H",VLOOKUP(G16,Fatores!$E$39:$G$56,3,FALSE)*H16*I16,IF(F16="U",VLOOKUP(G16,Fatores!$I$39:$K$52,3,FALSE)*H16*I16,IF(F16="L",VLOOKUP(G16,Fatores!$M$39:$O$49,3,FALSE)*H16*I16,0))))</f>
        <v>4.2</v>
      </c>
      <c r="L16" s="76">
        <f t="shared" si="1"/>
        <v>4.2</v>
      </c>
      <c r="M16" s="205">
        <v>2740.4873131953964</v>
      </c>
      <c r="N16" s="215">
        <f t="shared" si="2"/>
        <v>11510.046715420665</v>
      </c>
      <c r="O16" s="174"/>
      <c r="P16" s="174"/>
      <c r="Q16" s="174"/>
      <c r="R16" s="174"/>
      <c r="S16" s="174"/>
      <c r="T16" s="174"/>
      <c r="U16" s="174"/>
    </row>
    <row r="17" spans="1:21" s="52" customFormat="1" ht="36.75" customHeight="1" x14ac:dyDescent="0.2">
      <c r="A17" s="39" t="s">
        <v>235</v>
      </c>
      <c r="B17" s="39">
        <v>7350</v>
      </c>
      <c r="C17" s="39" t="s">
        <v>183</v>
      </c>
      <c r="D17" s="41" t="s">
        <v>176</v>
      </c>
      <c r="E17" s="41" t="s">
        <v>196</v>
      </c>
      <c r="F17" s="49" t="s">
        <v>24</v>
      </c>
      <c r="G17" s="50">
        <v>8</v>
      </c>
      <c r="H17" s="49">
        <f>0.56+0.625+1.185+2.63</f>
        <v>5</v>
      </c>
      <c r="I17" s="49">
        <v>1</v>
      </c>
      <c r="J17" s="74">
        <v>1</v>
      </c>
      <c r="K17" s="75">
        <f>IF(F17="I",VLOOKUP(G17,Fatores!$A$39:$C$52,3,FALSE)*H17*I17,IF(F17="H",VLOOKUP(G17,Fatores!$E$39:$G$56,3,FALSE)*H17*I17,IF(F17="U",VLOOKUP(G17,Fatores!$I$39:$K$52,3,FALSE)*H17*I17,IF(F17="L",VLOOKUP(G17,Fatores!$M$39:$O$49,3,FALSE)*H17*I17,0))))</f>
        <v>4.2</v>
      </c>
      <c r="L17" s="76">
        <f t="shared" si="1"/>
        <v>4.2</v>
      </c>
      <c r="M17" s="205">
        <v>2740.4873131953964</v>
      </c>
      <c r="N17" s="215">
        <f t="shared" si="2"/>
        <v>11510.046715420665</v>
      </c>
      <c r="O17" s="174"/>
      <c r="P17" s="174"/>
      <c r="Q17" s="174"/>
      <c r="R17" s="174"/>
      <c r="S17" s="174"/>
      <c r="T17" s="174"/>
      <c r="U17" s="174"/>
    </row>
    <row r="18" spans="1:21" s="52" customFormat="1" ht="36.75" customHeight="1" x14ac:dyDescent="0.2">
      <c r="A18" s="39" t="s">
        <v>235</v>
      </c>
      <c r="B18" s="39">
        <v>7350</v>
      </c>
      <c r="C18" s="39" t="s">
        <v>183</v>
      </c>
      <c r="D18" s="41" t="s">
        <v>176</v>
      </c>
      <c r="E18" s="41" t="s">
        <v>197</v>
      </c>
      <c r="F18" s="49" t="s">
        <v>24</v>
      </c>
      <c r="G18" s="50">
        <v>8</v>
      </c>
      <c r="H18" s="49">
        <v>1.1719999999999999</v>
      </c>
      <c r="I18" s="49">
        <v>1</v>
      </c>
      <c r="J18" s="74">
        <v>1</v>
      </c>
      <c r="K18" s="75">
        <f>IF(F18="I",VLOOKUP(G18,Fatores!$A$39:$C$52,3,FALSE)*H18*I18,IF(F18="H",VLOOKUP(G18,Fatores!$E$39:$G$56,3,FALSE)*H18*I18,IF(F18="U",VLOOKUP(G18,Fatores!$I$39:$K$52,3,FALSE)*H18*I18,IF(F18="L",VLOOKUP(G18,Fatores!$M$39:$O$49,3,FALSE)*H18*I18,0))))</f>
        <v>0.98447999999999991</v>
      </c>
      <c r="L18" s="76">
        <f t="shared" si="1"/>
        <v>0.98447999999999991</v>
      </c>
      <c r="M18" s="205">
        <v>2740.4873131953964</v>
      </c>
      <c r="N18" s="215">
        <f t="shared" si="2"/>
        <v>2697.9549500946036</v>
      </c>
      <c r="O18" s="174"/>
      <c r="P18" s="174"/>
      <c r="Q18" s="174"/>
      <c r="R18" s="174"/>
      <c r="S18" s="174"/>
      <c r="T18" s="174"/>
      <c r="U18" s="174"/>
    </row>
    <row r="19" spans="1:21" s="52" customFormat="1" ht="36.75" customHeight="1" x14ac:dyDescent="0.2">
      <c r="A19" s="39" t="s">
        <v>235</v>
      </c>
      <c r="B19" s="39">
        <v>7350</v>
      </c>
      <c r="C19" s="39" t="s">
        <v>183</v>
      </c>
      <c r="D19" s="41" t="s">
        <v>176</v>
      </c>
      <c r="E19" s="41" t="s">
        <v>198</v>
      </c>
      <c r="F19" s="49" t="s">
        <v>24</v>
      </c>
      <c r="G19" s="50">
        <v>8</v>
      </c>
      <c r="H19" s="49">
        <f>H17-H18</f>
        <v>3.8280000000000003</v>
      </c>
      <c r="I19" s="49">
        <v>1</v>
      </c>
      <c r="J19" s="74">
        <v>1</v>
      </c>
      <c r="K19" s="75">
        <f>IF(F19="I",VLOOKUP(G19,Fatores!$A$39:$C$52,3,FALSE)*H19*I19,IF(F19="H",VLOOKUP(G19,Fatores!$E$39:$G$56,3,FALSE)*H19*I19,IF(F19="U",VLOOKUP(G19,Fatores!$I$39:$K$52,3,FALSE)*H19*I19,IF(F19="L",VLOOKUP(G19,Fatores!$M$39:$O$49,3,FALSE)*H19*I19,0))))</f>
        <v>3.2155200000000002</v>
      </c>
      <c r="L19" s="76">
        <f t="shared" si="1"/>
        <v>3.2155200000000002</v>
      </c>
      <c r="M19" s="205">
        <v>2740.4873131953964</v>
      </c>
      <c r="N19" s="215">
        <f t="shared" si="2"/>
        <v>8812.0917653260622</v>
      </c>
      <c r="O19" s="174"/>
      <c r="P19" s="174"/>
      <c r="Q19" s="174"/>
      <c r="R19" s="174"/>
      <c r="S19" s="174"/>
      <c r="T19" s="174"/>
      <c r="U19" s="174"/>
    </row>
    <row r="20" spans="1:21" s="52" customFormat="1" ht="36.75" customHeight="1" x14ac:dyDescent="0.2">
      <c r="A20" s="39" t="s">
        <v>235</v>
      </c>
      <c r="B20" s="39">
        <v>7350</v>
      </c>
      <c r="C20" s="39" t="s">
        <v>183</v>
      </c>
      <c r="D20" s="41" t="s">
        <v>180</v>
      </c>
      <c r="E20" s="41" t="s">
        <v>177</v>
      </c>
      <c r="F20" s="49" t="s">
        <v>24</v>
      </c>
      <c r="G20" s="50">
        <v>12</v>
      </c>
      <c r="H20" s="77">
        <v>2.65</v>
      </c>
      <c r="I20" s="77">
        <v>1</v>
      </c>
      <c r="J20" s="74">
        <v>1</v>
      </c>
      <c r="K20" s="75">
        <f>IF(F20="I",VLOOKUP(G20,Fatores!$A$39:$C$52,3,FALSE)*H20*I20,IF(F20="H",VLOOKUP(G20,Fatores!$E$39:$G$56,3,FALSE)*H20*I20,IF(F20="U",VLOOKUP(G20,Fatores!$I$39:$K$52,3,FALSE)*H20*I20,IF(F20="L",VLOOKUP(G20,Fatores!$M$39:$O$49,3,FALSE)*H20*I20,0))))</f>
        <v>3.1269999999999998</v>
      </c>
      <c r="L20" s="76">
        <f t="shared" si="1"/>
        <v>3.1269999999999998</v>
      </c>
      <c r="M20" s="205">
        <v>2740.4873131953964</v>
      </c>
      <c r="N20" s="215">
        <f t="shared" si="2"/>
        <v>8569.5038283620033</v>
      </c>
      <c r="O20" s="174"/>
      <c r="P20" s="174"/>
      <c r="Q20" s="174"/>
      <c r="R20" s="174"/>
      <c r="S20" s="174"/>
      <c r="T20" s="174"/>
      <c r="U20" s="174"/>
    </row>
    <row r="21" spans="1:21" s="52" customFormat="1" ht="36.75" customHeight="1" x14ac:dyDescent="0.2">
      <c r="A21" s="39" t="s">
        <v>235</v>
      </c>
      <c r="B21" s="39">
        <v>7350</v>
      </c>
      <c r="C21" s="39" t="s">
        <v>183</v>
      </c>
      <c r="D21" s="41" t="s">
        <v>180</v>
      </c>
      <c r="E21" s="41" t="s">
        <v>181</v>
      </c>
      <c r="F21" s="49" t="s">
        <v>24</v>
      </c>
      <c r="G21" s="50">
        <v>12</v>
      </c>
      <c r="H21" s="49">
        <v>3.35</v>
      </c>
      <c r="I21" s="49">
        <v>1</v>
      </c>
      <c r="J21" s="74">
        <v>1</v>
      </c>
      <c r="K21" s="75">
        <f>IF(F21="I",VLOOKUP(G21,Fatores!$A$39:$C$52,3,FALSE)*H21*I21,IF(F21="H",VLOOKUP(G21,Fatores!$E$39:$G$56,3,FALSE)*H21*I21,IF(F21="U",VLOOKUP(G21,Fatores!$I$39:$K$52,3,FALSE)*H21*I21,IF(F21="L",VLOOKUP(G21,Fatores!$M$39:$O$49,3,FALSE)*H21*I21,0))))</f>
        <v>3.9529999999999998</v>
      </c>
      <c r="L21" s="76">
        <f t="shared" si="1"/>
        <v>3.9529999999999998</v>
      </c>
      <c r="M21" s="205">
        <v>2740.4873131953964</v>
      </c>
      <c r="N21" s="215">
        <f t="shared" si="2"/>
        <v>10833.146349061402</v>
      </c>
      <c r="O21" s="174"/>
      <c r="P21" s="174"/>
      <c r="Q21" s="174"/>
      <c r="R21" s="174"/>
      <c r="S21" s="174"/>
      <c r="T21" s="174"/>
      <c r="U21" s="174"/>
    </row>
    <row r="22" spans="1:21" s="52" customFormat="1" ht="36.75" customHeight="1" x14ac:dyDescent="0.2">
      <c r="A22" s="39" t="s">
        <v>235</v>
      </c>
      <c r="B22" s="39">
        <v>7350</v>
      </c>
      <c r="C22" s="39" t="s">
        <v>183</v>
      </c>
      <c r="D22" s="41" t="s">
        <v>184</v>
      </c>
      <c r="E22" s="41" t="s">
        <v>185</v>
      </c>
      <c r="F22" s="49" t="s">
        <v>24</v>
      </c>
      <c r="G22" s="50">
        <v>8</v>
      </c>
      <c r="H22" s="49">
        <v>2.65</v>
      </c>
      <c r="I22" s="49">
        <v>1</v>
      </c>
      <c r="J22" s="74">
        <v>1</v>
      </c>
      <c r="K22" s="75">
        <f>IF(F22="I",VLOOKUP(G22,Fatores!$A$39:$C$52,3,FALSE)*H22*I22,IF(F22="H",VLOOKUP(G22,Fatores!$E$39:$G$56,3,FALSE)*H22*I22,IF(F22="U",VLOOKUP(G22,Fatores!$I$39:$K$52,3,FALSE)*H22*I22,IF(F22="L",VLOOKUP(G22,Fatores!$M$39:$O$49,3,FALSE)*H22*I22,0))))</f>
        <v>2.226</v>
      </c>
      <c r="L22" s="76">
        <f t="shared" si="1"/>
        <v>2.226</v>
      </c>
      <c r="M22" s="205">
        <v>2740.4873131953964</v>
      </c>
      <c r="N22" s="215">
        <f t="shared" si="2"/>
        <v>6100.3247591729523</v>
      </c>
      <c r="O22" s="174"/>
      <c r="P22" s="174"/>
      <c r="Q22" s="174"/>
      <c r="R22" s="174"/>
      <c r="S22" s="174"/>
      <c r="T22" s="174"/>
      <c r="U22" s="174"/>
    </row>
    <row r="23" spans="1:21" s="52" customFormat="1" ht="36.75" customHeight="1" x14ac:dyDescent="0.2">
      <c r="A23" s="39" t="s">
        <v>235</v>
      </c>
      <c r="B23" s="39">
        <v>7350</v>
      </c>
      <c r="C23" s="39" t="s">
        <v>183</v>
      </c>
      <c r="D23" s="41" t="s">
        <v>184</v>
      </c>
      <c r="E23" s="41" t="s">
        <v>186</v>
      </c>
      <c r="F23" s="49" t="s">
        <v>24</v>
      </c>
      <c r="G23" s="50">
        <v>8</v>
      </c>
      <c r="H23" s="77">
        <v>3.35</v>
      </c>
      <c r="I23" s="49">
        <v>1</v>
      </c>
      <c r="J23" s="74">
        <v>1</v>
      </c>
      <c r="K23" s="75">
        <f>IF(F23="I",VLOOKUP(G23,Fatores!$A$39:$C$52,3,FALSE)*H23*I23,IF(F23="H",VLOOKUP(G23,Fatores!$E$39:$G$56,3,FALSE)*H23*I23,IF(F23="U",VLOOKUP(G23,Fatores!$I$39:$K$52,3,FALSE)*H23*I23,IF(F23="L",VLOOKUP(G23,Fatores!$M$39:$O$49,3,FALSE)*H23*I23,0))))</f>
        <v>2.8140000000000001</v>
      </c>
      <c r="L23" s="76">
        <f t="shared" si="1"/>
        <v>2.8140000000000001</v>
      </c>
      <c r="M23" s="205">
        <v>2740.4873131953964</v>
      </c>
      <c r="N23" s="215">
        <f t="shared" si="2"/>
        <v>7711.7312993318455</v>
      </c>
      <c r="O23" s="174"/>
      <c r="P23" s="174"/>
      <c r="Q23" s="174"/>
      <c r="R23" s="174"/>
      <c r="S23" s="174"/>
      <c r="T23" s="174"/>
      <c r="U23" s="174"/>
    </row>
    <row r="24" spans="1:21" s="52" customFormat="1" ht="36.75" customHeight="1" x14ac:dyDescent="0.2">
      <c r="A24" s="39" t="s">
        <v>235</v>
      </c>
      <c r="B24" s="39">
        <v>7350</v>
      </c>
      <c r="C24" s="39" t="s">
        <v>183</v>
      </c>
      <c r="D24" s="41" t="s">
        <v>176</v>
      </c>
      <c r="E24" s="41" t="s">
        <v>189</v>
      </c>
      <c r="F24" s="49" t="s">
        <v>106</v>
      </c>
      <c r="G24" s="50">
        <v>14</v>
      </c>
      <c r="H24" s="49">
        <v>6</v>
      </c>
      <c r="I24" s="49">
        <v>1</v>
      </c>
      <c r="J24" s="74">
        <v>1</v>
      </c>
      <c r="K24" s="75">
        <f>IF(F24="I",VLOOKUP(G24,Fatores!$A$39:$C$52,3,FALSE)*H24*I24,IF(F24="H",VLOOKUP(G24,Fatores!$E$39:$G$56,3,FALSE)*H24*I24,IF(F24="U",VLOOKUP(G24,Fatores!$I$39:$K$52,3,FALSE)*H24*I24,IF(F24="L",VLOOKUP(G24,Fatores!$M$39:$O$49,3,FALSE)*H24*I24,0))))</f>
        <v>12.97000000000002</v>
      </c>
      <c r="L24" s="76">
        <f t="shared" si="1"/>
        <v>12.97000000000002</v>
      </c>
      <c r="M24" s="205">
        <v>2740.4873131953964</v>
      </c>
      <c r="N24" s="215">
        <f t="shared" si="2"/>
        <v>35544.120452144343</v>
      </c>
      <c r="O24" s="174"/>
      <c r="P24" s="174"/>
      <c r="Q24" s="174"/>
      <c r="R24" s="174"/>
      <c r="S24" s="174"/>
      <c r="T24" s="174"/>
      <c r="U24" s="174"/>
    </row>
    <row r="25" spans="1:21" s="52" customFormat="1" ht="36.75" customHeight="1" x14ac:dyDescent="0.2">
      <c r="A25" s="39" t="s">
        <v>235</v>
      </c>
      <c r="B25" s="39">
        <v>7350</v>
      </c>
      <c r="C25" s="39" t="s">
        <v>183</v>
      </c>
      <c r="D25" s="41" t="s">
        <v>176</v>
      </c>
      <c r="E25" s="41" t="s">
        <v>199</v>
      </c>
      <c r="F25" s="49" t="s">
        <v>24</v>
      </c>
      <c r="G25" s="50">
        <v>8</v>
      </c>
      <c r="H25" s="49">
        <f>0.2+1+0.25+1.2</f>
        <v>2.65</v>
      </c>
      <c r="I25" s="49">
        <v>1</v>
      </c>
      <c r="J25" s="74">
        <v>1</v>
      </c>
      <c r="K25" s="75">
        <f>IF(F25="I",VLOOKUP(G25,Fatores!$A$39:$C$52,3,FALSE)*H25*I25,IF(F25="H",VLOOKUP(G25,Fatores!$E$39:$G$56,3,FALSE)*H25*I25,IF(F25="U",VLOOKUP(G25,Fatores!$I$39:$K$52,3,FALSE)*H25*I25,IF(F25="L",VLOOKUP(G25,Fatores!$M$39:$O$49,3,FALSE)*H25*I25,0))))</f>
        <v>2.226</v>
      </c>
      <c r="L25" s="76">
        <f t="shared" si="1"/>
        <v>2.226</v>
      </c>
      <c r="M25" s="205">
        <v>2740.4873131953964</v>
      </c>
      <c r="N25" s="215">
        <f t="shared" si="2"/>
        <v>6100.3247591729523</v>
      </c>
      <c r="O25" s="174"/>
      <c r="P25" s="174"/>
      <c r="Q25" s="174"/>
      <c r="R25" s="174"/>
      <c r="S25" s="174"/>
      <c r="T25" s="174"/>
      <c r="U25" s="174"/>
    </row>
    <row r="26" spans="1:21" s="52" customFormat="1" ht="36.75" customHeight="1" x14ac:dyDescent="0.2">
      <c r="A26" s="39" t="s">
        <v>235</v>
      </c>
      <c r="B26" s="39">
        <v>7350</v>
      </c>
      <c r="C26" s="39" t="s">
        <v>183</v>
      </c>
      <c r="D26" s="41" t="s">
        <v>176</v>
      </c>
      <c r="E26" s="41" t="s">
        <v>200</v>
      </c>
      <c r="F26" s="49" t="s">
        <v>24</v>
      </c>
      <c r="G26" s="50">
        <v>8</v>
      </c>
      <c r="H26" s="77">
        <f>0.485+1.09+0.775</f>
        <v>2.35</v>
      </c>
      <c r="I26" s="49">
        <v>1</v>
      </c>
      <c r="J26" s="74">
        <v>1</v>
      </c>
      <c r="K26" s="75">
        <f>IF(F26="I",VLOOKUP(G26,Fatores!$A$39:$C$52,3,FALSE)*H26*I26,IF(F26="H",VLOOKUP(G26,Fatores!$E$39:$G$56,3,FALSE)*H26*I26,IF(F26="U",VLOOKUP(G26,Fatores!$I$39:$K$52,3,FALSE)*H26*I26,IF(F26="L",VLOOKUP(G26,Fatores!$M$39:$O$49,3,FALSE)*H26*I26,0))))</f>
        <v>1.974</v>
      </c>
      <c r="L26" s="76">
        <f t="shared" si="1"/>
        <v>1.974</v>
      </c>
      <c r="M26" s="205">
        <v>2740.4873131953964</v>
      </c>
      <c r="N26" s="215">
        <f t="shared" si="2"/>
        <v>5409.7219562477121</v>
      </c>
      <c r="O26" s="174"/>
      <c r="P26" s="174"/>
      <c r="Q26" s="174"/>
      <c r="R26" s="174"/>
      <c r="S26" s="174"/>
      <c r="T26" s="174"/>
      <c r="U26" s="174"/>
    </row>
    <row r="27" spans="1:21" s="52" customFormat="1" ht="36.75" customHeight="1" x14ac:dyDescent="0.2">
      <c r="A27" s="39" t="s">
        <v>235</v>
      </c>
      <c r="B27" s="39">
        <v>7350</v>
      </c>
      <c r="C27" s="39" t="s">
        <v>183</v>
      </c>
      <c r="D27" s="41" t="s">
        <v>176</v>
      </c>
      <c r="E27" s="41" t="s">
        <v>201</v>
      </c>
      <c r="F27" s="49" t="s">
        <v>24</v>
      </c>
      <c r="G27" s="50">
        <v>8</v>
      </c>
      <c r="H27" s="77">
        <f>0.485+1.09+0.775</f>
        <v>2.35</v>
      </c>
      <c r="I27" s="49">
        <v>1</v>
      </c>
      <c r="J27" s="74">
        <v>1</v>
      </c>
      <c r="K27" s="75">
        <f>IF(F27="I",VLOOKUP(G27,Fatores!$A$39:$C$52,3,FALSE)*H27*I27,IF(F27="H",VLOOKUP(G27,Fatores!$E$39:$G$56,3,FALSE)*H27*I27,IF(F27="U",VLOOKUP(G27,Fatores!$I$39:$K$52,3,FALSE)*H27*I27,IF(F27="L",VLOOKUP(G27,Fatores!$M$39:$O$49,3,FALSE)*H27*I27,0))))</f>
        <v>1.974</v>
      </c>
      <c r="L27" s="76">
        <f t="shared" si="1"/>
        <v>1.974</v>
      </c>
      <c r="M27" s="205">
        <v>2740.4873131953964</v>
      </c>
      <c r="N27" s="215">
        <f t="shared" si="2"/>
        <v>5409.7219562477121</v>
      </c>
      <c r="O27" s="174"/>
      <c r="P27" s="174"/>
      <c r="Q27" s="174"/>
      <c r="R27" s="174"/>
      <c r="S27" s="174"/>
      <c r="T27" s="174"/>
      <c r="U27" s="174"/>
    </row>
    <row r="28" spans="1:21" s="52" customFormat="1" ht="36.75" customHeight="1" x14ac:dyDescent="0.2">
      <c r="A28" s="39" t="s">
        <v>235</v>
      </c>
      <c r="B28" s="39">
        <v>7350</v>
      </c>
      <c r="C28" s="39" t="s">
        <v>183</v>
      </c>
      <c r="D28" s="41" t="s">
        <v>227</v>
      </c>
      <c r="E28" s="41" t="s">
        <v>228</v>
      </c>
      <c r="F28" s="49" t="s">
        <v>106</v>
      </c>
      <c r="G28" s="50">
        <v>10</v>
      </c>
      <c r="H28" s="49">
        <v>3.9</v>
      </c>
      <c r="I28" s="49">
        <v>1</v>
      </c>
      <c r="J28" s="74">
        <v>1</v>
      </c>
      <c r="K28" s="75">
        <f>IF(F28="I",VLOOKUP(G28,Fatores!$A$39:$C$52,3,FALSE)*H28*I28,IF(F28="H",VLOOKUP(G28,Fatores!$E$39:$G$56,3,FALSE)*H28*I28,IF(F28="U",VLOOKUP(G28,Fatores!$I$39:$K$52,3,FALSE)*H28*I28,IF(F28="L",VLOOKUP(G28,Fatores!$M$39:$O$49,3,FALSE)*H28*I28,0))))</f>
        <v>6.0125000000000135</v>
      </c>
      <c r="L28" s="76">
        <f t="shared" si="1"/>
        <v>6.0125000000000135</v>
      </c>
      <c r="M28" s="205">
        <v>2740.4873131953964</v>
      </c>
      <c r="N28" s="215">
        <f t="shared" si="2"/>
        <v>16477.179970587356</v>
      </c>
      <c r="O28" s="174"/>
      <c r="P28" s="174"/>
      <c r="Q28" s="174"/>
      <c r="R28" s="174"/>
      <c r="S28" s="174"/>
      <c r="T28" s="174"/>
      <c r="U28" s="174"/>
    </row>
    <row r="29" spans="1:21" s="52" customFormat="1" ht="36.75" customHeight="1" x14ac:dyDescent="0.2">
      <c r="A29" s="39" t="s">
        <v>235</v>
      </c>
      <c r="B29" s="39">
        <v>7350</v>
      </c>
      <c r="C29" s="39" t="s">
        <v>183</v>
      </c>
      <c r="D29" s="41" t="s">
        <v>227</v>
      </c>
      <c r="E29" s="41" t="s">
        <v>230</v>
      </c>
      <c r="F29" s="49" t="s">
        <v>106</v>
      </c>
      <c r="G29" s="50">
        <v>10</v>
      </c>
      <c r="H29" s="49">
        <v>3.9</v>
      </c>
      <c r="I29" s="49">
        <v>1</v>
      </c>
      <c r="J29" s="74">
        <v>1</v>
      </c>
      <c r="K29" s="75">
        <f>IF(F29="I",VLOOKUP(G29,Fatores!$A$39:$C$52,3,FALSE)*H29*I29,IF(F29="H",VLOOKUP(G29,Fatores!$E$39:$G$56,3,FALSE)*H29*I29,IF(F29="U",VLOOKUP(G29,Fatores!$I$39:$K$52,3,FALSE)*H29*I29,IF(F29="L",VLOOKUP(G29,Fatores!$M$39:$O$49,3,FALSE)*H29*I29,0))))</f>
        <v>6.0125000000000135</v>
      </c>
      <c r="L29" s="76">
        <f>K29*J29</f>
        <v>6.0125000000000135</v>
      </c>
      <c r="M29" s="205">
        <v>2740.4873131953964</v>
      </c>
      <c r="N29" s="215">
        <f t="shared" si="2"/>
        <v>16477.179970587356</v>
      </c>
      <c r="O29" s="174"/>
      <c r="P29" s="174"/>
      <c r="Q29" s="174"/>
      <c r="R29" s="174"/>
      <c r="S29" s="174"/>
      <c r="T29" s="174"/>
      <c r="U29" s="174"/>
    </row>
    <row r="30" spans="1:21" s="52" customFormat="1" ht="36.75" customHeight="1" x14ac:dyDescent="0.2">
      <c r="A30" s="39" t="s">
        <v>235</v>
      </c>
      <c r="B30" s="39">
        <v>7350</v>
      </c>
      <c r="C30" s="39" t="s">
        <v>183</v>
      </c>
      <c r="D30" s="41" t="s">
        <v>227</v>
      </c>
      <c r="E30" s="41" t="s">
        <v>229</v>
      </c>
      <c r="F30" s="49" t="s">
        <v>106</v>
      </c>
      <c r="G30" s="50">
        <v>10</v>
      </c>
      <c r="H30" s="49">
        <v>3.9</v>
      </c>
      <c r="I30" s="49">
        <v>1</v>
      </c>
      <c r="J30" s="74">
        <v>1</v>
      </c>
      <c r="K30" s="75">
        <f>IF(F30="I",VLOOKUP(G30,Fatores!$A$39:$C$52,3,FALSE)*H30*I30,IF(F30="H",VLOOKUP(G30,Fatores!$E$39:$G$56,3,FALSE)*H30*I30,IF(F30="U",VLOOKUP(G30,Fatores!$I$39:$K$52,3,FALSE)*H30*I30,IF(F30="L",VLOOKUP(G30,Fatores!$M$39:$O$49,3,FALSE)*H30*I30,0))))</f>
        <v>6.0125000000000135</v>
      </c>
      <c r="L30" s="76">
        <f>K30*J30</f>
        <v>6.0125000000000135</v>
      </c>
      <c r="M30" s="205">
        <v>2740.4873131953964</v>
      </c>
      <c r="N30" s="215">
        <f t="shared" si="2"/>
        <v>16477.179970587356</v>
      </c>
      <c r="O30" s="174"/>
      <c r="P30" s="174"/>
      <c r="Q30" s="174"/>
      <c r="R30" s="174"/>
      <c r="S30" s="174"/>
      <c r="T30" s="174"/>
      <c r="U30" s="174"/>
    </row>
    <row r="31" spans="1:21" s="52" customFormat="1" ht="36.75" customHeight="1" x14ac:dyDescent="0.2">
      <c r="A31" s="39" t="s">
        <v>235</v>
      </c>
      <c r="B31" s="39">
        <v>7350</v>
      </c>
      <c r="C31" s="39" t="s">
        <v>183</v>
      </c>
      <c r="D31" s="41" t="s">
        <v>227</v>
      </c>
      <c r="E31" s="41" t="s">
        <v>232</v>
      </c>
      <c r="F31" s="49" t="s">
        <v>106</v>
      </c>
      <c r="G31" s="50">
        <v>10</v>
      </c>
      <c r="H31" s="49">
        <v>3.9</v>
      </c>
      <c r="I31" s="49">
        <v>1</v>
      </c>
      <c r="J31" s="74">
        <v>1</v>
      </c>
      <c r="K31" s="75">
        <f>IF(F31="I",VLOOKUP(G31,Fatores!$A$39:$C$52,3,FALSE)*H31*I31,IF(F31="H",VLOOKUP(G31,Fatores!$E$39:$G$56,3,FALSE)*H31*I31,IF(F31="U",VLOOKUP(G31,Fatores!$I$39:$K$52,3,FALSE)*H31*I31,IF(F31="L",VLOOKUP(G31,Fatores!$M$39:$O$49,3,FALSE)*H31*I31,0))))</f>
        <v>6.0125000000000135</v>
      </c>
      <c r="L31" s="76">
        <f>K31*J31</f>
        <v>6.0125000000000135</v>
      </c>
      <c r="M31" s="205">
        <v>2740.4873131953964</v>
      </c>
      <c r="N31" s="215">
        <f t="shared" si="2"/>
        <v>16477.179970587356</v>
      </c>
      <c r="O31" s="174"/>
      <c r="P31" s="174"/>
      <c r="Q31" s="174"/>
      <c r="R31" s="174"/>
      <c r="S31" s="174"/>
      <c r="T31" s="174"/>
      <c r="U31" s="174"/>
    </row>
    <row r="32" spans="1:21" s="52" customFormat="1" ht="36.75" customHeight="1" x14ac:dyDescent="0.2">
      <c r="A32" s="39" t="s">
        <v>235</v>
      </c>
      <c r="B32" s="39">
        <v>7350</v>
      </c>
      <c r="C32" s="39" t="s">
        <v>183</v>
      </c>
      <c r="D32" s="41" t="s">
        <v>227</v>
      </c>
      <c r="E32" s="41" t="s">
        <v>231</v>
      </c>
      <c r="F32" s="49" t="s">
        <v>106</v>
      </c>
      <c r="G32" s="50">
        <v>10</v>
      </c>
      <c r="H32" s="49">
        <v>3.9</v>
      </c>
      <c r="I32" s="49">
        <v>1</v>
      </c>
      <c r="J32" s="74">
        <v>1</v>
      </c>
      <c r="K32" s="75">
        <f>IF(F32="I",VLOOKUP(G32,Fatores!$A$39:$C$52,3,FALSE)*H32*I32,IF(F32="H",VLOOKUP(G32,Fatores!$E$39:$G$56,3,FALSE)*H32*I32,IF(F32="U",VLOOKUP(G32,Fatores!$I$39:$K$52,3,FALSE)*H32*I32,IF(F32="L",VLOOKUP(G32,Fatores!$M$39:$O$49,3,FALSE)*H32*I32,0))))</f>
        <v>6.0125000000000135</v>
      </c>
      <c r="L32" s="76">
        <f>K32*J32</f>
        <v>6.0125000000000135</v>
      </c>
      <c r="M32" s="205">
        <v>2740.4873131953964</v>
      </c>
      <c r="N32" s="215">
        <f t="shared" si="2"/>
        <v>16477.179970587356</v>
      </c>
      <c r="O32" s="174"/>
      <c r="P32" s="174"/>
      <c r="Q32" s="174"/>
      <c r="R32" s="174"/>
      <c r="S32" s="174"/>
      <c r="T32" s="174"/>
      <c r="U32" s="174"/>
    </row>
    <row r="33" spans="1:21" s="52" customFormat="1" ht="36.75" customHeight="1" x14ac:dyDescent="0.2">
      <c r="A33" s="39" t="s">
        <v>235</v>
      </c>
      <c r="B33" s="39">
        <v>3450</v>
      </c>
      <c r="C33" s="39" t="s">
        <v>183</v>
      </c>
      <c r="D33" s="41" t="s">
        <v>178</v>
      </c>
      <c r="E33" s="41" t="s">
        <v>202</v>
      </c>
      <c r="F33" s="49" t="s">
        <v>24</v>
      </c>
      <c r="G33" s="50">
        <v>8</v>
      </c>
      <c r="H33" s="77">
        <f>3.5+1.5</f>
        <v>5</v>
      </c>
      <c r="I33" s="77">
        <v>1</v>
      </c>
      <c r="J33" s="74">
        <v>1</v>
      </c>
      <c r="K33" s="75">
        <f>IF(F33="I",VLOOKUP(G33,Fatores!$A$39:$C$52,3,FALSE)*H33*I33,IF(F33="H",VLOOKUP(G33,Fatores!$E$39:$G$56,3,FALSE)*H33*I33,IF(F33="U",VLOOKUP(G33,Fatores!$I$39:$K$52,3,FALSE)*H33*I33,IF(F33="L",VLOOKUP(G33,Fatores!$M$39:$O$49,3,FALSE)*H33*I33,0))))</f>
        <v>4.2</v>
      </c>
      <c r="L33" s="76">
        <f t="shared" si="1"/>
        <v>4.2</v>
      </c>
      <c r="M33" s="205">
        <v>2740.4873131953964</v>
      </c>
      <c r="N33" s="215">
        <f t="shared" si="2"/>
        <v>11510.046715420665</v>
      </c>
      <c r="O33" s="174"/>
      <c r="P33" s="174"/>
      <c r="Q33" s="174"/>
      <c r="R33" s="174"/>
      <c r="S33" s="174"/>
      <c r="T33" s="174"/>
      <c r="U33" s="174"/>
    </row>
    <row r="34" spans="1:21" s="52" customFormat="1" ht="36.75" customHeight="1" x14ac:dyDescent="0.2">
      <c r="A34" s="39" t="s">
        <v>235</v>
      </c>
      <c r="B34" s="39">
        <v>3450</v>
      </c>
      <c r="C34" s="39" t="s">
        <v>183</v>
      </c>
      <c r="D34" s="41" t="s">
        <v>178</v>
      </c>
      <c r="E34" s="41" t="s">
        <v>203</v>
      </c>
      <c r="F34" s="49" t="s">
        <v>24</v>
      </c>
      <c r="G34" s="50">
        <v>8</v>
      </c>
      <c r="H34" s="77">
        <f>1.21+0.66+1.24+0.95+0.94</f>
        <v>5</v>
      </c>
      <c r="I34" s="49">
        <v>1</v>
      </c>
      <c r="J34" s="74">
        <v>1</v>
      </c>
      <c r="K34" s="75">
        <f>IF(F34="I",VLOOKUP(G34,Fatores!$A$39:$C$52,3,FALSE)*H34*I34,IF(F34="H",VLOOKUP(G34,Fatores!$E$39:$G$56,3,FALSE)*H34*I34,IF(F34="U",VLOOKUP(G34,Fatores!$I$39:$K$52,3,FALSE)*H34*I34,IF(F34="L",VLOOKUP(G34,Fatores!$M$39:$O$49,3,FALSE)*H34*I34,0))))</f>
        <v>4.2</v>
      </c>
      <c r="L34" s="76">
        <f t="shared" si="1"/>
        <v>4.2</v>
      </c>
      <c r="M34" s="205">
        <v>2740.4873131953964</v>
      </c>
      <c r="N34" s="215">
        <f t="shared" si="2"/>
        <v>11510.046715420665</v>
      </c>
      <c r="O34" s="174"/>
      <c r="P34" s="174"/>
      <c r="Q34" s="174"/>
      <c r="R34" s="174"/>
      <c r="S34" s="174"/>
      <c r="T34" s="174"/>
      <c r="U34" s="174"/>
    </row>
    <row r="35" spans="1:21" s="52" customFormat="1" ht="36.75" customHeight="1" x14ac:dyDescent="0.2">
      <c r="A35" s="39" t="s">
        <v>235</v>
      </c>
      <c r="B35" s="39">
        <v>3450</v>
      </c>
      <c r="C35" s="39" t="s">
        <v>183</v>
      </c>
      <c r="D35" s="41" t="s">
        <v>179</v>
      </c>
      <c r="E35" s="41" t="s">
        <v>205</v>
      </c>
      <c r="F35" s="49" t="s">
        <v>24</v>
      </c>
      <c r="G35" s="50">
        <v>8</v>
      </c>
      <c r="H35" s="77">
        <f>3.5+1.5</f>
        <v>5</v>
      </c>
      <c r="I35" s="49">
        <v>1</v>
      </c>
      <c r="J35" s="74">
        <v>1</v>
      </c>
      <c r="K35" s="75">
        <f>IF(F35="I",VLOOKUP(G35,Fatores!$A$39:$C$52,3,FALSE)*H35*I35,IF(F35="H",VLOOKUP(G35,Fatores!$E$39:$G$56,3,FALSE)*H35*I35,IF(F35="U",VLOOKUP(G35,Fatores!$I$39:$K$52,3,FALSE)*H35*I35,IF(F35="L",VLOOKUP(G35,Fatores!$M$39:$O$49,3,FALSE)*H35*I35,0))))</f>
        <v>4.2</v>
      </c>
      <c r="L35" s="76">
        <f t="shared" si="1"/>
        <v>4.2</v>
      </c>
      <c r="M35" s="205">
        <v>2740.4873131953964</v>
      </c>
      <c r="N35" s="215">
        <f t="shared" si="2"/>
        <v>11510.046715420665</v>
      </c>
      <c r="O35" s="174"/>
      <c r="P35" s="174"/>
      <c r="Q35" s="174"/>
      <c r="R35" s="174"/>
      <c r="S35" s="174"/>
      <c r="T35" s="174"/>
      <c r="U35" s="174"/>
    </row>
    <row r="36" spans="1:21" s="52" customFormat="1" ht="36.75" customHeight="1" x14ac:dyDescent="0.2">
      <c r="A36" s="39" t="s">
        <v>235</v>
      </c>
      <c r="B36" s="39">
        <v>3450</v>
      </c>
      <c r="C36" s="39" t="s">
        <v>183</v>
      </c>
      <c r="D36" s="41" t="s">
        <v>179</v>
      </c>
      <c r="E36" s="41" t="s">
        <v>204</v>
      </c>
      <c r="F36" s="49" t="s">
        <v>24</v>
      </c>
      <c r="G36" s="50">
        <v>8</v>
      </c>
      <c r="H36" s="77">
        <f>1.21+0.66+1.24+0.95+0.94</f>
        <v>5</v>
      </c>
      <c r="I36" s="49">
        <v>1</v>
      </c>
      <c r="J36" s="74">
        <v>1</v>
      </c>
      <c r="K36" s="75">
        <f>IF(F36="I",VLOOKUP(G36,Fatores!$A$39:$C$52,3,FALSE)*H36*I36,IF(F36="H",VLOOKUP(G36,Fatores!$E$39:$G$56,3,FALSE)*H36*I36,IF(F36="U",VLOOKUP(G36,Fatores!$I$39:$K$52,3,FALSE)*H36*I36,IF(F36="L",VLOOKUP(G36,Fatores!$M$39:$O$49,3,FALSE)*H36*I36,0))))</f>
        <v>4.2</v>
      </c>
      <c r="L36" s="76">
        <f t="shared" si="1"/>
        <v>4.2</v>
      </c>
      <c r="M36" s="205">
        <v>2740.4873131953964</v>
      </c>
      <c r="N36" s="215">
        <f t="shared" si="2"/>
        <v>11510.046715420665</v>
      </c>
      <c r="O36" s="174"/>
      <c r="P36" s="174"/>
      <c r="Q36" s="174"/>
      <c r="R36" s="174"/>
      <c r="S36" s="174"/>
      <c r="T36" s="174"/>
      <c r="U36" s="174"/>
    </row>
    <row r="37" spans="1:21" s="52" customFormat="1" ht="36.75" customHeight="1" x14ac:dyDescent="0.2">
      <c r="A37" s="39" t="s">
        <v>235</v>
      </c>
      <c r="B37" s="39">
        <v>3450</v>
      </c>
      <c r="C37" s="39" t="s">
        <v>183</v>
      </c>
      <c r="D37" s="41" t="s">
        <v>176</v>
      </c>
      <c r="E37" s="41" t="s">
        <v>206</v>
      </c>
      <c r="F37" s="49" t="s">
        <v>24</v>
      </c>
      <c r="G37" s="50">
        <v>14</v>
      </c>
      <c r="H37" s="49">
        <v>5</v>
      </c>
      <c r="I37" s="49">
        <v>1</v>
      </c>
      <c r="J37" s="74">
        <v>1</v>
      </c>
      <c r="K37" s="75">
        <f>IF(F37="I",VLOOKUP(G37,Fatores!$A$39:$C$52,3,FALSE)*H37*I37,IF(F37="H",VLOOKUP(G37,Fatores!$E$39:$G$56,3,FALSE)*H37*I37,IF(F37="U",VLOOKUP(G37,Fatores!$I$39:$K$52,3,FALSE)*H37*I37,IF(F37="L",VLOOKUP(G37,Fatores!$M$39:$O$49,3,FALSE)*H37*I37,0))))</f>
        <v>6.75</v>
      </c>
      <c r="L37" s="76">
        <f>K37*J37</f>
        <v>6.75</v>
      </c>
      <c r="M37" s="205">
        <v>2740.4873131953964</v>
      </c>
      <c r="N37" s="215">
        <f t="shared" si="2"/>
        <v>18498.289364068925</v>
      </c>
      <c r="O37" s="174"/>
      <c r="P37" s="174"/>
      <c r="Q37" s="174"/>
      <c r="R37" s="174"/>
      <c r="S37" s="174"/>
      <c r="T37" s="174"/>
      <c r="U37" s="174"/>
    </row>
    <row r="38" spans="1:21" s="52" customFormat="1" ht="36.75" customHeight="1" x14ac:dyDescent="0.2">
      <c r="A38" s="39" t="s">
        <v>235</v>
      </c>
      <c r="B38" s="39">
        <v>3450</v>
      </c>
      <c r="C38" s="39" t="s">
        <v>183</v>
      </c>
      <c r="D38" s="41" t="s">
        <v>176</v>
      </c>
      <c r="E38" s="41" t="s">
        <v>207</v>
      </c>
      <c r="F38" s="49" t="s">
        <v>24</v>
      </c>
      <c r="G38" s="50">
        <v>14</v>
      </c>
      <c r="H38" s="49">
        <v>5</v>
      </c>
      <c r="I38" s="49">
        <v>1</v>
      </c>
      <c r="J38" s="74">
        <v>1</v>
      </c>
      <c r="K38" s="75">
        <f>IF(F38="I",VLOOKUP(G38,Fatores!$A$39:$C$52,3,FALSE)*H38*I38,IF(F38="H",VLOOKUP(G38,Fatores!$E$39:$G$56,3,FALSE)*H38*I38,IF(F38="U",VLOOKUP(G38,Fatores!$I$39:$K$52,3,FALSE)*H38*I38,IF(F38="L",VLOOKUP(G38,Fatores!$M$39:$O$49,3,FALSE)*H38*I38,0))))</f>
        <v>6.75</v>
      </c>
      <c r="L38" s="76">
        <f t="shared" si="1"/>
        <v>6.75</v>
      </c>
      <c r="M38" s="205">
        <v>2740.4873131953964</v>
      </c>
      <c r="N38" s="215">
        <f t="shared" si="2"/>
        <v>18498.289364068925</v>
      </c>
      <c r="O38" s="174"/>
      <c r="P38" s="174"/>
      <c r="Q38" s="174"/>
      <c r="R38" s="174"/>
      <c r="S38" s="174"/>
      <c r="T38" s="174"/>
      <c r="U38" s="174"/>
    </row>
    <row r="39" spans="1:21" s="52" customFormat="1" ht="36.75" customHeight="1" x14ac:dyDescent="0.2">
      <c r="A39" s="39" t="s">
        <v>235</v>
      </c>
      <c r="B39" s="39">
        <v>3450</v>
      </c>
      <c r="C39" s="39" t="s">
        <v>183</v>
      </c>
      <c r="D39" s="41" t="s">
        <v>176</v>
      </c>
      <c r="E39" s="41" t="s">
        <v>208</v>
      </c>
      <c r="F39" s="49" t="s">
        <v>24</v>
      </c>
      <c r="G39" s="78">
        <v>10</v>
      </c>
      <c r="H39" s="77">
        <f>1.545+0.925+1.14</f>
        <v>3.6099999999999994</v>
      </c>
      <c r="I39" s="49">
        <v>1</v>
      </c>
      <c r="J39" s="74">
        <v>1</v>
      </c>
      <c r="K39" s="75">
        <f>IF(F39="I",VLOOKUP(G39,Fatores!$A$39:$C$52,3,FALSE)*H39*I39,IF(F39="H",VLOOKUP(G39,Fatores!$E$39:$G$56,3,FALSE)*H39*I39,IF(F39="U",VLOOKUP(G39,Fatores!$I$39:$K$52,3,FALSE)*H39*I39,IF(F39="L",VLOOKUP(G39,Fatores!$M$39:$O$49,3,FALSE)*H39*I39,0))))</f>
        <v>3.7182999999999997</v>
      </c>
      <c r="L39" s="76">
        <f>K39*J39</f>
        <v>3.7182999999999997</v>
      </c>
      <c r="M39" s="205">
        <v>2740.4873131953964</v>
      </c>
      <c r="N39" s="215">
        <f t="shared" si="2"/>
        <v>10189.953976654442</v>
      </c>
      <c r="O39" s="174"/>
      <c r="P39" s="174"/>
      <c r="Q39" s="174"/>
      <c r="R39" s="174"/>
      <c r="S39" s="174"/>
      <c r="T39" s="174"/>
      <c r="U39" s="174"/>
    </row>
    <row r="40" spans="1:21" s="52" customFormat="1" ht="36.75" customHeight="1" x14ac:dyDescent="0.2">
      <c r="A40" s="39" t="s">
        <v>235</v>
      </c>
      <c r="B40" s="39">
        <v>3450</v>
      </c>
      <c r="C40" s="39" t="s">
        <v>183</v>
      </c>
      <c r="D40" s="41" t="s">
        <v>176</v>
      </c>
      <c r="E40" s="41" t="s">
        <v>209</v>
      </c>
      <c r="F40" s="49" t="s">
        <v>24</v>
      </c>
      <c r="G40" s="50">
        <v>8</v>
      </c>
      <c r="H40" s="77">
        <f>1.545+0.925+1.14</f>
        <v>3.6099999999999994</v>
      </c>
      <c r="I40" s="49">
        <v>1</v>
      </c>
      <c r="J40" s="74">
        <v>1</v>
      </c>
      <c r="K40" s="75">
        <f>IF(F40="I",VLOOKUP(G40,Fatores!$A$39:$C$52,3,FALSE)*H40*I40,IF(F40="H",VLOOKUP(G40,Fatores!$E$39:$G$56,3,FALSE)*H40*I40,IF(F40="U",VLOOKUP(G40,Fatores!$I$39:$K$52,3,FALSE)*H40*I40,IF(F40="L",VLOOKUP(G40,Fatores!$M$39:$O$49,3,FALSE)*H40*I40,0))))</f>
        <v>3.0323999999999995</v>
      </c>
      <c r="L40" s="76">
        <f>K40*J40</f>
        <v>3.0323999999999995</v>
      </c>
      <c r="M40" s="205">
        <v>2740.4873131953964</v>
      </c>
      <c r="N40" s="215">
        <f t="shared" si="2"/>
        <v>8310.2537285337185</v>
      </c>
      <c r="O40" s="174"/>
      <c r="P40" s="174"/>
      <c r="Q40" s="174"/>
      <c r="R40" s="174"/>
      <c r="S40" s="174"/>
      <c r="T40" s="174"/>
      <c r="U40" s="174"/>
    </row>
    <row r="41" spans="1:21" s="52" customFormat="1" ht="36.75" customHeight="1" x14ac:dyDescent="0.2">
      <c r="A41" s="39" t="s">
        <v>235</v>
      </c>
      <c r="B41" s="39">
        <v>3450</v>
      </c>
      <c r="C41" s="39" t="s">
        <v>183</v>
      </c>
      <c r="D41" s="41" t="s">
        <v>176</v>
      </c>
      <c r="E41" s="41" t="s">
        <v>210</v>
      </c>
      <c r="F41" s="49" t="s">
        <v>24</v>
      </c>
      <c r="G41" s="50">
        <v>10</v>
      </c>
      <c r="H41" s="77">
        <f>1.545+0.925+1.14+0.89+0.5</f>
        <v>4.9999999999999991</v>
      </c>
      <c r="I41" s="49">
        <v>1</v>
      </c>
      <c r="J41" s="74">
        <v>1</v>
      </c>
      <c r="K41" s="75">
        <f>IF(F41="I",VLOOKUP(G41,Fatores!$A$39:$C$52,3,FALSE)*H41*I41,IF(F41="H",VLOOKUP(G41,Fatores!$E$39:$G$56,3,FALSE)*H41*I41,IF(F41="U",VLOOKUP(G41,Fatores!$I$39:$K$52,3,FALSE)*H41*I41,IF(F41="L",VLOOKUP(G41,Fatores!$M$39:$O$49,3,FALSE)*H41*I41,0))))</f>
        <v>5.1499999999999995</v>
      </c>
      <c r="L41" s="76">
        <f t="shared" si="1"/>
        <v>5.1499999999999995</v>
      </c>
      <c r="M41" s="205">
        <v>2740.4873131953964</v>
      </c>
      <c r="N41" s="215">
        <f t="shared" si="2"/>
        <v>14113.50966295629</v>
      </c>
      <c r="O41" s="174"/>
      <c r="P41" s="174"/>
      <c r="Q41" s="174"/>
      <c r="R41" s="174"/>
      <c r="S41" s="174"/>
      <c r="T41" s="174"/>
      <c r="U41" s="174"/>
    </row>
    <row r="42" spans="1:21" s="52" customFormat="1" ht="36.75" customHeight="1" x14ac:dyDescent="0.2">
      <c r="A42" s="39" t="s">
        <v>235</v>
      </c>
      <c r="B42" s="39">
        <v>3450</v>
      </c>
      <c r="C42" s="39" t="s">
        <v>183</v>
      </c>
      <c r="D42" s="41" t="s">
        <v>176</v>
      </c>
      <c r="E42" s="41" t="s">
        <v>211</v>
      </c>
      <c r="F42" s="49" t="s">
        <v>24</v>
      </c>
      <c r="G42" s="50">
        <v>8</v>
      </c>
      <c r="H42" s="49">
        <f>0.568+0.178+0.644</f>
        <v>1.3900000000000001</v>
      </c>
      <c r="I42" s="49">
        <v>1</v>
      </c>
      <c r="J42" s="74">
        <v>1</v>
      </c>
      <c r="K42" s="75">
        <f>IF(F42="I",VLOOKUP(G42,Fatores!$A$39:$C$52,3,FALSE)*H42*I42,IF(F42="H",VLOOKUP(G42,Fatores!$E$39:$G$56,3,FALSE)*H42*I42,IF(F42="U",VLOOKUP(G42,Fatores!$I$39:$K$52,3,FALSE)*H42*I42,IF(F42="L",VLOOKUP(G42,Fatores!$M$39:$O$49,3,FALSE)*H42*I42,0))))</f>
        <v>1.1676</v>
      </c>
      <c r="L42" s="76">
        <f t="shared" si="1"/>
        <v>1.1676</v>
      </c>
      <c r="M42" s="205">
        <v>2740.4873131953964</v>
      </c>
      <c r="N42" s="215">
        <f t="shared" si="2"/>
        <v>3199.7929868869446</v>
      </c>
      <c r="O42" s="174"/>
      <c r="P42" s="174"/>
      <c r="Q42" s="174"/>
      <c r="R42" s="174"/>
      <c r="S42" s="174"/>
      <c r="T42" s="174"/>
      <c r="U42" s="174"/>
    </row>
    <row r="43" spans="1:21" s="52" customFormat="1" ht="36.75" customHeight="1" x14ac:dyDescent="0.2">
      <c r="A43" s="39" t="s">
        <v>235</v>
      </c>
      <c r="B43" s="39">
        <v>3450</v>
      </c>
      <c r="C43" s="39" t="s">
        <v>183</v>
      </c>
      <c r="D43" s="41" t="s">
        <v>176</v>
      </c>
      <c r="E43" s="41" t="s">
        <v>212</v>
      </c>
      <c r="F43" s="49" t="s">
        <v>24</v>
      </c>
      <c r="G43" s="50">
        <v>8</v>
      </c>
      <c r="H43" s="49">
        <f>0.568+0.178+0.644</f>
        <v>1.3900000000000001</v>
      </c>
      <c r="I43" s="49">
        <v>1</v>
      </c>
      <c r="J43" s="74">
        <v>1</v>
      </c>
      <c r="K43" s="75">
        <f>IF(F43="I",VLOOKUP(G43,Fatores!$A$39:$C$52,3,FALSE)*H43*I43,IF(F43="H",VLOOKUP(G43,Fatores!$E$39:$G$56,3,FALSE)*H43*I43,IF(F43="U",VLOOKUP(G43,Fatores!$I$39:$K$52,3,FALSE)*H43*I43,IF(F43="L",VLOOKUP(G43,Fatores!$M$39:$O$49,3,FALSE)*H43*I43,0))))</f>
        <v>1.1676</v>
      </c>
      <c r="L43" s="76">
        <f t="shared" si="1"/>
        <v>1.1676</v>
      </c>
      <c r="M43" s="205">
        <v>2740.4873131953964</v>
      </c>
      <c r="N43" s="215">
        <f t="shared" si="2"/>
        <v>3199.7929868869446</v>
      </c>
      <c r="O43" s="174"/>
      <c r="P43" s="174"/>
      <c r="Q43" s="174"/>
      <c r="R43" s="174"/>
      <c r="S43" s="174"/>
      <c r="T43" s="174"/>
      <c r="U43" s="174"/>
    </row>
    <row r="44" spans="1:21" s="52" customFormat="1" ht="36.75" customHeight="1" x14ac:dyDescent="0.2">
      <c r="A44" s="39" t="s">
        <v>235</v>
      </c>
      <c r="B44" s="39">
        <v>3450</v>
      </c>
      <c r="C44" s="39" t="s">
        <v>183</v>
      </c>
      <c r="D44" s="41" t="s">
        <v>176</v>
      </c>
      <c r="E44" s="41" t="s">
        <v>213</v>
      </c>
      <c r="F44" s="49" t="s">
        <v>24</v>
      </c>
      <c r="G44" s="78">
        <v>6</v>
      </c>
      <c r="H44" s="77">
        <v>1.5</v>
      </c>
      <c r="I44" s="49">
        <v>1</v>
      </c>
      <c r="J44" s="74">
        <v>1</v>
      </c>
      <c r="K44" s="75">
        <f>IF(F44="I",VLOOKUP(G44,Fatores!$A$39:$C$52,3,FALSE)*H44*I44,IF(F44="H",VLOOKUP(G44,Fatores!$E$39:$G$56,3,FALSE)*H44*I44,IF(F44="U",VLOOKUP(G44,Fatores!$I$39:$K$52,3,FALSE)*H44*I44,IF(F44="L",VLOOKUP(G44,Fatores!$M$39:$O$49,3,FALSE)*H44*I44,0))))</f>
        <v>1.02</v>
      </c>
      <c r="L44" s="76">
        <f t="shared" si="1"/>
        <v>1.02</v>
      </c>
      <c r="M44" s="205">
        <v>2740.4873131953964</v>
      </c>
      <c r="N44" s="215">
        <f t="shared" si="2"/>
        <v>2795.2970594593044</v>
      </c>
      <c r="O44" s="174"/>
      <c r="P44" s="174"/>
      <c r="Q44" s="174"/>
      <c r="R44" s="174"/>
      <c r="S44" s="174"/>
      <c r="T44" s="174"/>
      <c r="U44" s="174"/>
    </row>
    <row r="45" spans="1:21" s="52" customFormat="1" ht="36.75" customHeight="1" x14ac:dyDescent="0.2">
      <c r="A45" s="39" t="s">
        <v>235</v>
      </c>
      <c r="B45" s="39">
        <v>3450</v>
      </c>
      <c r="C45" s="39" t="s">
        <v>183</v>
      </c>
      <c r="D45" s="41" t="s">
        <v>176</v>
      </c>
      <c r="E45" s="41" t="s">
        <v>215</v>
      </c>
      <c r="F45" s="49" t="s">
        <v>24</v>
      </c>
      <c r="G45" s="50">
        <v>6</v>
      </c>
      <c r="H45" s="77">
        <v>1.5</v>
      </c>
      <c r="I45" s="49">
        <v>1</v>
      </c>
      <c r="J45" s="74">
        <v>1</v>
      </c>
      <c r="K45" s="75">
        <f>IF(F45="I",VLOOKUP(G45,Fatores!$A$39:$C$52,3,FALSE)*H45*I45,IF(F45="H",VLOOKUP(G45,Fatores!$E$39:$G$56,3,FALSE)*H45*I45,IF(F45="U",VLOOKUP(G45,Fatores!$I$39:$K$52,3,FALSE)*H45*I45,IF(F45="L",VLOOKUP(G45,Fatores!$M$39:$O$49,3,FALSE)*H45*I45,0))))</f>
        <v>1.02</v>
      </c>
      <c r="L45" s="76">
        <f t="shared" si="1"/>
        <v>1.02</v>
      </c>
      <c r="M45" s="205">
        <v>2740.4873131953964</v>
      </c>
      <c r="N45" s="215">
        <f t="shared" si="2"/>
        <v>2795.2970594593044</v>
      </c>
      <c r="O45" s="174"/>
      <c r="P45" s="174"/>
      <c r="Q45" s="174"/>
      <c r="R45" s="174"/>
      <c r="S45" s="174"/>
      <c r="T45" s="174"/>
      <c r="U45" s="174"/>
    </row>
    <row r="46" spans="1:21" s="52" customFormat="1" ht="36.75" customHeight="1" x14ac:dyDescent="0.2">
      <c r="A46" s="39" t="s">
        <v>235</v>
      </c>
      <c r="B46" s="39">
        <v>3450</v>
      </c>
      <c r="C46" s="39" t="s">
        <v>183</v>
      </c>
      <c r="D46" s="41" t="s">
        <v>176</v>
      </c>
      <c r="E46" s="41" t="s">
        <v>214</v>
      </c>
      <c r="F46" s="49" t="s">
        <v>24</v>
      </c>
      <c r="G46" s="50">
        <v>6</v>
      </c>
      <c r="H46" s="77">
        <v>1.5</v>
      </c>
      <c r="I46" s="49">
        <v>1</v>
      </c>
      <c r="J46" s="74">
        <v>1</v>
      </c>
      <c r="K46" s="75">
        <f>IF(F46="I",VLOOKUP(G46,Fatores!$A$39:$C$52,3,FALSE)*H46*I46,IF(F46="H",VLOOKUP(G46,Fatores!$E$39:$G$56,3,FALSE)*H46*I46,IF(F46="U",VLOOKUP(G46,Fatores!$I$39:$K$52,3,FALSE)*H46*I46,IF(F46="L",VLOOKUP(G46,Fatores!$M$39:$O$49,3,FALSE)*H46*I46,0))))</f>
        <v>1.02</v>
      </c>
      <c r="L46" s="76">
        <f t="shared" si="1"/>
        <v>1.02</v>
      </c>
      <c r="M46" s="205">
        <v>2740.4873131953964</v>
      </c>
      <c r="N46" s="215">
        <f t="shared" si="2"/>
        <v>2795.2970594593044</v>
      </c>
      <c r="O46" s="174"/>
      <c r="P46" s="174"/>
      <c r="Q46" s="174"/>
      <c r="R46" s="174"/>
      <c r="S46" s="174"/>
      <c r="T46" s="174"/>
      <c r="U46" s="174"/>
    </row>
    <row r="47" spans="1:21" s="52" customFormat="1" ht="36.75" customHeight="1" x14ac:dyDescent="0.2">
      <c r="A47" s="39" t="s">
        <v>235</v>
      </c>
      <c r="B47" s="39">
        <v>3450</v>
      </c>
      <c r="C47" s="39" t="s">
        <v>183</v>
      </c>
      <c r="D47" s="41" t="s">
        <v>176</v>
      </c>
      <c r="E47" s="41" t="s">
        <v>216</v>
      </c>
      <c r="F47" s="49" t="s">
        <v>24</v>
      </c>
      <c r="G47" s="78">
        <v>8</v>
      </c>
      <c r="H47" s="77">
        <v>2.9</v>
      </c>
      <c r="I47" s="49">
        <v>1</v>
      </c>
      <c r="J47" s="74">
        <v>1</v>
      </c>
      <c r="K47" s="75">
        <f>IF(F47="I",VLOOKUP(G47,Fatores!$A$39:$C$52,3,FALSE)*H47*I47,IF(F47="H",VLOOKUP(G47,Fatores!$E$39:$G$56,3,FALSE)*H47*I47,IF(F47="U",VLOOKUP(G47,Fatores!$I$39:$K$52,3,FALSE)*H47*I47,IF(F47="L",VLOOKUP(G47,Fatores!$M$39:$O$49,3,FALSE)*H47*I47,0))))</f>
        <v>2.4359999999999999</v>
      </c>
      <c r="L47" s="76">
        <f t="shared" si="1"/>
        <v>2.4359999999999999</v>
      </c>
      <c r="M47" s="205">
        <v>2740.4873131953964</v>
      </c>
      <c r="N47" s="215">
        <f t="shared" si="2"/>
        <v>6675.8270949439857</v>
      </c>
      <c r="O47" s="174"/>
      <c r="P47" s="174"/>
      <c r="Q47" s="174"/>
      <c r="R47" s="174"/>
      <c r="S47" s="174"/>
      <c r="T47" s="174"/>
      <c r="U47" s="174"/>
    </row>
    <row r="48" spans="1:21" s="52" customFormat="1" ht="36.75" customHeight="1" x14ac:dyDescent="0.2">
      <c r="A48" s="39" t="s">
        <v>235</v>
      </c>
      <c r="B48" s="39">
        <v>3450</v>
      </c>
      <c r="C48" s="39" t="s">
        <v>183</v>
      </c>
      <c r="D48" s="41" t="s">
        <v>176</v>
      </c>
      <c r="E48" s="41" t="s">
        <v>217</v>
      </c>
      <c r="F48" s="49" t="s">
        <v>24</v>
      </c>
      <c r="G48" s="78">
        <v>8</v>
      </c>
      <c r="H48" s="77">
        <v>2.9</v>
      </c>
      <c r="I48" s="49">
        <v>1</v>
      </c>
      <c r="J48" s="74">
        <v>1</v>
      </c>
      <c r="K48" s="75">
        <f>IF(F48="I",VLOOKUP(G48,Fatores!$A$39:$C$52,3,FALSE)*H48*I48,IF(F48="H",VLOOKUP(G48,Fatores!$E$39:$G$56,3,FALSE)*H48*I48,IF(F48="U",VLOOKUP(G48,Fatores!$I$39:$K$52,3,FALSE)*H48*I48,IF(F48="L",VLOOKUP(G48,Fatores!$M$39:$O$49,3,FALSE)*H48*I48,0))))</f>
        <v>2.4359999999999999</v>
      </c>
      <c r="L48" s="76">
        <f t="shared" si="1"/>
        <v>2.4359999999999999</v>
      </c>
      <c r="M48" s="205">
        <v>2740.4873131953964</v>
      </c>
      <c r="N48" s="215">
        <f t="shared" si="2"/>
        <v>6675.8270949439857</v>
      </c>
      <c r="O48" s="174"/>
      <c r="P48" s="174"/>
      <c r="Q48" s="174"/>
      <c r="R48" s="174"/>
      <c r="S48" s="174"/>
      <c r="T48" s="174"/>
      <c r="U48" s="174"/>
    </row>
    <row r="49" spans="1:21" s="52" customFormat="1" ht="36.75" customHeight="1" x14ac:dyDescent="0.2">
      <c r="A49" s="39" t="s">
        <v>235</v>
      </c>
      <c r="B49" s="39">
        <v>3450</v>
      </c>
      <c r="C49" s="39" t="s">
        <v>183</v>
      </c>
      <c r="D49" s="41" t="s">
        <v>218</v>
      </c>
      <c r="E49" s="41" t="s">
        <v>219</v>
      </c>
      <c r="F49" s="49" t="s">
        <v>24</v>
      </c>
      <c r="G49" s="50">
        <v>10</v>
      </c>
      <c r="H49" s="49">
        <f>2.65</f>
        <v>2.65</v>
      </c>
      <c r="I49" s="49">
        <v>1</v>
      </c>
      <c r="J49" s="74">
        <v>1</v>
      </c>
      <c r="K49" s="75">
        <f>IF(F49="I",VLOOKUP(G49,Fatores!$A$39:$C$52,3,FALSE)*H49*I49,IF(F49="H",VLOOKUP(G49,Fatores!$E$39:$G$56,3,FALSE)*H49*I49,IF(F49="U",VLOOKUP(G49,Fatores!$I$39:$K$52,3,FALSE)*H49*I49,IF(F49="L",VLOOKUP(G49,Fatores!$M$39:$O$49,3,FALSE)*H49*I49,0))))</f>
        <v>2.7294999999999998</v>
      </c>
      <c r="L49" s="76">
        <f t="shared" si="1"/>
        <v>2.7294999999999998</v>
      </c>
      <c r="M49" s="205">
        <v>2740.4873131953964</v>
      </c>
      <c r="N49" s="215">
        <f t="shared" si="2"/>
        <v>7480.1601213668337</v>
      </c>
      <c r="O49" s="174"/>
      <c r="P49" s="174"/>
      <c r="Q49" s="174"/>
      <c r="R49" s="174"/>
      <c r="S49" s="174"/>
      <c r="T49" s="174"/>
      <c r="U49" s="174"/>
    </row>
    <row r="50" spans="1:21" s="52" customFormat="1" ht="36.75" customHeight="1" x14ac:dyDescent="0.2">
      <c r="A50" s="39" t="s">
        <v>235</v>
      </c>
      <c r="B50" s="39">
        <v>3450</v>
      </c>
      <c r="C50" s="39" t="s">
        <v>183</v>
      </c>
      <c r="D50" s="41" t="s">
        <v>218</v>
      </c>
      <c r="E50" s="41" t="s">
        <v>220</v>
      </c>
      <c r="F50" s="49" t="s">
        <v>24</v>
      </c>
      <c r="G50" s="50">
        <v>10</v>
      </c>
      <c r="H50" s="49">
        <f>3.35</f>
        <v>3.35</v>
      </c>
      <c r="I50" s="49">
        <v>1</v>
      </c>
      <c r="J50" s="74">
        <v>1</v>
      </c>
      <c r="K50" s="75">
        <f>IF(F50="I",VLOOKUP(G50,Fatores!$A$39:$C$52,3,FALSE)*H50*I50,IF(F50="H",VLOOKUP(G50,Fatores!$E$39:$G$56,3,FALSE)*H50*I50,IF(F50="U",VLOOKUP(G50,Fatores!$I$39:$K$52,3,FALSE)*H50*I50,IF(F50="L",VLOOKUP(G50,Fatores!$M$39:$O$49,3,FALSE)*H50*I50,0))))</f>
        <v>3.4505000000000003</v>
      </c>
      <c r="L50" s="76">
        <f t="shared" si="1"/>
        <v>3.4505000000000003</v>
      </c>
      <c r="M50" s="205">
        <v>2740.4873131953964</v>
      </c>
      <c r="N50" s="215">
        <f t="shared" si="2"/>
        <v>9456.0514741807165</v>
      </c>
      <c r="O50" s="174"/>
      <c r="P50" s="174"/>
      <c r="Q50" s="174"/>
      <c r="R50" s="174"/>
      <c r="S50" s="174"/>
      <c r="T50" s="174"/>
      <c r="U50" s="174"/>
    </row>
    <row r="51" spans="1:21" s="52" customFormat="1" ht="36.75" customHeight="1" x14ac:dyDescent="0.2">
      <c r="A51" s="39" t="s">
        <v>235</v>
      </c>
      <c r="B51" s="39">
        <v>3450</v>
      </c>
      <c r="C51" s="39" t="s">
        <v>183</v>
      </c>
      <c r="D51" s="41" t="s">
        <v>176</v>
      </c>
      <c r="E51" s="41" t="s">
        <v>221</v>
      </c>
      <c r="F51" s="49" t="s">
        <v>24</v>
      </c>
      <c r="G51" s="50">
        <v>8</v>
      </c>
      <c r="H51" s="49">
        <v>3.35</v>
      </c>
      <c r="I51" s="49">
        <v>1</v>
      </c>
      <c r="J51" s="74">
        <v>1</v>
      </c>
      <c r="K51" s="75">
        <f>IF(F51="I",VLOOKUP(G51,Fatores!$A$39:$C$52,3,FALSE)*H51*I51,IF(F51="H",VLOOKUP(G51,Fatores!$E$39:$G$56,3,FALSE)*H51*I51,IF(F51="U",VLOOKUP(G51,Fatores!$I$39:$K$52,3,FALSE)*H51*I51,IF(F51="L",VLOOKUP(G51,Fatores!$M$39:$O$49,3,FALSE)*H51*I51,0))))</f>
        <v>2.8140000000000001</v>
      </c>
      <c r="L51" s="76">
        <f t="shared" si="1"/>
        <v>2.8140000000000001</v>
      </c>
      <c r="M51" s="205">
        <v>2740.4873131953964</v>
      </c>
      <c r="N51" s="215">
        <f t="shared" si="2"/>
        <v>7711.7312993318455</v>
      </c>
      <c r="O51" s="174"/>
      <c r="P51" s="174"/>
      <c r="Q51" s="174"/>
      <c r="R51" s="174"/>
      <c r="S51" s="174"/>
      <c r="T51" s="174"/>
      <c r="U51" s="174"/>
    </row>
    <row r="52" spans="1:21" s="52" customFormat="1" ht="36.75" customHeight="1" x14ac:dyDescent="0.2">
      <c r="A52" s="39" t="s">
        <v>235</v>
      </c>
      <c r="B52" s="39">
        <v>3450</v>
      </c>
      <c r="C52" s="39" t="s">
        <v>183</v>
      </c>
      <c r="D52" s="41" t="s">
        <v>176</v>
      </c>
      <c r="E52" s="41" t="s">
        <v>222</v>
      </c>
      <c r="F52" s="49" t="s">
        <v>24</v>
      </c>
      <c r="G52" s="50">
        <v>10</v>
      </c>
      <c r="H52" s="49">
        <v>3.35</v>
      </c>
      <c r="I52" s="49">
        <v>1</v>
      </c>
      <c r="J52" s="74">
        <v>1</v>
      </c>
      <c r="K52" s="75">
        <f>IF(F52="I",VLOOKUP(G52,Fatores!$A$39:$C$52,3,FALSE)*H52*I52,IF(F52="H",VLOOKUP(G52,Fatores!$E$39:$G$56,3,FALSE)*H52*I52,IF(F52="U",VLOOKUP(G52,Fatores!$I$39:$K$52,3,FALSE)*H52*I52,IF(F52="L",VLOOKUP(G52,Fatores!$M$39:$O$49,3,FALSE)*H52*I52,0))))</f>
        <v>3.4505000000000003</v>
      </c>
      <c r="L52" s="76">
        <f t="shared" si="1"/>
        <v>3.4505000000000003</v>
      </c>
      <c r="M52" s="205">
        <v>2740.4873131953964</v>
      </c>
      <c r="N52" s="215">
        <f t="shared" si="2"/>
        <v>9456.0514741807165</v>
      </c>
      <c r="O52" s="174"/>
      <c r="P52" s="174"/>
      <c r="Q52" s="174"/>
      <c r="R52" s="174"/>
      <c r="S52" s="174"/>
      <c r="T52" s="174"/>
      <c r="U52" s="174"/>
    </row>
    <row r="53" spans="1:21" s="52" customFormat="1" ht="36.75" customHeight="1" x14ac:dyDescent="0.2">
      <c r="A53" s="39" t="s">
        <v>235</v>
      </c>
      <c r="B53" s="39">
        <v>3450</v>
      </c>
      <c r="C53" s="39" t="s">
        <v>183</v>
      </c>
      <c r="D53" s="41" t="s">
        <v>176</v>
      </c>
      <c r="E53" s="41" t="s">
        <v>222</v>
      </c>
      <c r="F53" s="49" t="s">
        <v>24</v>
      </c>
      <c r="G53" s="50">
        <v>10</v>
      </c>
      <c r="H53" s="49">
        <v>2.65</v>
      </c>
      <c r="I53" s="49">
        <v>1</v>
      </c>
      <c r="J53" s="74">
        <v>1</v>
      </c>
      <c r="K53" s="75">
        <f>IF(F53="I",VLOOKUP(G53,Fatores!$A$39:$C$52,3,FALSE)*H53*I53,IF(F53="H",VLOOKUP(G53,Fatores!$E$39:$G$56,3,FALSE)*H53*I53,IF(F53="U",VLOOKUP(G53,Fatores!$I$39:$K$52,3,FALSE)*H53*I53,IF(F53="L",VLOOKUP(G53,Fatores!$M$39:$O$49,3,FALSE)*H53*I53,0))))</f>
        <v>2.7294999999999998</v>
      </c>
      <c r="L53" s="76">
        <f>K53*J53</f>
        <v>2.7294999999999998</v>
      </c>
      <c r="M53" s="205">
        <v>2740.4873131953964</v>
      </c>
      <c r="N53" s="215">
        <f t="shared" si="2"/>
        <v>7480.1601213668337</v>
      </c>
      <c r="O53" s="174"/>
      <c r="P53" s="174"/>
      <c r="Q53" s="174"/>
      <c r="R53" s="174"/>
      <c r="S53" s="174"/>
      <c r="T53" s="174"/>
      <c r="U53" s="174"/>
    </row>
    <row r="54" spans="1:21" s="52" customFormat="1" ht="36.75" customHeight="1" x14ac:dyDescent="0.2">
      <c r="A54" s="39" t="s">
        <v>235</v>
      </c>
      <c r="B54" s="39">
        <v>3450</v>
      </c>
      <c r="C54" s="39" t="s">
        <v>183</v>
      </c>
      <c r="D54" s="41" t="s">
        <v>176</v>
      </c>
      <c r="E54" s="41" t="s">
        <v>223</v>
      </c>
      <c r="F54" s="49" t="s">
        <v>106</v>
      </c>
      <c r="G54" s="78">
        <v>16</v>
      </c>
      <c r="H54" s="77">
        <v>6</v>
      </c>
      <c r="I54" s="49">
        <v>1</v>
      </c>
      <c r="J54" s="74">
        <v>1</v>
      </c>
      <c r="K54" s="75">
        <f>IF(F54="I",VLOOKUP(G54,Fatores!$A$39:$C$52,3,FALSE)*H54*I54,IF(F54="H",VLOOKUP(G54,Fatores!$E$39:$G$56,3,FALSE)*H54*I54,IF(F54="U",VLOOKUP(G54,Fatores!$I$39:$K$52,3,FALSE)*H54*I54,IF(F54="L",VLOOKUP(G54,Fatores!$M$39:$O$49,3,FALSE)*H54*I54,0))))</f>
        <v>14.83000000000002</v>
      </c>
      <c r="L54" s="76">
        <f t="shared" si="1"/>
        <v>14.83000000000002</v>
      </c>
      <c r="M54" s="205">
        <v>2740.4873131953964</v>
      </c>
      <c r="N54" s="215">
        <f t="shared" si="2"/>
        <v>40641.426854687779</v>
      </c>
      <c r="O54" s="174"/>
      <c r="P54" s="174"/>
      <c r="Q54" s="174"/>
      <c r="R54" s="174"/>
      <c r="S54" s="174"/>
      <c r="T54" s="174"/>
      <c r="U54" s="174"/>
    </row>
    <row r="55" spans="1:21" s="52" customFormat="1" ht="36.75" customHeight="1" x14ac:dyDescent="0.2">
      <c r="A55" s="39" t="s">
        <v>235</v>
      </c>
      <c r="B55" s="39">
        <v>3450</v>
      </c>
      <c r="C55" s="39" t="s">
        <v>183</v>
      </c>
      <c r="D55" s="41" t="s">
        <v>176</v>
      </c>
      <c r="E55" s="41" t="s">
        <v>223</v>
      </c>
      <c r="F55" s="49" t="s">
        <v>106</v>
      </c>
      <c r="G55" s="78">
        <v>16</v>
      </c>
      <c r="H55" s="77">
        <v>6</v>
      </c>
      <c r="I55" s="49">
        <v>1</v>
      </c>
      <c r="J55" s="74">
        <v>1</v>
      </c>
      <c r="K55" s="75">
        <f>IF(F55="I",VLOOKUP(G55,Fatores!$A$39:$C$52,3,FALSE)*H55*I55,IF(F55="H",VLOOKUP(G55,Fatores!$E$39:$G$56,3,FALSE)*H55*I55,IF(F55="U",VLOOKUP(G55,Fatores!$I$39:$K$52,3,FALSE)*H55*I55,IF(F55="L",VLOOKUP(G55,Fatores!$M$39:$O$49,3,FALSE)*H55*I55,0))))</f>
        <v>14.83000000000002</v>
      </c>
      <c r="L55" s="76">
        <f t="shared" si="1"/>
        <v>14.83000000000002</v>
      </c>
      <c r="M55" s="205">
        <v>2740.4873131953964</v>
      </c>
      <c r="N55" s="215">
        <f t="shared" si="2"/>
        <v>40641.426854687779</v>
      </c>
      <c r="O55" s="174"/>
      <c r="P55" s="174"/>
      <c r="Q55" s="174"/>
      <c r="R55" s="174"/>
      <c r="S55" s="174"/>
      <c r="T55" s="174"/>
      <c r="U55" s="174"/>
    </row>
    <row r="56" spans="1:21" s="52" customFormat="1" ht="36.75" customHeight="1" x14ac:dyDescent="0.2">
      <c r="A56" s="39" t="s">
        <v>235</v>
      </c>
      <c r="B56" s="39">
        <v>3450</v>
      </c>
      <c r="C56" s="39" t="s">
        <v>183</v>
      </c>
      <c r="D56" s="41" t="s">
        <v>176</v>
      </c>
      <c r="E56" s="41" t="s">
        <v>224</v>
      </c>
      <c r="F56" s="49" t="s">
        <v>24</v>
      </c>
      <c r="G56" s="50">
        <v>12</v>
      </c>
      <c r="H56" s="49">
        <v>6</v>
      </c>
      <c r="I56" s="49">
        <v>1</v>
      </c>
      <c r="J56" s="74">
        <v>1</v>
      </c>
      <c r="K56" s="75">
        <f>IF(F56="I",VLOOKUP(G56,Fatores!$A$39:$C$52,3,FALSE)*H56*I56,IF(F56="H",VLOOKUP(G56,Fatores!$E$39:$G$56,3,FALSE)*H56*I56,IF(F56="U",VLOOKUP(G56,Fatores!$I$39:$K$52,3,FALSE)*H56*I56,IF(F56="L",VLOOKUP(G56,Fatores!$M$39:$O$49,3,FALSE)*H56*I56,0))))</f>
        <v>7.08</v>
      </c>
      <c r="L56" s="76">
        <f t="shared" si="1"/>
        <v>7.08</v>
      </c>
      <c r="M56" s="205">
        <v>2740.4873131953964</v>
      </c>
      <c r="N56" s="215">
        <f t="shared" si="2"/>
        <v>19402.650177423406</v>
      </c>
      <c r="O56" s="174"/>
      <c r="P56" s="174"/>
      <c r="Q56" s="174"/>
      <c r="R56" s="174"/>
      <c r="S56" s="174"/>
      <c r="T56" s="174"/>
      <c r="U56" s="174"/>
    </row>
    <row r="57" spans="1:21" s="52" customFormat="1" ht="36.75" customHeight="1" x14ac:dyDescent="0.2">
      <c r="A57" s="39" t="s">
        <v>235</v>
      </c>
      <c r="B57" s="39">
        <v>3450</v>
      </c>
      <c r="C57" s="39" t="s">
        <v>183</v>
      </c>
      <c r="D57" s="41" t="s">
        <v>225</v>
      </c>
      <c r="E57" s="41" t="s">
        <v>226</v>
      </c>
      <c r="F57" s="49" t="s">
        <v>24</v>
      </c>
      <c r="G57" s="78">
        <v>8</v>
      </c>
      <c r="H57" s="77">
        <v>6</v>
      </c>
      <c r="I57" s="77">
        <v>1</v>
      </c>
      <c r="J57" s="74">
        <v>1</v>
      </c>
      <c r="K57" s="75">
        <f>IF(F57="I",VLOOKUP(G57,Fatores!$A$39:$C$52,3,FALSE)*H57*I57,IF(F57="H",VLOOKUP(G57,Fatores!$E$39:$G$56,3,FALSE)*H57*I57,IF(F57="U",VLOOKUP(G57,Fatores!$I$39:$K$52,3,FALSE)*H57*I57,IF(F57="L",VLOOKUP(G57,Fatores!$M$39:$O$49,3,FALSE)*H57*I57,0))))</f>
        <v>5.04</v>
      </c>
      <c r="L57" s="76">
        <f t="shared" si="1"/>
        <v>5.04</v>
      </c>
      <c r="M57" s="205">
        <v>2740.4873131953964</v>
      </c>
      <c r="N57" s="215">
        <f t="shared" si="2"/>
        <v>13812.056058504797</v>
      </c>
      <c r="O57" s="174"/>
      <c r="P57" s="174"/>
      <c r="Q57" s="174"/>
      <c r="R57" s="174"/>
      <c r="S57" s="174"/>
      <c r="T57" s="174"/>
      <c r="U57" s="174"/>
    </row>
    <row r="58" spans="1:21" s="52" customFormat="1" ht="36.75" customHeight="1" x14ac:dyDescent="0.2">
      <c r="A58" s="39" t="s">
        <v>235</v>
      </c>
      <c r="B58" s="39">
        <v>3450</v>
      </c>
      <c r="C58" s="39" t="s">
        <v>183</v>
      </c>
      <c r="D58" s="41" t="s">
        <v>233</v>
      </c>
      <c r="E58" s="41" t="s">
        <v>234</v>
      </c>
      <c r="F58" s="49" t="s">
        <v>106</v>
      </c>
      <c r="G58" s="50">
        <v>6</v>
      </c>
      <c r="H58" s="49">
        <v>5</v>
      </c>
      <c r="I58" s="49">
        <v>1</v>
      </c>
      <c r="J58" s="74">
        <v>1</v>
      </c>
      <c r="K58" s="75">
        <f>IF(F58="I",VLOOKUP(G58,Fatores!$A$39:$C$52,3,FALSE)*H58*I58,IF(F58="H",VLOOKUP(G58,Fatores!$E$39:$G$56,3,FALSE)*H58*I58,IF(F58="U",VLOOKUP(G58,Fatores!$I$39:$K$52,3,FALSE)*H58*I58,IF(F58="L",VLOOKUP(G58,Fatores!$M$39:$O$49,3,FALSE)*H58*I58,0))))</f>
        <v>4.6000000000000005</v>
      </c>
      <c r="L58" s="76">
        <f t="shared" si="1"/>
        <v>4.6000000000000005</v>
      </c>
      <c r="M58" s="205">
        <v>2740.4873131953964</v>
      </c>
      <c r="N58" s="215">
        <f t="shared" si="2"/>
        <v>12606.241640698825</v>
      </c>
      <c r="O58" s="174"/>
      <c r="P58" s="174"/>
      <c r="Q58" s="174"/>
      <c r="R58" s="174"/>
      <c r="S58" s="174"/>
      <c r="T58" s="174"/>
      <c r="U58" s="174"/>
    </row>
    <row r="59" spans="1:21" s="52" customFormat="1" ht="36.75" customHeight="1" x14ac:dyDescent="0.2">
      <c r="A59" s="39" t="s">
        <v>235</v>
      </c>
      <c r="B59" s="39">
        <v>3450</v>
      </c>
      <c r="C59" s="39" t="s">
        <v>183</v>
      </c>
      <c r="D59" s="41" t="s">
        <v>233</v>
      </c>
      <c r="E59" s="41" t="s">
        <v>234</v>
      </c>
      <c r="F59" s="49" t="s">
        <v>106</v>
      </c>
      <c r="G59" s="50">
        <v>6</v>
      </c>
      <c r="H59" s="49">
        <v>5</v>
      </c>
      <c r="I59" s="49">
        <v>1</v>
      </c>
      <c r="J59" s="42">
        <v>1</v>
      </c>
      <c r="K59" s="43">
        <f>IF(F59="I",VLOOKUP(G59,Fatores!$A$39:$C$52,3,FALSE)*H59*I59,IF(F59="H",VLOOKUP(G59,Fatores!$E$39:$G$56,3,FALSE)*H59*I59,IF(F59="U",VLOOKUP(G59,Fatores!$I$39:$K$52,3,FALSE)*H59*I59,IF(F59="L",VLOOKUP(G59,Fatores!$M$39:$O$49,3,FALSE)*H59*I59,0))))</f>
        <v>4.6000000000000005</v>
      </c>
      <c r="L59" s="51">
        <f t="shared" si="1"/>
        <v>4.6000000000000005</v>
      </c>
      <c r="M59" s="205">
        <v>2740.4873131953964</v>
      </c>
      <c r="N59" s="215">
        <f t="shared" si="2"/>
        <v>12606.241640698825</v>
      </c>
      <c r="O59" s="174"/>
      <c r="P59" s="174"/>
      <c r="Q59" s="174"/>
      <c r="R59" s="174"/>
      <c r="S59" s="174"/>
      <c r="T59" s="174"/>
      <c r="U59" s="174"/>
    </row>
    <row r="60" spans="1:21" s="52" customFormat="1" ht="36.75" customHeight="1" x14ac:dyDescent="0.2">
      <c r="A60" s="39" t="s">
        <v>235</v>
      </c>
      <c r="B60" s="39">
        <v>3450</v>
      </c>
      <c r="C60" s="39" t="s">
        <v>183</v>
      </c>
      <c r="D60" s="41" t="s">
        <v>233</v>
      </c>
      <c r="E60" s="41" t="s">
        <v>234</v>
      </c>
      <c r="F60" s="49" t="s">
        <v>106</v>
      </c>
      <c r="G60" s="50">
        <v>6</v>
      </c>
      <c r="H60" s="49">
        <v>5</v>
      </c>
      <c r="I60" s="53">
        <v>1</v>
      </c>
      <c r="J60" s="42">
        <v>1</v>
      </c>
      <c r="K60" s="43">
        <f>IF(F60="I",VLOOKUP(G60,Fatores!$A$39:$C$52,3,FALSE)*H60*I60,IF(F60="H",VLOOKUP(G60,Fatores!$E$39:$G$56,3,FALSE)*H60*I60,IF(F60="U",VLOOKUP(G60,Fatores!$I$39:$K$52,3,FALSE)*H60*I60,IF(F60="L",VLOOKUP(G60,Fatores!$M$39:$O$49,3,FALSE)*H60*I60,0))))</f>
        <v>4.6000000000000005</v>
      </c>
      <c r="L60" s="51">
        <f t="shared" si="1"/>
        <v>4.6000000000000005</v>
      </c>
      <c r="M60" s="205">
        <v>2740.4873131953964</v>
      </c>
      <c r="N60" s="215">
        <f t="shared" si="2"/>
        <v>12606.241640698825</v>
      </c>
      <c r="O60" s="174"/>
      <c r="P60" s="174"/>
      <c r="Q60" s="174"/>
      <c r="R60" s="174"/>
      <c r="S60" s="174"/>
      <c r="T60" s="174"/>
      <c r="U60" s="174"/>
    </row>
    <row r="61" spans="1:21" s="52" customFormat="1" ht="36.75" customHeight="1" x14ac:dyDescent="0.2">
      <c r="A61" s="39" t="s">
        <v>235</v>
      </c>
      <c r="B61" s="39">
        <v>3450</v>
      </c>
      <c r="C61" s="39" t="s">
        <v>183</v>
      </c>
      <c r="D61" s="41" t="s">
        <v>233</v>
      </c>
      <c r="E61" s="41" t="s">
        <v>234</v>
      </c>
      <c r="F61" s="49" t="s">
        <v>106</v>
      </c>
      <c r="G61" s="50">
        <v>6</v>
      </c>
      <c r="H61" s="49">
        <v>5</v>
      </c>
      <c r="I61" s="49">
        <v>1</v>
      </c>
      <c r="J61" s="42">
        <v>1</v>
      </c>
      <c r="K61" s="43">
        <f>IF(F61="I",VLOOKUP(G61,Fatores!$A$39:$C$52,3,FALSE)*H61*I61,IF(F61="H",VLOOKUP(G61,Fatores!$E$39:$G$56,3,FALSE)*H61*I61,IF(F61="U",VLOOKUP(G61,Fatores!$I$39:$K$52,3,FALSE)*H61*I61,IF(F61="L",VLOOKUP(G61,Fatores!$M$39:$O$49,3,FALSE)*H61*I61,0))))</f>
        <v>4.6000000000000005</v>
      </c>
      <c r="L61" s="51">
        <f t="shared" si="1"/>
        <v>4.6000000000000005</v>
      </c>
      <c r="M61" s="205">
        <v>2740.4873131953964</v>
      </c>
      <c r="N61" s="215">
        <f t="shared" si="2"/>
        <v>12606.241640698825</v>
      </c>
      <c r="O61" s="174"/>
      <c r="P61" s="174"/>
      <c r="Q61" s="174"/>
      <c r="R61" s="174"/>
      <c r="S61" s="174"/>
      <c r="T61" s="174"/>
      <c r="U61" s="174"/>
    </row>
    <row r="62" spans="1:21" s="52" customFormat="1" ht="36.75" customHeight="1" x14ac:dyDescent="0.2">
      <c r="A62" s="39" t="s">
        <v>235</v>
      </c>
      <c r="B62" s="39">
        <v>3450</v>
      </c>
      <c r="C62" s="39" t="s">
        <v>183</v>
      </c>
      <c r="D62" s="41" t="s">
        <v>233</v>
      </c>
      <c r="E62" s="41" t="s">
        <v>234</v>
      </c>
      <c r="F62" s="49" t="s">
        <v>106</v>
      </c>
      <c r="G62" s="50">
        <v>6</v>
      </c>
      <c r="H62" s="49">
        <v>5</v>
      </c>
      <c r="I62" s="49">
        <v>1</v>
      </c>
      <c r="J62" s="42">
        <v>1</v>
      </c>
      <c r="K62" s="43">
        <f>IF(F62="I",VLOOKUP(G62,Fatores!$A$39:$C$52,3,FALSE)*H62*I62,IF(F62="H",VLOOKUP(G62,Fatores!$E$39:$G$56,3,FALSE)*H62*I62,IF(F62="U",VLOOKUP(G62,Fatores!$I$39:$K$52,3,FALSE)*H62*I62,IF(F62="L",VLOOKUP(G62,Fatores!$M$39:$O$49,3,FALSE)*H62*I62,0))))</f>
        <v>4.6000000000000005</v>
      </c>
      <c r="L62" s="51">
        <f t="shared" si="1"/>
        <v>4.6000000000000005</v>
      </c>
      <c r="M62" s="205">
        <v>2740.4873131953964</v>
      </c>
      <c r="N62" s="215">
        <f t="shared" si="2"/>
        <v>12606.241640698825</v>
      </c>
      <c r="O62" s="174"/>
      <c r="P62" s="174"/>
      <c r="Q62" s="174"/>
      <c r="R62" s="174"/>
      <c r="S62" s="174"/>
      <c r="T62" s="174"/>
      <c r="U62" s="174"/>
    </row>
    <row r="63" spans="1:21" s="52" customFormat="1" ht="36.75" customHeight="1" x14ac:dyDescent="0.2">
      <c r="A63" s="39" t="s">
        <v>235</v>
      </c>
      <c r="B63" s="39">
        <v>3450</v>
      </c>
      <c r="C63" s="39" t="s">
        <v>183</v>
      </c>
      <c r="D63" s="41" t="s">
        <v>233</v>
      </c>
      <c r="E63" s="41" t="s">
        <v>234</v>
      </c>
      <c r="F63" s="49" t="s">
        <v>106</v>
      </c>
      <c r="G63" s="50">
        <v>6</v>
      </c>
      <c r="H63" s="49">
        <v>5</v>
      </c>
      <c r="I63" s="49">
        <v>1</v>
      </c>
      <c r="J63" s="42">
        <v>1</v>
      </c>
      <c r="K63" s="43">
        <f>IF(F63="I",VLOOKUP(G63,Fatores!$A$39:$C$52,3,FALSE)*H63*I63,IF(F63="H",VLOOKUP(G63,Fatores!$E$39:$G$56,3,FALSE)*H63*I63,IF(F63="U",VLOOKUP(G63,Fatores!$I$39:$K$52,3,FALSE)*H63*I63,IF(F63="L",VLOOKUP(G63,Fatores!$M$39:$O$49,3,FALSE)*H63*I63,0))))</f>
        <v>4.6000000000000005</v>
      </c>
      <c r="L63" s="51">
        <f t="shared" si="1"/>
        <v>4.6000000000000005</v>
      </c>
      <c r="M63" s="205">
        <v>2740.4873131953964</v>
      </c>
      <c r="N63" s="215">
        <f t="shared" si="2"/>
        <v>12606.241640698825</v>
      </c>
      <c r="O63" s="174"/>
      <c r="P63" s="174"/>
      <c r="Q63" s="174"/>
      <c r="R63" s="174"/>
      <c r="S63" s="174"/>
      <c r="T63" s="174"/>
      <c r="U63" s="174"/>
    </row>
    <row r="64" spans="1:21" s="52" customFormat="1" ht="36.75" customHeight="1" x14ac:dyDescent="0.2">
      <c r="A64" s="39" t="s">
        <v>235</v>
      </c>
      <c r="B64" s="39">
        <v>3450</v>
      </c>
      <c r="C64" s="39" t="s">
        <v>183</v>
      </c>
      <c r="D64" s="41" t="s">
        <v>233</v>
      </c>
      <c r="E64" s="41" t="s">
        <v>234</v>
      </c>
      <c r="F64" s="49" t="s">
        <v>106</v>
      </c>
      <c r="G64" s="50">
        <v>6</v>
      </c>
      <c r="H64" s="49">
        <v>5</v>
      </c>
      <c r="I64" s="49">
        <v>1</v>
      </c>
      <c r="J64" s="42">
        <v>1</v>
      </c>
      <c r="K64" s="43">
        <f>IF(F64="I",VLOOKUP(G64,Fatores!$A$39:$C$52,3,FALSE)*H64*I64,IF(F64="H",VLOOKUP(G64,Fatores!$E$39:$G$56,3,FALSE)*H64*I64,IF(F64="U",VLOOKUP(G64,Fatores!$I$39:$K$52,3,FALSE)*H64*I64,IF(F64="L",VLOOKUP(G64,Fatores!$M$39:$O$49,3,FALSE)*H64*I64,0))))</f>
        <v>4.6000000000000005</v>
      </c>
      <c r="L64" s="51">
        <f t="shared" si="1"/>
        <v>4.6000000000000005</v>
      </c>
      <c r="M64" s="205">
        <v>2740.4873131953964</v>
      </c>
      <c r="N64" s="215">
        <f t="shared" si="2"/>
        <v>12606.241640698825</v>
      </c>
      <c r="O64" s="174"/>
      <c r="P64" s="174"/>
      <c r="Q64" s="174"/>
      <c r="R64" s="174"/>
      <c r="S64" s="174"/>
      <c r="T64" s="174"/>
      <c r="U64" s="174"/>
    </row>
    <row r="65" spans="1:27" s="52" customFormat="1" ht="36.75" customHeight="1" x14ac:dyDescent="0.2">
      <c r="A65" s="39" t="s">
        <v>235</v>
      </c>
      <c r="B65" s="39">
        <v>3450</v>
      </c>
      <c r="C65" s="39" t="s">
        <v>183</v>
      </c>
      <c r="D65" s="41" t="s">
        <v>233</v>
      </c>
      <c r="E65" s="41" t="s">
        <v>234</v>
      </c>
      <c r="F65" s="49" t="s">
        <v>106</v>
      </c>
      <c r="G65" s="50">
        <v>6</v>
      </c>
      <c r="H65" s="49">
        <v>5</v>
      </c>
      <c r="I65" s="49">
        <v>1</v>
      </c>
      <c r="J65" s="42">
        <v>1</v>
      </c>
      <c r="K65" s="43">
        <f>IF(F65="I",VLOOKUP(G65,Fatores!$A$39:$C$52,3,FALSE)*H65*I65,IF(F65="H",VLOOKUP(G65,Fatores!$E$39:$G$56,3,FALSE)*H65*I65,IF(F65="U",VLOOKUP(G65,Fatores!$I$39:$K$52,3,FALSE)*H65*I65,IF(F65="L",VLOOKUP(G65,Fatores!$M$39:$O$49,3,FALSE)*H65*I65,0))))</f>
        <v>4.6000000000000005</v>
      </c>
      <c r="L65" s="51">
        <f t="shared" si="1"/>
        <v>4.6000000000000005</v>
      </c>
      <c r="M65" s="205">
        <v>2740.4873131953964</v>
      </c>
      <c r="N65" s="215">
        <f>M65*L65</f>
        <v>12606.241640698825</v>
      </c>
      <c r="O65" s="174"/>
      <c r="P65" s="174"/>
      <c r="Q65" s="174"/>
      <c r="R65" s="174"/>
      <c r="S65" s="174"/>
      <c r="T65" s="174"/>
      <c r="U65" s="174"/>
    </row>
    <row r="66" spans="1:27" s="52" customFormat="1" ht="36.75" hidden="1" customHeight="1" x14ac:dyDescent="0.2">
      <c r="A66" s="41"/>
      <c r="B66" s="41"/>
      <c r="C66" s="41"/>
      <c r="D66" s="40"/>
      <c r="E66" s="41"/>
      <c r="F66" s="49"/>
      <c r="G66" s="40"/>
      <c r="H66" s="53"/>
      <c r="I66" s="53"/>
      <c r="J66" s="42">
        <v>1</v>
      </c>
      <c r="K66" s="43">
        <f>IF(F66="I",VLOOKUP(G66,Fatores!$A$39:$C$52,3,FALSE)*H66*I66,IF(F66="H",VLOOKUP(G66,Fatores!$E$39:$G$56,3,FALSE)*H66*I66,IF(F66="U",VLOOKUP(G66,Fatores!$I$39:$K$52,3,FALSE)*H66*I66,IF(F66="L",VLOOKUP(G66,Fatores!$M$39:$O$49,3,FALSE)*H66*I66,0))))</f>
        <v>0</v>
      </c>
      <c r="L66" s="51">
        <f t="shared" si="1"/>
        <v>0</v>
      </c>
      <c r="M66" s="176"/>
      <c r="N66" s="216"/>
      <c r="O66" s="174"/>
      <c r="P66" s="174"/>
      <c r="Q66" s="174"/>
      <c r="R66" s="174"/>
      <c r="S66" s="174"/>
      <c r="T66" s="174"/>
      <c r="U66" s="174"/>
    </row>
    <row r="67" spans="1:27" s="52" customFormat="1" ht="36.75" hidden="1" customHeight="1" x14ac:dyDescent="0.2">
      <c r="A67" s="39"/>
      <c r="B67" s="39"/>
      <c r="C67" s="39"/>
      <c r="D67" s="41"/>
      <c r="E67" s="41"/>
      <c r="F67" s="49"/>
      <c r="G67" s="50"/>
      <c r="H67" s="49"/>
      <c r="I67" s="49"/>
      <c r="J67" s="42">
        <v>1</v>
      </c>
      <c r="K67" s="43">
        <f>IF(F67="I",VLOOKUP(G67,Fatores!$A$39:$C$52,3,FALSE)*H67*I67,IF(F67="H",VLOOKUP(G67,Fatores!$E$39:$G$56,3,FALSE)*H67*I67,IF(F67="U",VLOOKUP(G67,Fatores!$I$39:$K$52,3,FALSE)*H67*I67,IF(F67="L",VLOOKUP(G67,Fatores!$M$39:$O$49,3,FALSE)*H67*I67,0))))</f>
        <v>0</v>
      </c>
      <c r="L67" s="51">
        <f t="shared" si="1"/>
        <v>0</v>
      </c>
      <c r="M67" s="212"/>
      <c r="N67" s="217"/>
      <c r="U67" s="174"/>
    </row>
    <row r="68" spans="1:27" s="52" customFormat="1" ht="36.75" hidden="1" customHeight="1" x14ac:dyDescent="0.2">
      <c r="A68" s="39"/>
      <c r="B68" s="39"/>
      <c r="C68" s="39"/>
      <c r="D68" s="41"/>
      <c r="E68" s="41"/>
      <c r="F68" s="49"/>
      <c r="G68" s="50"/>
      <c r="H68" s="49"/>
      <c r="I68" s="49"/>
      <c r="J68" s="42">
        <v>1</v>
      </c>
      <c r="K68" s="43">
        <f>IF(F68="I",VLOOKUP(G68,Fatores!$A$39:$C$52,3,FALSE)*H68*I68,IF(F68="H",VLOOKUP(G68,Fatores!$E$39:$G$56,3,FALSE)*H68*I68,IF(F68="U",VLOOKUP(G68,Fatores!$I$39:$K$52,3,FALSE)*H68*I68,IF(F68="L",VLOOKUP(G68,Fatores!$M$39:$O$49,3,FALSE)*H68*I68,0))))</f>
        <v>0</v>
      </c>
      <c r="L68" s="51">
        <f t="shared" si="1"/>
        <v>0</v>
      </c>
      <c r="M68" s="212"/>
      <c r="N68" s="217"/>
      <c r="U68" s="174"/>
    </row>
    <row r="69" spans="1:27" s="52" customFormat="1" ht="36.75" hidden="1" customHeight="1" x14ac:dyDescent="0.2">
      <c r="A69" s="41"/>
      <c r="B69" s="41"/>
      <c r="C69" s="41"/>
      <c r="D69" s="40"/>
      <c r="E69" s="41"/>
      <c r="F69" s="49"/>
      <c r="G69" s="40"/>
      <c r="H69" s="53"/>
      <c r="I69" s="53"/>
      <c r="J69" s="42">
        <v>1</v>
      </c>
      <c r="K69" s="43">
        <f>IF(F69="I",VLOOKUP(G69,Fatores!$A$39:$C$52,3,FALSE)*H69*I69,IF(F69="H",VLOOKUP(G69,Fatores!$E$39:$G$56,3,FALSE)*H69*I69,IF(F69="U",VLOOKUP(G69,Fatores!$I$39:$K$52,3,FALSE)*H69*I69,IF(F69="L",VLOOKUP(G69,Fatores!$M$39:$O$49,3,FALSE)*H69*I69,0))))</f>
        <v>0</v>
      </c>
      <c r="L69" s="51">
        <f t="shared" si="1"/>
        <v>0</v>
      </c>
      <c r="M69" s="212"/>
      <c r="N69" s="217"/>
      <c r="U69" s="174"/>
    </row>
    <row r="70" spans="1:27" ht="28.5" customHeight="1" x14ac:dyDescent="0.25">
      <c r="A70" s="44"/>
      <c r="B70" s="37"/>
      <c r="C70" s="37"/>
      <c r="D70" s="79"/>
      <c r="E70" s="79"/>
      <c r="F70" s="37"/>
      <c r="G70" s="37"/>
      <c r="H70" s="225" t="s">
        <v>91</v>
      </c>
      <c r="I70" s="225"/>
      <c r="J70" s="225"/>
      <c r="K70" s="226"/>
      <c r="L70" s="213">
        <f>SUBTOTAL(9,L6:L69)</f>
        <v>268.83920000000018</v>
      </c>
      <c r="M70" s="213"/>
      <c r="N70" s="214">
        <f>SUBTOTAL(9,N6:N69)</f>
        <v>736750.41688960057</v>
      </c>
      <c r="U70" s="194">
        <f>Q95/L70</f>
        <v>1556.788</v>
      </c>
      <c r="Y70" s="34">
        <f>1.2*25</f>
        <v>30</v>
      </c>
      <c r="Z70" s="34">
        <f>497.5</f>
        <v>497.5</v>
      </c>
      <c r="AA70" s="34">
        <f>Z70/Y70</f>
        <v>16.583333333333332</v>
      </c>
    </row>
    <row r="71" spans="1:27" ht="25.15" customHeight="1" x14ac:dyDescent="0.2"/>
    <row r="72" spans="1:27" ht="25.15" customHeight="1" x14ac:dyDescent="0.2">
      <c r="E72" s="209">
        <f>100%-E73</f>
        <v>0.22205882352941175</v>
      </c>
    </row>
    <row r="73" spans="1:27" ht="25.15" customHeight="1" x14ac:dyDescent="0.2">
      <c r="E73" s="208">
        <f>E75/E74</f>
        <v>0.77794117647058825</v>
      </c>
    </row>
    <row r="74" spans="1:27" ht="25.15" customHeight="1" x14ac:dyDescent="0.2">
      <c r="E74" s="207">
        <v>180540</v>
      </c>
    </row>
    <row r="75" spans="1:27" ht="25.15" customHeight="1" x14ac:dyDescent="0.2">
      <c r="E75" s="207">
        <f>5.29*26550</f>
        <v>140449.5</v>
      </c>
    </row>
    <row r="76" spans="1:27" ht="21" customHeight="1" x14ac:dyDescent="0.2"/>
    <row r="78" spans="1:27" ht="43.9" customHeight="1" x14ac:dyDescent="0.2">
      <c r="I78" s="36"/>
    </row>
    <row r="79" spans="1:27" ht="21.6" customHeight="1" x14ac:dyDescent="0.2"/>
    <row r="80" spans="1:27" ht="28.15" customHeight="1" x14ac:dyDescent="0.2"/>
    <row r="81" spans="13:23" ht="28.15" customHeight="1" x14ac:dyDescent="0.2"/>
    <row r="82" spans="13:23" ht="28.15" customHeight="1" x14ac:dyDescent="0.2"/>
    <row r="83" spans="13:23" ht="28.15" customHeight="1" x14ac:dyDescent="0.2"/>
    <row r="84" spans="13:23" ht="28.15" customHeight="1" x14ac:dyDescent="0.2">
      <c r="V84" s="34">
        <v>383812</v>
      </c>
      <c r="W84" s="169">
        <f>V84-Q109</f>
        <v>115239.22999999998</v>
      </c>
    </row>
    <row r="85" spans="13:23" ht="28.15" customHeight="1" x14ac:dyDescent="0.2">
      <c r="W85" s="169"/>
    </row>
    <row r="86" spans="13:23" ht="28.15" customHeight="1" x14ac:dyDescent="0.2"/>
    <row r="87" spans="13:23" ht="28.15" customHeight="1" x14ac:dyDescent="0.2"/>
    <row r="88" spans="13:23" ht="42.6" customHeight="1" x14ac:dyDescent="0.2"/>
    <row r="89" spans="13:23" ht="42.6" customHeight="1" x14ac:dyDescent="0.2"/>
    <row r="92" spans="13:23" x14ac:dyDescent="0.2">
      <c r="M92" s="222" t="s">
        <v>280</v>
      </c>
      <c r="N92" s="223"/>
      <c r="O92" s="223"/>
      <c r="P92" s="223"/>
      <c r="Q92" s="223"/>
      <c r="R92" s="223"/>
      <c r="S92" s="223"/>
      <c r="T92" s="224"/>
    </row>
    <row r="93" spans="13:23" x14ac:dyDescent="0.2">
      <c r="M93" s="185"/>
      <c r="N93" s="174"/>
      <c r="O93" s="174"/>
      <c r="P93" s="34" t="s">
        <v>285</v>
      </c>
      <c r="Q93" s="34" t="s">
        <v>286</v>
      </c>
      <c r="R93" s="175"/>
      <c r="S93" s="175"/>
      <c r="T93" s="186"/>
    </row>
    <row r="94" spans="13:23" x14ac:dyDescent="0.2">
      <c r="M94" s="185" t="s">
        <v>281</v>
      </c>
      <c r="N94" s="174" t="s">
        <v>282</v>
      </c>
      <c r="O94" s="176" t="s">
        <v>283</v>
      </c>
      <c r="P94" s="177">
        <v>38</v>
      </c>
      <c r="Q94" s="177">
        <f>N95*P94</f>
        <v>359599.31392000022</v>
      </c>
      <c r="R94" s="174"/>
      <c r="S94" s="176"/>
      <c r="T94" s="176"/>
    </row>
    <row r="95" spans="13:23" x14ac:dyDescent="0.2">
      <c r="M95" s="187">
        <f>L70*0.04</f>
        <v>10.753568000000007</v>
      </c>
      <c r="N95" s="206">
        <f>M95*880</f>
        <v>9463.1398400000053</v>
      </c>
      <c r="O95" s="176" t="s">
        <v>284</v>
      </c>
      <c r="P95" s="182">
        <v>174.92</v>
      </c>
      <c r="Q95" s="182">
        <f>P95*N96</f>
        <v>418525.64048960025</v>
      </c>
      <c r="R95" s="170"/>
      <c r="S95" s="170"/>
      <c r="T95" s="188"/>
    </row>
    <row r="96" spans="13:23" x14ac:dyDescent="0.2">
      <c r="M96" s="189"/>
      <c r="N96" s="34">
        <f>L70*8.9</f>
        <v>2392.6688800000015</v>
      </c>
      <c r="O96" s="180" t="s">
        <v>294</v>
      </c>
      <c r="P96" s="183">
        <v>60676</v>
      </c>
      <c r="Q96" s="184">
        <f>P96*M95</f>
        <v>652483.49196800042</v>
      </c>
      <c r="R96" s="184"/>
      <c r="S96" s="184"/>
      <c r="T96" s="184"/>
    </row>
    <row r="97" spans="13:20" x14ac:dyDescent="0.2">
      <c r="M97" s="189"/>
      <c r="O97" s="180" t="s">
        <v>289</v>
      </c>
      <c r="P97" s="183">
        <v>571</v>
      </c>
      <c r="Q97" s="184">
        <f>P97*L70</f>
        <v>153507.18320000009</v>
      </c>
      <c r="R97" s="184"/>
      <c r="S97" s="184"/>
      <c r="T97" s="184"/>
    </row>
    <row r="98" spans="13:20" x14ac:dyDescent="0.2">
      <c r="M98" s="189"/>
      <c r="O98" s="199" t="s">
        <v>290</v>
      </c>
      <c r="P98" s="200">
        <f>Q98/L70</f>
        <v>1562.2721686420721</v>
      </c>
      <c r="Q98" s="201">
        <v>420000</v>
      </c>
      <c r="R98" s="184"/>
      <c r="S98" s="184"/>
      <c r="T98" s="184"/>
    </row>
    <row r="99" spans="13:20" x14ac:dyDescent="0.2">
      <c r="M99" s="189"/>
      <c r="O99" s="199" t="s">
        <v>291</v>
      </c>
      <c r="P99" s="200">
        <v>174.92</v>
      </c>
      <c r="Q99" s="201">
        <f>P99*N96</f>
        <v>418525.64048960025</v>
      </c>
      <c r="R99" s="184"/>
      <c r="S99" s="184"/>
      <c r="T99" s="184"/>
    </row>
    <row r="100" spans="13:20" ht="25.5" x14ac:dyDescent="0.2">
      <c r="M100" s="189"/>
      <c r="O100" s="176" t="s">
        <v>288</v>
      </c>
      <c r="P100" s="183"/>
      <c r="Q100" s="184">
        <f>(R100+S100+T100)*1.18</f>
        <v>347352.13167349645</v>
      </c>
      <c r="R100" s="184">
        <f>(N95*22.07)+(L70*16.58)</f>
        <v>213308.85020480011</v>
      </c>
      <c r="S100" s="184">
        <f>R100*0.15</f>
        <v>31996.327530720017</v>
      </c>
      <c r="T100" s="184">
        <f>(R100+S100)*0.2</f>
        <v>49061.035547104024</v>
      </c>
    </row>
    <row r="101" spans="13:20" x14ac:dyDescent="0.2">
      <c r="M101" s="189"/>
      <c r="Q101" s="190"/>
      <c r="T101" s="191"/>
    </row>
    <row r="102" spans="13:20" x14ac:dyDescent="0.2">
      <c r="M102" s="189"/>
      <c r="T102" s="191"/>
    </row>
    <row r="103" spans="13:20" x14ac:dyDescent="0.2">
      <c r="M103" s="219" t="s">
        <v>287</v>
      </c>
      <c r="N103" s="220"/>
      <c r="O103" s="220"/>
      <c r="P103" s="220"/>
      <c r="Q103" s="220"/>
      <c r="R103" s="220"/>
      <c r="S103" s="220"/>
      <c r="T103" s="221"/>
    </row>
    <row r="104" spans="13:20" x14ac:dyDescent="0.2">
      <c r="M104" s="189"/>
      <c r="P104" s="34" t="s">
        <v>285</v>
      </c>
      <c r="Q104" s="34" t="s">
        <v>286</v>
      </c>
      <c r="T104" s="191"/>
    </row>
    <row r="105" spans="13:20" x14ac:dyDescent="0.2">
      <c r="M105" s="185" t="s">
        <v>281</v>
      </c>
      <c r="N105" s="174" t="s">
        <v>282</v>
      </c>
      <c r="O105" s="176" t="s">
        <v>283</v>
      </c>
      <c r="P105" s="177">
        <v>467.4</v>
      </c>
      <c r="Q105" s="177">
        <f>L70*P105</f>
        <v>125655.44208000008</v>
      </c>
      <c r="R105" s="176"/>
      <c r="S105" s="176"/>
      <c r="T105" s="176"/>
    </row>
    <row r="106" spans="13:20" x14ac:dyDescent="0.2">
      <c r="M106" s="187">
        <f>L81*0.04</f>
        <v>0</v>
      </c>
      <c r="N106" s="178">
        <f>M106*880</f>
        <v>0</v>
      </c>
      <c r="O106" s="176" t="s">
        <v>284</v>
      </c>
      <c r="P106" s="182">
        <v>972</v>
      </c>
      <c r="Q106" s="182">
        <f>P106*L70</f>
        <v>261311.70240000018</v>
      </c>
      <c r="R106" s="179"/>
      <c r="S106" s="179"/>
      <c r="T106" s="179"/>
    </row>
    <row r="107" spans="13:20" x14ac:dyDescent="0.2">
      <c r="M107" s="187"/>
      <c r="N107" s="170"/>
      <c r="O107" s="180" t="s">
        <v>294</v>
      </c>
      <c r="P107" s="183">
        <v>36405.599999999999</v>
      </c>
      <c r="Q107" s="184">
        <f>P107*M95</f>
        <v>391490.09518080024</v>
      </c>
      <c r="R107" s="179"/>
      <c r="S107" s="179"/>
      <c r="T107" s="179"/>
    </row>
    <row r="108" spans="13:20" x14ac:dyDescent="0.2">
      <c r="M108" s="187"/>
      <c r="N108" s="170"/>
      <c r="O108" s="180" t="s">
        <v>289</v>
      </c>
      <c r="P108" s="183">
        <v>537</v>
      </c>
      <c r="Q108" s="184">
        <f>P108*L70</f>
        <v>144366.6504000001</v>
      </c>
      <c r="R108" s="179"/>
      <c r="S108" s="179"/>
      <c r="T108" s="179"/>
    </row>
    <row r="109" spans="13:20" x14ac:dyDescent="0.2">
      <c r="M109" s="192"/>
      <c r="N109" s="193"/>
      <c r="O109" s="199" t="s">
        <v>290</v>
      </c>
      <c r="P109" s="200">
        <f>Q109/L70</f>
        <v>999.00896149073435</v>
      </c>
      <c r="Q109" s="201">
        <f>258572.77+10000</f>
        <v>268572.77</v>
      </c>
      <c r="R109" s="181">
        <f>Q109*0.1</f>
        <v>26857.277000000002</v>
      </c>
      <c r="S109" s="181">
        <f>(Q109)*0.2</f>
        <v>53714.554000000004</v>
      </c>
      <c r="T109" s="181">
        <f>(Q109+R109+S109)*1.18</f>
        <v>411990.62917999999</v>
      </c>
    </row>
    <row r="110" spans="13:20" x14ac:dyDescent="0.2">
      <c r="M110" s="170"/>
      <c r="N110" s="170"/>
      <c r="O110" s="202" t="s">
        <v>295</v>
      </c>
      <c r="P110" s="200">
        <f>Q110/L70</f>
        <v>429.19931319539683</v>
      </c>
      <c r="Q110" s="203">
        <v>115385.60000000001</v>
      </c>
      <c r="R110" s="195"/>
      <c r="S110" s="195"/>
      <c r="T110" s="195"/>
    </row>
    <row r="111" spans="13:20" x14ac:dyDescent="0.2">
      <c r="M111" s="170"/>
      <c r="N111" s="170"/>
      <c r="O111" s="202" t="s">
        <v>291</v>
      </c>
      <c r="P111" s="200">
        <v>754.5</v>
      </c>
      <c r="Q111" s="203">
        <f>P111*L70</f>
        <v>202839.17640000014</v>
      </c>
      <c r="R111" s="195"/>
      <c r="S111" s="195"/>
      <c r="T111" s="195"/>
    </row>
    <row r="112" spans="13:20" x14ac:dyDescent="0.2">
      <c r="M112" s="170"/>
      <c r="N112" s="170"/>
      <c r="O112" s="196"/>
      <c r="P112" s="197"/>
      <c r="Q112" s="198"/>
      <c r="R112" s="195"/>
      <c r="S112" s="195"/>
      <c r="T112" s="195"/>
    </row>
    <row r="113" spans="13:20" ht="25.5" x14ac:dyDescent="0.2">
      <c r="M113" s="170"/>
      <c r="N113" s="170"/>
      <c r="O113" s="204" t="s">
        <v>292</v>
      </c>
      <c r="P113" s="205">
        <f>Q113/L70</f>
        <v>2990.4804433282034</v>
      </c>
      <c r="Q113" s="205">
        <f>Q109+Q98+Q110</f>
        <v>803958.37</v>
      </c>
      <c r="R113" s="195"/>
      <c r="S113" s="195"/>
      <c r="T113" s="195"/>
    </row>
    <row r="114" spans="13:20" ht="25.5" x14ac:dyDescent="0.2">
      <c r="O114" s="204" t="s">
        <v>293</v>
      </c>
      <c r="P114" s="205">
        <f>Q114/L70</f>
        <v>2740.4873131953964</v>
      </c>
      <c r="Q114" s="205">
        <f>Q111+Q99+Q110</f>
        <v>736750.41688960034</v>
      </c>
      <c r="S114" s="169"/>
    </row>
  </sheetData>
  <sheetProtection formatCells="0" formatColumns="0" formatRows="0" insertHyperlinks="0" selectLockedCells="1" sort="0" autoFilter="0" pivotTables="0"/>
  <autoFilter ref="A5:L69" xr:uid="{7BF7F3BE-9216-47E1-B3C1-8026714BF2E5}"/>
  <dataConsolidate/>
  <mergeCells count="19">
    <mergeCell ref="H70:K70"/>
    <mergeCell ref="M92:T92"/>
    <mergeCell ref="M103:T103"/>
    <mergeCell ref="M2:M4"/>
    <mergeCell ref="N2:N4"/>
    <mergeCell ref="F3:F4"/>
    <mergeCell ref="G3:G4"/>
    <mergeCell ref="H3:H4"/>
    <mergeCell ref="I3:I4"/>
    <mergeCell ref="A1:L1"/>
    <mergeCell ref="A2:A4"/>
    <mergeCell ref="B2:B4"/>
    <mergeCell ref="C2:C4"/>
    <mergeCell ref="D2:D4"/>
    <mergeCell ref="E2:E4"/>
    <mergeCell ref="F2:I2"/>
    <mergeCell ref="J2:J4"/>
    <mergeCell ref="K2:K4"/>
    <mergeCell ref="L2:L4"/>
  </mergeCells>
  <dataValidations disablePrompts="1" count="1">
    <dataValidation type="list" allowBlank="1" showInputMessage="1" showErrorMessage="1" sqref="WUF983072:WUF983118 F65568:F65614 HT65568:HT65614 RP65568:RP65614 ABL65568:ABL65614 ALH65568:ALH65614 AVD65568:AVD65614 BEZ65568:BEZ65614 BOV65568:BOV65614 BYR65568:BYR65614 CIN65568:CIN65614 CSJ65568:CSJ65614 DCF65568:DCF65614 DMB65568:DMB65614 DVX65568:DVX65614 EFT65568:EFT65614 EPP65568:EPP65614 EZL65568:EZL65614 FJH65568:FJH65614 FTD65568:FTD65614 GCZ65568:GCZ65614 GMV65568:GMV65614 GWR65568:GWR65614 HGN65568:HGN65614 HQJ65568:HQJ65614 IAF65568:IAF65614 IKB65568:IKB65614 ITX65568:ITX65614 JDT65568:JDT65614 JNP65568:JNP65614 JXL65568:JXL65614 KHH65568:KHH65614 KRD65568:KRD65614 LAZ65568:LAZ65614 LKV65568:LKV65614 LUR65568:LUR65614 MEN65568:MEN65614 MOJ65568:MOJ65614 MYF65568:MYF65614 NIB65568:NIB65614 NRX65568:NRX65614 OBT65568:OBT65614 OLP65568:OLP65614 OVL65568:OVL65614 PFH65568:PFH65614 PPD65568:PPD65614 PYZ65568:PYZ65614 QIV65568:QIV65614 QSR65568:QSR65614 RCN65568:RCN65614 RMJ65568:RMJ65614 RWF65568:RWF65614 SGB65568:SGB65614 SPX65568:SPX65614 SZT65568:SZT65614 TJP65568:TJP65614 TTL65568:TTL65614 UDH65568:UDH65614 UND65568:UND65614 UWZ65568:UWZ65614 VGV65568:VGV65614 VQR65568:VQR65614 WAN65568:WAN65614 WKJ65568:WKJ65614 WUF65568:WUF65614 F131104:F131150 HT131104:HT131150 RP131104:RP131150 ABL131104:ABL131150 ALH131104:ALH131150 AVD131104:AVD131150 BEZ131104:BEZ131150 BOV131104:BOV131150 BYR131104:BYR131150 CIN131104:CIN131150 CSJ131104:CSJ131150 DCF131104:DCF131150 DMB131104:DMB131150 DVX131104:DVX131150 EFT131104:EFT131150 EPP131104:EPP131150 EZL131104:EZL131150 FJH131104:FJH131150 FTD131104:FTD131150 GCZ131104:GCZ131150 GMV131104:GMV131150 GWR131104:GWR131150 HGN131104:HGN131150 HQJ131104:HQJ131150 IAF131104:IAF131150 IKB131104:IKB131150 ITX131104:ITX131150 JDT131104:JDT131150 JNP131104:JNP131150 JXL131104:JXL131150 KHH131104:KHH131150 KRD131104:KRD131150 LAZ131104:LAZ131150 LKV131104:LKV131150 LUR131104:LUR131150 MEN131104:MEN131150 MOJ131104:MOJ131150 MYF131104:MYF131150 NIB131104:NIB131150 NRX131104:NRX131150 OBT131104:OBT131150 OLP131104:OLP131150 OVL131104:OVL131150 PFH131104:PFH131150 PPD131104:PPD131150 PYZ131104:PYZ131150 QIV131104:QIV131150 QSR131104:QSR131150 RCN131104:RCN131150 RMJ131104:RMJ131150 RWF131104:RWF131150 SGB131104:SGB131150 SPX131104:SPX131150 SZT131104:SZT131150 TJP131104:TJP131150 TTL131104:TTL131150 UDH131104:UDH131150 UND131104:UND131150 UWZ131104:UWZ131150 VGV131104:VGV131150 VQR131104:VQR131150 WAN131104:WAN131150 WKJ131104:WKJ131150 WUF131104:WUF131150 F196640:F196686 HT196640:HT196686 RP196640:RP196686 ABL196640:ABL196686 ALH196640:ALH196686 AVD196640:AVD196686 BEZ196640:BEZ196686 BOV196640:BOV196686 BYR196640:BYR196686 CIN196640:CIN196686 CSJ196640:CSJ196686 DCF196640:DCF196686 DMB196640:DMB196686 DVX196640:DVX196686 EFT196640:EFT196686 EPP196640:EPP196686 EZL196640:EZL196686 FJH196640:FJH196686 FTD196640:FTD196686 GCZ196640:GCZ196686 GMV196640:GMV196686 GWR196640:GWR196686 HGN196640:HGN196686 HQJ196640:HQJ196686 IAF196640:IAF196686 IKB196640:IKB196686 ITX196640:ITX196686 JDT196640:JDT196686 JNP196640:JNP196686 JXL196640:JXL196686 KHH196640:KHH196686 KRD196640:KRD196686 LAZ196640:LAZ196686 LKV196640:LKV196686 LUR196640:LUR196686 MEN196640:MEN196686 MOJ196640:MOJ196686 MYF196640:MYF196686 NIB196640:NIB196686 NRX196640:NRX196686 OBT196640:OBT196686 OLP196640:OLP196686 OVL196640:OVL196686 PFH196640:PFH196686 PPD196640:PPD196686 PYZ196640:PYZ196686 QIV196640:QIV196686 QSR196640:QSR196686 RCN196640:RCN196686 RMJ196640:RMJ196686 RWF196640:RWF196686 SGB196640:SGB196686 SPX196640:SPX196686 SZT196640:SZT196686 TJP196640:TJP196686 TTL196640:TTL196686 UDH196640:UDH196686 UND196640:UND196686 UWZ196640:UWZ196686 VGV196640:VGV196686 VQR196640:VQR196686 WAN196640:WAN196686 WKJ196640:WKJ196686 WUF196640:WUF196686 F262176:F262222 HT262176:HT262222 RP262176:RP262222 ABL262176:ABL262222 ALH262176:ALH262222 AVD262176:AVD262222 BEZ262176:BEZ262222 BOV262176:BOV262222 BYR262176:BYR262222 CIN262176:CIN262222 CSJ262176:CSJ262222 DCF262176:DCF262222 DMB262176:DMB262222 DVX262176:DVX262222 EFT262176:EFT262222 EPP262176:EPP262222 EZL262176:EZL262222 FJH262176:FJH262222 FTD262176:FTD262222 GCZ262176:GCZ262222 GMV262176:GMV262222 GWR262176:GWR262222 HGN262176:HGN262222 HQJ262176:HQJ262222 IAF262176:IAF262222 IKB262176:IKB262222 ITX262176:ITX262222 JDT262176:JDT262222 JNP262176:JNP262222 JXL262176:JXL262222 KHH262176:KHH262222 KRD262176:KRD262222 LAZ262176:LAZ262222 LKV262176:LKV262222 LUR262176:LUR262222 MEN262176:MEN262222 MOJ262176:MOJ262222 MYF262176:MYF262222 NIB262176:NIB262222 NRX262176:NRX262222 OBT262176:OBT262222 OLP262176:OLP262222 OVL262176:OVL262222 PFH262176:PFH262222 PPD262176:PPD262222 PYZ262176:PYZ262222 QIV262176:QIV262222 QSR262176:QSR262222 RCN262176:RCN262222 RMJ262176:RMJ262222 RWF262176:RWF262222 SGB262176:SGB262222 SPX262176:SPX262222 SZT262176:SZT262222 TJP262176:TJP262222 TTL262176:TTL262222 UDH262176:UDH262222 UND262176:UND262222 UWZ262176:UWZ262222 VGV262176:VGV262222 VQR262176:VQR262222 WAN262176:WAN262222 WKJ262176:WKJ262222 WUF262176:WUF262222 F327712:F327758 HT327712:HT327758 RP327712:RP327758 ABL327712:ABL327758 ALH327712:ALH327758 AVD327712:AVD327758 BEZ327712:BEZ327758 BOV327712:BOV327758 BYR327712:BYR327758 CIN327712:CIN327758 CSJ327712:CSJ327758 DCF327712:DCF327758 DMB327712:DMB327758 DVX327712:DVX327758 EFT327712:EFT327758 EPP327712:EPP327758 EZL327712:EZL327758 FJH327712:FJH327758 FTD327712:FTD327758 GCZ327712:GCZ327758 GMV327712:GMV327758 GWR327712:GWR327758 HGN327712:HGN327758 HQJ327712:HQJ327758 IAF327712:IAF327758 IKB327712:IKB327758 ITX327712:ITX327758 JDT327712:JDT327758 JNP327712:JNP327758 JXL327712:JXL327758 KHH327712:KHH327758 KRD327712:KRD327758 LAZ327712:LAZ327758 LKV327712:LKV327758 LUR327712:LUR327758 MEN327712:MEN327758 MOJ327712:MOJ327758 MYF327712:MYF327758 NIB327712:NIB327758 NRX327712:NRX327758 OBT327712:OBT327758 OLP327712:OLP327758 OVL327712:OVL327758 PFH327712:PFH327758 PPD327712:PPD327758 PYZ327712:PYZ327758 QIV327712:QIV327758 QSR327712:QSR327758 RCN327712:RCN327758 RMJ327712:RMJ327758 RWF327712:RWF327758 SGB327712:SGB327758 SPX327712:SPX327758 SZT327712:SZT327758 TJP327712:TJP327758 TTL327712:TTL327758 UDH327712:UDH327758 UND327712:UND327758 UWZ327712:UWZ327758 VGV327712:VGV327758 VQR327712:VQR327758 WAN327712:WAN327758 WKJ327712:WKJ327758 WUF327712:WUF327758 F393248:F393294 HT393248:HT393294 RP393248:RP393294 ABL393248:ABL393294 ALH393248:ALH393294 AVD393248:AVD393294 BEZ393248:BEZ393294 BOV393248:BOV393294 BYR393248:BYR393294 CIN393248:CIN393294 CSJ393248:CSJ393294 DCF393248:DCF393294 DMB393248:DMB393294 DVX393248:DVX393294 EFT393248:EFT393294 EPP393248:EPP393294 EZL393248:EZL393294 FJH393248:FJH393294 FTD393248:FTD393294 GCZ393248:GCZ393294 GMV393248:GMV393294 GWR393248:GWR393294 HGN393248:HGN393294 HQJ393248:HQJ393294 IAF393248:IAF393294 IKB393248:IKB393294 ITX393248:ITX393294 JDT393248:JDT393294 JNP393248:JNP393294 JXL393248:JXL393294 KHH393248:KHH393294 KRD393248:KRD393294 LAZ393248:LAZ393294 LKV393248:LKV393294 LUR393248:LUR393294 MEN393248:MEN393294 MOJ393248:MOJ393294 MYF393248:MYF393294 NIB393248:NIB393294 NRX393248:NRX393294 OBT393248:OBT393294 OLP393248:OLP393294 OVL393248:OVL393294 PFH393248:PFH393294 PPD393248:PPD393294 PYZ393248:PYZ393294 QIV393248:QIV393294 QSR393248:QSR393294 RCN393248:RCN393294 RMJ393248:RMJ393294 RWF393248:RWF393294 SGB393248:SGB393294 SPX393248:SPX393294 SZT393248:SZT393294 TJP393248:TJP393294 TTL393248:TTL393294 UDH393248:UDH393294 UND393248:UND393294 UWZ393248:UWZ393294 VGV393248:VGV393294 VQR393248:VQR393294 WAN393248:WAN393294 WKJ393248:WKJ393294 WUF393248:WUF393294 F458784:F458830 HT458784:HT458830 RP458784:RP458830 ABL458784:ABL458830 ALH458784:ALH458830 AVD458784:AVD458830 BEZ458784:BEZ458830 BOV458784:BOV458830 BYR458784:BYR458830 CIN458784:CIN458830 CSJ458784:CSJ458830 DCF458784:DCF458830 DMB458784:DMB458830 DVX458784:DVX458830 EFT458784:EFT458830 EPP458784:EPP458830 EZL458784:EZL458830 FJH458784:FJH458830 FTD458784:FTD458830 GCZ458784:GCZ458830 GMV458784:GMV458830 GWR458784:GWR458830 HGN458784:HGN458830 HQJ458784:HQJ458830 IAF458784:IAF458830 IKB458784:IKB458830 ITX458784:ITX458830 JDT458784:JDT458830 JNP458784:JNP458830 JXL458784:JXL458830 KHH458784:KHH458830 KRD458784:KRD458830 LAZ458784:LAZ458830 LKV458784:LKV458830 LUR458784:LUR458830 MEN458784:MEN458830 MOJ458784:MOJ458830 MYF458784:MYF458830 NIB458784:NIB458830 NRX458784:NRX458830 OBT458784:OBT458830 OLP458784:OLP458830 OVL458784:OVL458830 PFH458784:PFH458830 PPD458784:PPD458830 PYZ458784:PYZ458830 QIV458784:QIV458830 QSR458784:QSR458830 RCN458784:RCN458830 RMJ458784:RMJ458830 RWF458784:RWF458830 SGB458784:SGB458830 SPX458784:SPX458830 SZT458784:SZT458830 TJP458784:TJP458830 TTL458784:TTL458830 UDH458784:UDH458830 UND458784:UND458830 UWZ458784:UWZ458830 VGV458784:VGV458830 VQR458784:VQR458830 WAN458784:WAN458830 WKJ458784:WKJ458830 WUF458784:WUF458830 F524320:F524366 HT524320:HT524366 RP524320:RP524366 ABL524320:ABL524366 ALH524320:ALH524366 AVD524320:AVD524366 BEZ524320:BEZ524366 BOV524320:BOV524366 BYR524320:BYR524366 CIN524320:CIN524366 CSJ524320:CSJ524366 DCF524320:DCF524366 DMB524320:DMB524366 DVX524320:DVX524366 EFT524320:EFT524366 EPP524320:EPP524366 EZL524320:EZL524366 FJH524320:FJH524366 FTD524320:FTD524366 GCZ524320:GCZ524366 GMV524320:GMV524366 GWR524320:GWR524366 HGN524320:HGN524366 HQJ524320:HQJ524366 IAF524320:IAF524366 IKB524320:IKB524366 ITX524320:ITX524366 JDT524320:JDT524366 JNP524320:JNP524366 JXL524320:JXL524366 KHH524320:KHH524366 KRD524320:KRD524366 LAZ524320:LAZ524366 LKV524320:LKV524366 LUR524320:LUR524366 MEN524320:MEN524366 MOJ524320:MOJ524366 MYF524320:MYF524366 NIB524320:NIB524366 NRX524320:NRX524366 OBT524320:OBT524366 OLP524320:OLP524366 OVL524320:OVL524366 PFH524320:PFH524366 PPD524320:PPD524366 PYZ524320:PYZ524366 QIV524320:QIV524366 QSR524320:QSR524366 RCN524320:RCN524366 RMJ524320:RMJ524366 RWF524320:RWF524366 SGB524320:SGB524366 SPX524320:SPX524366 SZT524320:SZT524366 TJP524320:TJP524366 TTL524320:TTL524366 UDH524320:UDH524366 UND524320:UND524366 UWZ524320:UWZ524366 VGV524320:VGV524366 VQR524320:VQR524366 WAN524320:WAN524366 WKJ524320:WKJ524366 WUF524320:WUF524366 F589856:F589902 HT589856:HT589902 RP589856:RP589902 ABL589856:ABL589902 ALH589856:ALH589902 AVD589856:AVD589902 BEZ589856:BEZ589902 BOV589856:BOV589902 BYR589856:BYR589902 CIN589856:CIN589902 CSJ589856:CSJ589902 DCF589856:DCF589902 DMB589856:DMB589902 DVX589856:DVX589902 EFT589856:EFT589902 EPP589856:EPP589902 EZL589856:EZL589902 FJH589856:FJH589902 FTD589856:FTD589902 GCZ589856:GCZ589902 GMV589856:GMV589902 GWR589856:GWR589902 HGN589856:HGN589902 HQJ589856:HQJ589902 IAF589856:IAF589902 IKB589856:IKB589902 ITX589856:ITX589902 JDT589856:JDT589902 JNP589856:JNP589902 JXL589856:JXL589902 KHH589856:KHH589902 KRD589856:KRD589902 LAZ589856:LAZ589902 LKV589856:LKV589902 LUR589856:LUR589902 MEN589856:MEN589902 MOJ589856:MOJ589902 MYF589856:MYF589902 NIB589856:NIB589902 NRX589856:NRX589902 OBT589856:OBT589902 OLP589856:OLP589902 OVL589856:OVL589902 PFH589856:PFH589902 PPD589856:PPD589902 PYZ589856:PYZ589902 QIV589856:QIV589902 QSR589856:QSR589902 RCN589856:RCN589902 RMJ589856:RMJ589902 RWF589856:RWF589902 SGB589856:SGB589902 SPX589856:SPX589902 SZT589856:SZT589902 TJP589856:TJP589902 TTL589856:TTL589902 UDH589856:UDH589902 UND589856:UND589902 UWZ589856:UWZ589902 VGV589856:VGV589902 VQR589856:VQR589902 WAN589856:WAN589902 WKJ589856:WKJ589902 WUF589856:WUF589902 F655392:F655438 HT655392:HT655438 RP655392:RP655438 ABL655392:ABL655438 ALH655392:ALH655438 AVD655392:AVD655438 BEZ655392:BEZ655438 BOV655392:BOV655438 BYR655392:BYR655438 CIN655392:CIN655438 CSJ655392:CSJ655438 DCF655392:DCF655438 DMB655392:DMB655438 DVX655392:DVX655438 EFT655392:EFT655438 EPP655392:EPP655438 EZL655392:EZL655438 FJH655392:FJH655438 FTD655392:FTD655438 GCZ655392:GCZ655438 GMV655392:GMV655438 GWR655392:GWR655438 HGN655392:HGN655438 HQJ655392:HQJ655438 IAF655392:IAF655438 IKB655392:IKB655438 ITX655392:ITX655438 JDT655392:JDT655438 JNP655392:JNP655438 JXL655392:JXL655438 KHH655392:KHH655438 KRD655392:KRD655438 LAZ655392:LAZ655438 LKV655392:LKV655438 LUR655392:LUR655438 MEN655392:MEN655438 MOJ655392:MOJ655438 MYF655392:MYF655438 NIB655392:NIB655438 NRX655392:NRX655438 OBT655392:OBT655438 OLP655392:OLP655438 OVL655392:OVL655438 PFH655392:PFH655438 PPD655392:PPD655438 PYZ655392:PYZ655438 QIV655392:QIV655438 QSR655392:QSR655438 RCN655392:RCN655438 RMJ655392:RMJ655438 RWF655392:RWF655438 SGB655392:SGB655438 SPX655392:SPX655438 SZT655392:SZT655438 TJP655392:TJP655438 TTL655392:TTL655438 UDH655392:UDH655438 UND655392:UND655438 UWZ655392:UWZ655438 VGV655392:VGV655438 VQR655392:VQR655438 WAN655392:WAN655438 WKJ655392:WKJ655438 WUF655392:WUF655438 F720928:F720974 HT720928:HT720974 RP720928:RP720974 ABL720928:ABL720974 ALH720928:ALH720974 AVD720928:AVD720974 BEZ720928:BEZ720974 BOV720928:BOV720974 BYR720928:BYR720974 CIN720928:CIN720974 CSJ720928:CSJ720974 DCF720928:DCF720974 DMB720928:DMB720974 DVX720928:DVX720974 EFT720928:EFT720974 EPP720928:EPP720974 EZL720928:EZL720974 FJH720928:FJH720974 FTD720928:FTD720974 GCZ720928:GCZ720974 GMV720928:GMV720974 GWR720928:GWR720974 HGN720928:HGN720974 HQJ720928:HQJ720974 IAF720928:IAF720974 IKB720928:IKB720974 ITX720928:ITX720974 JDT720928:JDT720974 JNP720928:JNP720974 JXL720928:JXL720974 KHH720928:KHH720974 KRD720928:KRD720974 LAZ720928:LAZ720974 LKV720928:LKV720974 LUR720928:LUR720974 MEN720928:MEN720974 MOJ720928:MOJ720974 MYF720928:MYF720974 NIB720928:NIB720974 NRX720928:NRX720974 OBT720928:OBT720974 OLP720928:OLP720974 OVL720928:OVL720974 PFH720928:PFH720974 PPD720928:PPD720974 PYZ720928:PYZ720974 QIV720928:QIV720974 QSR720928:QSR720974 RCN720928:RCN720974 RMJ720928:RMJ720974 RWF720928:RWF720974 SGB720928:SGB720974 SPX720928:SPX720974 SZT720928:SZT720974 TJP720928:TJP720974 TTL720928:TTL720974 UDH720928:UDH720974 UND720928:UND720974 UWZ720928:UWZ720974 VGV720928:VGV720974 VQR720928:VQR720974 WAN720928:WAN720974 WKJ720928:WKJ720974 WUF720928:WUF720974 F786464:F786510 HT786464:HT786510 RP786464:RP786510 ABL786464:ABL786510 ALH786464:ALH786510 AVD786464:AVD786510 BEZ786464:BEZ786510 BOV786464:BOV786510 BYR786464:BYR786510 CIN786464:CIN786510 CSJ786464:CSJ786510 DCF786464:DCF786510 DMB786464:DMB786510 DVX786464:DVX786510 EFT786464:EFT786510 EPP786464:EPP786510 EZL786464:EZL786510 FJH786464:FJH786510 FTD786464:FTD786510 GCZ786464:GCZ786510 GMV786464:GMV786510 GWR786464:GWR786510 HGN786464:HGN786510 HQJ786464:HQJ786510 IAF786464:IAF786510 IKB786464:IKB786510 ITX786464:ITX786510 JDT786464:JDT786510 JNP786464:JNP786510 JXL786464:JXL786510 KHH786464:KHH786510 KRD786464:KRD786510 LAZ786464:LAZ786510 LKV786464:LKV786510 LUR786464:LUR786510 MEN786464:MEN786510 MOJ786464:MOJ786510 MYF786464:MYF786510 NIB786464:NIB786510 NRX786464:NRX786510 OBT786464:OBT786510 OLP786464:OLP786510 OVL786464:OVL786510 PFH786464:PFH786510 PPD786464:PPD786510 PYZ786464:PYZ786510 QIV786464:QIV786510 QSR786464:QSR786510 RCN786464:RCN786510 RMJ786464:RMJ786510 RWF786464:RWF786510 SGB786464:SGB786510 SPX786464:SPX786510 SZT786464:SZT786510 TJP786464:TJP786510 TTL786464:TTL786510 UDH786464:UDH786510 UND786464:UND786510 UWZ786464:UWZ786510 VGV786464:VGV786510 VQR786464:VQR786510 WAN786464:WAN786510 WKJ786464:WKJ786510 WUF786464:WUF786510 F852000:F852046 HT852000:HT852046 RP852000:RP852046 ABL852000:ABL852046 ALH852000:ALH852046 AVD852000:AVD852046 BEZ852000:BEZ852046 BOV852000:BOV852046 BYR852000:BYR852046 CIN852000:CIN852046 CSJ852000:CSJ852046 DCF852000:DCF852046 DMB852000:DMB852046 DVX852000:DVX852046 EFT852000:EFT852046 EPP852000:EPP852046 EZL852000:EZL852046 FJH852000:FJH852046 FTD852000:FTD852046 GCZ852000:GCZ852046 GMV852000:GMV852046 GWR852000:GWR852046 HGN852000:HGN852046 HQJ852000:HQJ852046 IAF852000:IAF852046 IKB852000:IKB852046 ITX852000:ITX852046 JDT852000:JDT852046 JNP852000:JNP852046 JXL852000:JXL852046 KHH852000:KHH852046 KRD852000:KRD852046 LAZ852000:LAZ852046 LKV852000:LKV852046 LUR852000:LUR852046 MEN852000:MEN852046 MOJ852000:MOJ852046 MYF852000:MYF852046 NIB852000:NIB852046 NRX852000:NRX852046 OBT852000:OBT852046 OLP852000:OLP852046 OVL852000:OVL852046 PFH852000:PFH852046 PPD852000:PPD852046 PYZ852000:PYZ852046 QIV852000:QIV852046 QSR852000:QSR852046 RCN852000:RCN852046 RMJ852000:RMJ852046 RWF852000:RWF852046 SGB852000:SGB852046 SPX852000:SPX852046 SZT852000:SZT852046 TJP852000:TJP852046 TTL852000:TTL852046 UDH852000:UDH852046 UND852000:UND852046 UWZ852000:UWZ852046 VGV852000:VGV852046 VQR852000:VQR852046 WAN852000:WAN852046 WKJ852000:WKJ852046 WUF852000:WUF852046 F917536:F917582 HT917536:HT917582 RP917536:RP917582 ABL917536:ABL917582 ALH917536:ALH917582 AVD917536:AVD917582 BEZ917536:BEZ917582 BOV917536:BOV917582 BYR917536:BYR917582 CIN917536:CIN917582 CSJ917536:CSJ917582 DCF917536:DCF917582 DMB917536:DMB917582 DVX917536:DVX917582 EFT917536:EFT917582 EPP917536:EPP917582 EZL917536:EZL917582 FJH917536:FJH917582 FTD917536:FTD917582 GCZ917536:GCZ917582 GMV917536:GMV917582 GWR917536:GWR917582 HGN917536:HGN917582 HQJ917536:HQJ917582 IAF917536:IAF917582 IKB917536:IKB917582 ITX917536:ITX917582 JDT917536:JDT917582 JNP917536:JNP917582 JXL917536:JXL917582 KHH917536:KHH917582 KRD917536:KRD917582 LAZ917536:LAZ917582 LKV917536:LKV917582 LUR917536:LUR917582 MEN917536:MEN917582 MOJ917536:MOJ917582 MYF917536:MYF917582 NIB917536:NIB917582 NRX917536:NRX917582 OBT917536:OBT917582 OLP917536:OLP917582 OVL917536:OVL917582 PFH917536:PFH917582 PPD917536:PPD917582 PYZ917536:PYZ917582 QIV917536:QIV917582 QSR917536:QSR917582 RCN917536:RCN917582 RMJ917536:RMJ917582 RWF917536:RWF917582 SGB917536:SGB917582 SPX917536:SPX917582 SZT917536:SZT917582 TJP917536:TJP917582 TTL917536:TTL917582 UDH917536:UDH917582 UND917536:UND917582 UWZ917536:UWZ917582 VGV917536:VGV917582 VQR917536:VQR917582 WAN917536:WAN917582 WKJ917536:WKJ917582 WUF917536:WUF917582 F983072:F983118 HT983072:HT983118 RP983072:RP983118 ABL983072:ABL983118 ALH983072:ALH983118 AVD983072:AVD983118 BEZ983072:BEZ983118 BOV983072:BOV983118 BYR983072:BYR983118 CIN983072:CIN983118 CSJ983072:CSJ983118 DCF983072:DCF983118 DMB983072:DMB983118 DVX983072:DVX983118 EFT983072:EFT983118 EPP983072:EPP983118 EZL983072:EZL983118 FJH983072:FJH983118 FTD983072:FTD983118 GCZ983072:GCZ983118 GMV983072:GMV983118 GWR983072:GWR983118 HGN983072:HGN983118 HQJ983072:HQJ983118 IAF983072:IAF983118 IKB983072:IKB983118 ITX983072:ITX983118 JDT983072:JDT983118 JNP983072:JNP983118 JXL983072:JXL983118 KHH983072:KHH983118 KRD983072:KRD983118 LAZ983072:LAZ983118 LKV983072:LKV983118 LUR983072:LUR983118 MEN983072:MEN983118 MOJ983072:MOJ983118 MYF983072:MYF983118 NIB983072:NIB983118 NRX983072:NRX983118 OBT983072:OBT983118 OLP983072:OLP983118 OVL983072:OVL983118 PFH983072:PFH983118 PPD983072:PPD983118 PYZ983072:PYZ983118 QIV983072:QIV983118 QSR983072:QSR983118 RCN983072:RCN983118 RMJ983072:RMJ983118 RWF983072:RWF983118 SGB983072:SGB983118 SPX983072:SPX983118 SZT983072:SZT983118 TJP983072:TJP983118 TTL983072:TTL983118 UDH983072:UDH983118 UND983072:UND983118 UWZ983072:UWZ983118 VGV983072:VGV983118 VQR983072:VQR983118 WAN983072:WAN983118 WKJ983072:WKJ983118 HT6:HT69 WUF6:WUF69 WKJ6:WKJ69 WAN6:WAN69 VQR6:VQR69 VGV6:VGV69 UWZ6:UWZ69 UND6:UND69 UDH6:UDH69 TTL6:TTL69 TJP6:TJP69 SZT6:SZT69 SPX6:SPX69 SGB6:SGB69 RWF6:RWF69 RMJ6:RMJ69 RCN6:RCN69 QSR6:QSR69 QIV6:QIV69 PYZ6:PYZ69 PPD6:PPD69 PFH6:PFH69 OVL6:OVL69 OLP6:OLP69 OBT6:OBT69 NRX6:NRX69 NIB6:NIB69 MYF6:MYF69 MOJ6:MOJ69 MEN6:MEN69 LUR6:LUR69 LKV6:LKV69 LAZ6:LAZ69 KRD6:KRD69 KHH6:KHH69 JXL6:JXL69 JNP6:JNP69 JDT6:JDT69 ITX6:ITX69 IKB6:IKB69 IAF6:IAF69 HQJ6:HQJ69 HGN6:HGN69 GWR6:GWR69 GMV6:GMV69 GCZ6:GCZ69 FTD6:FTD69 FJH6:FJH69 EZL6:EZL69 EPP6:EPP69 EFT6:EFT69 DVX6:DVX69 DMB6:DMB69 DCF6:DCF69 CSJ6:CSJ69 CIN6:CIN69 BYR6:BYR69 BOV6:BOV69 BEZ6:BEZ69 AVD6:AVD69 ALH6:ALH69 ABL6:ABL69 RP6:RP69 F6:F69" xr:uid="{0340CDCD-7D2C-4205-8060-BB2223FE46A4}">
      <formula1>"I, H, U, L"</formula1>
    </dataValidation>
  </dataValidations>
  <printOptions horizontalCentered="1" verticalCentered="1"/>
  <pageMargins left="0" right="0" top="0" bottom="0" header="0" footer="0"/>
  <pageSetup paperSize="9" scale="78" fitToHeight="0" orientation="portrait" r:id="rId1"/>
  <headerFooter alignWithMargins="0">
    <oddFooter>&amp;C&amp;P de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9322D-4475-4E81-A97B-BBB0C4B54D4B}">
  <sheetPr filterMode="1"/>
  <dimension ref="A1:DN65"/>
  <sheetViews>
    <sheetView showGridLines="0" topLeftCell="A8" zoomScale="60" zoomScaleNormal="60" zoomScaleSheetLayoutView="75" workbookViewId="0">
      <pane xSplit="4" ySplit="4" topLeftCell="E12" activePane="bottomRight" state="frozen"/>
      <selection activeCell="A8" sqref="A8"/>
      <selection pane="topRight" activeCell="G8" sqref="G8"/>
      <selection pane="bottomLeft" activeCell="A12" sqref="A12"/>
      <selection pane="bottomRight" activeCell="D14" sqref="D14"/>
    </sheetView>
  </sheetViews>
  <sheetFormatPr defaultColWidth="8.7109375" defaultRowHeight="15" outlineLevelCol="1" x14ac:dyDescent="0.25"/>
  <cols>
    <col min="1" max="1" width="6.140625" style="3" customWidth="1" outlineLevel="1"/>
    <col min="2" max="2" width="33.85546875" style="3" customWidth="1" outlineLevel="1"/>
    <col min="3" max="3" width="19.140625" style="3" bestFit="1" customWidth="1" outlineLevel="1"/>
    <col min="4" max="4" width="32.28515625" style="3" customWidth="1" outlineLevel="1"/>
    <col min="5" max="20" width="6.7109375" style="3" customWidth="1"/>
    <col min="21" max="67" width="6.7109375" style="3" hidden="1" customWidth="1"/>
    <col min="68" max="68" width="7.28515625" style="3" hidden="1" customWidth="1"/>
    <col min="69" max="86" width="6.7109375" style="3" hidden="1" customWidth="1"/>
    <col min="87" max="98" width="7.28515625" style="3" hidden="1" customWidth="1"/>
    <col min="99" max="99" width="27" style="80" customWidth="1"/>
    <col min="100" max="100" width="8.7109375" style="80"/>
    <col min="101" max="101" width="7.7109375" style="3" bestFit="1" customWidth="1"/>
    <col min="102" max="102" width="45.7109375" style="3" customWidth="1"/>
    <col min="103" max="103" width="16.42578125" style="3" hidden="1" customWidth="1"/>
    <col min="104" max="104" width="22.140625" style="3" customWidth="1"/>
    <col min="105" max="105" width="20.140625" style="3" customWidth="1"/>
    <col min="106" max="106" width="21.7109375" style="3" customWidth="1"/>
    <col min="107" max="107" width="16" style="3" customWidth="1"/>
    <col min="108" max="108" width="18.42578125" style="3" customWidth="1"/>
    <col min="109" max="109" width="21.7109375" style="3" customWidth="1"/>
    <col min="110" max="110" width="13.28515625" style="3" customWidth="1"/>
    <col min="111" max="111" width="28.28515625" style="3" customWidth="1"/>
    <col min="112" max="112" width="4.7109375" style="3" customWidth="1"/>
    <col min="113" max="113" width="8.7109375" style="3"/>
    <col min="114" max="114" width="21" style="3" customWidth="1"/>
    <col min="115" max="115" width="15" style="3" bestFit="1" customWidth="1"/>
    <col min="116" max="116" width="8.7109375" style="3"/>
    <col min="117" max="117" width="44.140625" style="3" bestFit="1" customWidth="1"/>
    <col min="118" max="118" width="51.5703125" style="3" customWidth="1"/>
    <col min="119" max="203" width="8.7109375" style="3"/>
    <col min="204" max="204" width="30.85546875" style="3" customWidth="1"/>
    <col min="205" max="205" width="17.28515625" style="3" customWidth="1"/>
    <col min="206" max="207" width="0" style="3" hidden="1" customWidth="1"/>
    <col min="208" max="208" width="36.28515625" style="3" customWidth="1"/>
    <col min="209" max="220" width="7.28515625" style="3" customWidth="1"/>
    <col min="221" max="221" width="7.7109375" style="3" customWidth="1"/>
    <col min="222" max="230" width="7.28515625" style="3" customWidth="1"/>
    <col min="231" max="231" width="8.140625" style="3" customWidth="1"/>
    <col min="232" max="255" width="7.28515625" style="3" customWidth="1"/>
    <col min="256" max="304" width="0" style="3" hidden="1" customWidth="1"/>
    <col min="305" max="305" width="13.28515625" style="3" customWidth="1"/>
    <col min="306" max="307" width="8.7109375" style="3"/>
    <col min="308" max="318" width="0" style="3" hidden="1" customWidth="1"/>
    <col min="319" max="319" width="8.7109375" style="3"/>
    <col min="320" max="320" width="7.7109375" style="3" bestFit="1" customWidth="1"/>
    <col min="321" max="321" width="45.7109375" style="3" customWidth="1"/>
    <col min="322" max="322" width="16.42578125" style="3" customWidth="1"/>
    <col min="323" max="323" width="22.140625" style="3" customWidth="1"/>
    <col min="324" max="324" width="20.140625" style="3" customWidth="1"/>
    <col min="325" max="325" width="21.7109375" style="3" customWidth="1"/>
    <col min="326" max="326" width="16" style="3" customWidth="1"/>
    <col min="327" max="327" width="18.42578125" style="3" customWidth="1"/>
    <col min="328" max="328" width="21.7109375" style="3" customWidth="1"/>
    <col min="329" max="329" width="13.28515625" style="3" customWidth="1"/>
    <col min="330" max="330" width="28.28515625" style="3" customWidth="1"/>
    <col min="331" max="331" width="4.7109375" style="3" customWidth="1"/>
    <col min="332" max="332" width="7.7109375" style="3" bestFit="1" customWidth="1"/>
    <col min="333" max="333" width="45.7109375" style="3" customWidth="1"/>
    <col min="334" max="334" width="16.42578125" style="3" customWidth="1"/>
    <col min="335" max="335" width="22.140625" style="3" customWidth="1"/>
    <col min="336" max="336" width="20.140625" style="3" customWidth="1"/>
    <col min="337" max="337" width="21.7109375" style="3" customWidth="1"/>
    <col min="338" max="338" width="16" style="3" customWidth="1"/>
    <col min="339" max="339" width="18.42578125" style="3" customWidth="1"/>
    <col min="340" max="340" width="21.7109375" style="3" customWidth="1"/>
    <col min="341" max="341" width="13.28515625" style="3" customWidth="1"/>
    <col min="342" max="342" width="28.28515625" style="3" customWidth="1"/>
    <col min="343" max="366" width="0" style="3" hidden="1" customWidth="1"/>
    <col min="367" max="369" width="8.7109375" style="3"/>
    <col min="370" max="370" width="21" style="3" customWidth="1"/>
    <col min="371" max="459" width="8.7109375" style="3"/>
    <col min="460" max="460" width="30.85546875" style="3" customWidth="1"/>
    <col min="461" max="461" width="17.28515625" style="3" customWidth="1"/>
    <col min="462" max="463" width="0" style="3" hidden="1" customWidth="1"/>
    <col min="464" max="464" width="36.28515625" style="3" customWidth="1"/>
    <col min="465" max="476" width="7.28515625" style="3" customWidth="1"/>
    <col min="477" max="477" width="7.7109375" style="3" customWidth="1"/>
    <col min="478" max="486" width="7.28515625" style="3" customWidth="1"/>
    <col min="487" max="487" width="8.140625" style="3" customWidth="1"/>
    <col min="488" max="511" width="7.28515625" style="3" customWidth="1"/>
    <col min="512" max="560" width="0" style="3" hidden="1" customWidth="1"/>
    <col min="561" max="561" width="13.28515625" style="3" customWidth="1"/>
    <col min="562" max="563" width="8.7109375" style="3"/>
    <col min="564" max="574" width="0" style="3" hidden="1" customWidth="1"/>
    <col min="575" max="575" width="8.7109375" style="3"/>
    <col min="576" max="576" width="7.7109375" style="3" bestFit="1" customWidth="1"/>
    <col min="577" max="577" width="45.7109375" style="3" customWidth="1"/>
    <col min="578" max="578" width="16.42578125" style="3" customWidth="1"/>
    <col min="579" max="579" width="22.140625" style="3" customWidth="1"/>
    <col min="580" max="580" width="20.140625" style="3" customWidth="1"/>
    <col min="581" max="581" width="21.7109375" style="3" customWidth="1"/>
    <col min="582" max="582" width="16" style="3" customWidth="1"/>
    <col min="583" max="583" width="18.42578125" style="3" customWidth="1"/>
    <col min="584" max="584" width="21.7109375" style="3" customWidth="1"/>
    <col min="585" max="585" width="13.28515625" style="3" customWidth="1"/>
    <col min="586" max="586" width="28.28515625" style="3" customWidth="1"/>
    <col min="587" max="587" width="4.7109375" style="3" customWidth="1"/>
    <col min="588" max="588" width="7.7109375" style="3" bestFit="1" customWidth="1"/>
    <col min="589" max="589" width="45.7109375" style="3" customWidth="1"/>
    <col min="590" max="590" width="16.42578125" style="3" customWidth="1"/>
    <col min="591" max="591" width="22.140625" style="3" customWidth="1"/>
    <col min="592" max="592" width="20.140625" style="3" customWidth="1"/>
    <col min="593" max="593" width="21.7109375" style="3" customWidth="1"/>
    <col min="594" max="594" width="16" style="3" customWidth="1"/>
    <col min="595" max="595" width="18.42578125" style="3" customWidth="1"/>
    <col min="596" max="596" width="21.7109375" style="3" customWidth="1"/>
    <col min="597" max="597" width="13.28515625" style="3" customWidth="1"/>
    <col min="598" max="598" width="28.28515625" style="3" customWidth="1"/>
    <col min="599" max="622" width="0" style="3" hidden="1" customWidth="1"/>
    <col min="623" max="625" width="8.7109375" style="3"/>
    <col min="626" max="626" width="21" style="3" customWidth="1"/>
    <col min="627" max="715" width="8.7109375" style="3"/>
    <col min="716" max="716" width="30.85546875" style="3" customWidth="1"/>
    <col min="717" max="717" width="17.28515625" style="3" customWidth="1"/>
    <col min="718" max="719" width="0" style="3" hidden="1" customWidth="1"/>
    <col min="720" max="720" width="36.28515625" style="3" customWidth="1"/>
    <col min="721" max="732" width="7.28515625" style="3" customWidth="1"/>
    <col min="733" max="733" width="7.7109375" style="3" customWidth="1"/>
    <col min="734" max="742" width="7.28515625" style="3" customWidth="1"/>
    <col min="743" max="743" width="8.140625" style="3" customWidth="1"/>
    <col min="744" max="767" width="7.28515625" style="3" customWidth="1"/>
    <col min="768" max="816" width="0" style="3" hidden="1" customWidth="1"/>
    <col min="817" max="817" width="13.28515625" style="3" customWidth="1"/>
    <col min="818" max="819" width="8.7109375" style="3"/>
    <col min="820" max="830" width="0" style="3" hidden="1" customWidth="1"/>
    <col min="831" max="831" width="8.7109375" style="3"/>
    <col min="832" max="832" width="7.7109375" style="3" bestFit="1" customWidth="1"/>
    <col min="833" max="833" width="45.7109375" style="3" customWidth="1"/>
    <col min="834" max="834" width="16.42578125" style="3" customWidth="1"/>
    <col min="835" max="835" width="22.140625" style="3" customWidth="1"/>
    <col min="836" max="836" width="20.140625" style="3" customWidth="1"/>
    <col min="837" max="837" width="21.7109375" style="3" customWidth="1"/>
    <col min="838" max="838" width="16" style="3" customWidth="1"/>
    <col min="839" max="839" width="18.42578125" style="3" customWidth="1"/>
    <col min="840" max="840" width="21.7109375" style="3" customWidth="1"/>
    <col min="841" max="841" width="13.28515625" style="3" customWidth="1"/>
    <col min="842" max="842" width="28.28515625" style="3" customWidth="1"/>
    <col min="843" max="843" width="4.7109375" style="3" customWidth="1"/>
    <col min="844" max="844" width="7.7109375" style="3" bestFit="1" customWidth="1"/>
    <col min="845" max="845" width="45.7109375" style="3" customWidth="1"/>
    <col min="846" max="846" width="16.42578125" style="3" customWidth="1"/>
    <col min="847" max="847" width="22.140625" style="3" customWidth="1"/>
    <col min="848" max="848" width="20.140625" style="3" customWidth="1"/>
    <col min="849" max="849" width="21.7109375" style="3" customWidth="1"/>
    <col min="850" max="850" width="16" style="3" customWidth="1"/>
    <col min="851" max="851" width="18.42578125" style="3" customWidth="1"/>
    <col min="852" max="852" width="21.7109375" style="3" customWidth="1"/>
    <col min="853" max="853" width="13.28515625" style="3" customWidth="1"/>
    <col min="854" max="854" width="28.28515625" style="3" customWidth="1"/>
    <col min="855" max="878" width="0" style="3" hidden="1" customWidth="1"/>
    <col min="879" max="881" width="8.7109375" style="3"/>
    <col min="882" max="882" width="21" style="3" customWidth="1"/>
    <col min="883" max="971" width="8.7109375" style="3"/>
    <col min="972" max="972" width="30.85546875" style="3" customWidth="1"/>
    <col min="973" max="973" width="17.28515625" style="3" customWidth="1"/>
    <col min="974" max="975" width="0" style="3" hidden="1" customWidth="1"/>
    <col min="976" max="976" width="36.28515625" style="3" customWidth="1"/>
    <col min="977" max="988" width="7.28515625" style="3" customWidth="1"/>
    <col min="989" max="989" width="7.7109375" style="3" customWidth="1"/>
    <col min="990" max="998" width="7.28515625" style="3" customWidth="1"/>
    <col min="999" max="999" width="8.140625" style="3" customWidth="1"/>
    <col min="1000" max="1023" width="7.28515625" style="3" customWidth="1"/>
    <col min="1024" max="1072" width="0" style="3" hidden="1" customWidth="1"/>
    <col min="1073" max="1073" width="13.28515625" style="3" customWidth="1"/>
    <col min="1074" max="1075" width="8.7109375" style="3"/>
    <col min="1076" max="1086" width="0" style="3" hidden="1" customWidth="1"/>
    <col min="1087" max="1087" width="8.7109375" style="3"/>
    <col min="1088" max="1088" width="7.7109375" style="3" bestFit="1" customWidth="1"/>
    <col min="1089" max="1089" width="45.7109375" style="3" customWidth="1"/>
    <col min="1090" max="1090" width="16.42578125" style="3" customWidth="1"/>
    <col min="1091" max="1091" width="22.140625" style="3" customWidth="1"/>
    <col min="1092" max="1092" width="20.140625" style="3" customWidth="1"/>
    <col min="1093" max="1093" width="21.7109375" style="3" customWidth="1"/>
    <col min="1094" max="1094" width="16" style="3" customWidth="1"/>
    <col min="1095" max="1095" width="18.42578125" style="3" customWidth="1"/>
    <col min="1096" max="1096" width="21.7109375" style="3" customWidth="1"/>
    <col min="1097" max="1097" width="13.28515625" style="3" customWidth="1"/>
    <col min="1098" max="1098" width="28.28515625" style="3" customWidth="1"/>
    <col min="1099" max="1099" width="4.7109375" style="3" customWidth="1"/>
    <col min="1100" max="1100" width="7.7109375" style="3" bestFit="1" customWidth="1"/>
    <col min="1101" max="1101" width="45.7109375" style="3" customWidth="1"/>
    <col min="1102" max="1102" width="16.42578125" style="3" customWidth="1"/>
    <col min="1103" max="1103" width="22.140625" style="3" customWidth="1"/>
    <col min="1104" max="1104" width="20.140625" style="3" customWidth="1"/>
    <col min="1105" max="1105" width="21.7109375" style="3" customWidth="1"/>
    <col min="1106" max="1106" width="16" style="3" customWidth="1"/>
    <col min="1107" max="1107" width="18.42578125" style="3" customWidth="1"/>
    <col min="1108" max="1108" width="21.7109375" style="3" customWidth="1"/>
    <col min="1109" max="1109" width="13.28515625" style="3" customWidth="1"/>
    <col min="1110" max="1110" width="28.28515625" style="3" customWidth="1"/>
    <col min="1111" max="1134" width="0" style="3" hidden="1" customWidth="1"/>
    <col min="1135" max="1137" width="8.7109375" style="3"/>
    <col min="1138" max="1138" width="21" style="3" customWidth="1"/>
    <col min="1139" max="1227" width="8.7109375" style="3"/>
    <col min="1228" max="1228" width="30.85546875" style="3" customWidth="1"/>
    <col min="1229" max="1229" width="17.28515625" style="3" customWidth="1"/>
    <col min="1230" max="1231" width="0" style="3" hidden="1" customWidth="1"/>
    <col min="1232" max="1232" width="36.28515625" style="3" customWidth="1"/>
    <col min="1233" max="1244" width="7.28515625" style="3" customWidth="1"/>
    <col min="1245" max="1245" width="7.7109375" style="3" customWidth="1"/>
    <col min="1246" max="1254" width="7.28515625" style="3" customWidth="1"/>
    <col min="1255" max="1255" width="8.140625" style="3" customWidth="1"/>
    <col min="1256" max="1279" width="7.28515625" style="3" customWidth="1"/>
    <col min="1280" max="1328" width="0" style="3" hidden="1" customWidth="1"/>
    <col min="1329" max="1329" width="13.28515625" style="3" customWidth="1"/>
    <col min="1330" max="1331" width="8.7109375" style="3"/>
    <col min="1332" max="1342" width="0" style="3" hidden="1" customWidth="1"/>
    <col min="1343" max="1343" width="8.7109375" style="3"/>
    <col min="1344" max="1344" width="7.7109375" style="3" bestFit="1" customWidth="1"/>
    <col min="1345" max="1345" width="45.7109375" style="3" customWidth="1"/>
    <col min="1346" max="1346" width="16.42578125" style="3" customWidth="1"/>
    <col min="1347" max="1347" width="22.140625" style="3" customWidth="1"/>
    <col min="1348" max="1348" width="20.140625" style="3" customWidth="1"/>
    <col min="1349" max="1349" width="21.7109375" style="3" customWidth="1"/>
    <col min="1350" max="1350" width="16" style="3" customWidth="1"/>
    <col min="1351" max="1351" width="18.42578125" style="3" customWidth="1"/>
    <col min="1352" max="1352" width="21.7109375" style="3" customWidth="1"/>
    <col min="1353" max="1353" width="13.28515625" style="3" customWidth="1"/>
    <col min="1354" max="1354" width="28.28515625" style="3" customWidth="1"/>
    <col min="1355" max="1355" width="4.7109375" style="3" customWidth="1"/>
    <col min="1356" max="1356" width="7.7109375" style="3" bestFit="1" customWidth="1"/>
    <col min="1357" max="1357" width="45.7109375" style="3" customWidth="1"/>
    <col min="1358" max="1358" width="16.42578125" style="3" customWidth="1"/>
    <col min="1359" max="1359" width="22.140625" style="3" customWidth="1"/>
    <col min="1360" max="1360" width="20.140625" style="3" customWidth="1"/>
    <col min="1361" max="1361" width="21.7109375" style="3" customWidth="1"/>
    <col min="1362" max="1362" width="16" style="3" customWidth="1"/>
    <col min="1363" max="1363" width="18.42578125" style="3" customWidth="1"/>
    <col min="1364" max="1364" width="21.7109375" style="3" customWidth="1"/>
    <col min="1365" max="1365" width="13.28515625" style="3" customWidth="1"/>
    <col min="1366" max="1366" width="28.28515625" style="3" customWidth="1"/>
    <col min="1367" max="1390" width="0" style="3" hidden="1" customWidth="1"/>
    <col min="1391" max="1393" width="8.7109375" style="3"/>
    <col min="1394" max="1394" width="21" style="3" customWidth="1"/>
    <col min="1395" max="1483" width="8.7109375" style="3"/>
    <col min="1484" max="1484" width="30.85546875" style="3" customWidth="1"/>
    <col min="1485" max="1485" width="17.28515625" style="3" customWidth="1"/>
    <col min="1486" max="1487" width="0" style="3" hidden="1" customWidth="1"/>
    <col min="1488" max="1488" width="36.28515625" style="3" customWidth="1"/>
    <col min="1489" max="1500" width="7.28515625" style="3" customWidth="1"/>
    <col min="1501" max="1501" width="7.7109375" style="3" customWidth="1"/>
    <col min="1502" max="1510" width="7.28515625" style="3" customWidth="1"/>
    <col min="1511" max="1511" width="8.140625" style="3" customWidth="1"/>
    <col min="1512" max="1535" width="7.28515625" style="3" customWidth="1"/>
    <col min="1536" max="1584" width="0" style="3" hidden="1" customWidth="1"/>
    <col min="1585" max="1585" width="13.28515625" style="3" customWidth="1"/>
    <col min="1586" max="1587" width="8.7109375" style="3"/>
    <col min="1588" max="1598" width="0" style="3" hidden="1" customWidth="1"/>
    <col min="1599" max="1599" width="8.7109375" style="3"/>
    <col min="1600" max="1600" width="7.7109375" style="3" bestFit="1" customWidth="1"/>
    <col min="1601" max="1601" width="45.7109375" style="3" customWidth="1"/>
    <col min="1602" max="1602" width="16.42578125" style="3" customWidth="1"/>
    <col min="1603" max="1603" width="22.140625" style="3" customWidth="1"/>
    <col min="1604" max="1604" width="20.140625" style="3" customWidth="1"/>
    <col min="1605" max="1605" width="21.7109375" style="3" customWidth="1"/>
    <col min="1606" max="1606" width="16" style="3" customWidth="1"/>
    <col min="1607" max="1607" width="18.42578125" style="3" customWidth="1"/>
    <col min="1608" max="1608" width="21.7109375" style="3" customWidth="1"/>
    <col min="1609" max="1609" width="13.28515625" style="3" customWidth="1"/>
    <col min="1610" max="1610" width="28.28515625" style="3" customWidth="1"/>
    <col min="1611" max="1611" width="4.7109375" style="3" customWidth="1"/>
    <col min="1612" max="1612" width="7.7109375" style="3" bestFit="1" customWidth="1"/>
    <col min="1613" max="1613" width="45.7109375" style="3" customWidth="1"/>
    <col min="1614" max="1614" width="16.42578125" style="3" customWidth="1"/>
    <col min="1615" max="1615" width="22.140625" style="3" customWidth="1"/>
    <col min="1616" max="1616" width="20.140625" style="3" customWidth="1"/>
    <col min="1617" max="1617" width="21.7109375" style="3" customWidth="1"/>
    <col min="1618" max="1618" width="16" style="3" customWidth="1"/>
    <col min="1619" max="1619" width="18.42578125" style="3" customWidth="1"/>
    <col min="1620" max="1620" width="21.7109375" style="3" customWidth="1"/>
    <col min="1621" max="1621" width="13.28515625" style="3" customWidth="1"/>
    <col min="1622" max="1622" width="28.28515625" style="3" customWidth="1"/>
    <col min="1623" max="1646" width="0" style="3" hidden="1" customWidth="1"/>
    <col min="1647" max="1649" width="8.7109375" style="3"/>
    <col min="1650" max="1650" width="21" style="3" customWidth="1"/>
    <col min="1651" max="1739" width="8.7109375" style="3"/>
    <col min="1740" max="1740" width="30.85546875" style="3" customWidth="1"/>
    <col min="1741" max="1741" width="17.28515625" style="3" customWidth="1"/>
    <col min="1742" max="1743" width="0" style="3" hidden="1" customWidth="1"/>
    <col min="1744" max="1744" width="36.28515625" style="3" customWidth="1"/>
    <col min="1745" max="1756" width="7.28515625" style="3" customWidth="1"/>
    <col min="1757" max="1757" width="7.7109375" style="3" customWidth="1"/>
    <col min="1758" max="1766" width="7.28515625" style="3" customWidth="1"/>
    <col min="1767" max="1767" width="8.140625" style="3" customWidth="1"/>
    <col min="1768" max="1791" width="7.28515625" style="3" customWidth="1"/>
    <col min="1792" max="1840" width="0" style="3" hidden="1" customWidth="1"/>
    <col min="1841" max="1841" width="13.28515625" style="3" customWidth="1"/>
    <col min="1842" max="1843" width="8.7109375" style="3"/>
    <col min="1844" max="1854" width="0" style="3" hidden="1" customWidth="1"/>
    <col min="1855" max="1855" width="8.7109375" style="3"/>
    <col min="1856" max="1856" width="7.7109375" style="3" bestFit="1" customWidth="1"/>
    <col min="1857" max="1857" width="45.7109375" style="3" customWidth="1"/>
    <col min="1858" max="1858" width="16.42578125" style="3" customWidth="1"/>
    <col min="1859" max="1859" width="22.140625" style="3" customWidth="1"/>
    <col min="1860" max="1860" width="20.140625" style="3" customWidth="1"/>
    <col min="1861" max="1861" width="21.7109375" style="3" customWidth="1"/>
    <col min="1862" max="1862" width="16" style="3" customWidth="1"/>
    <col min="1863" max="1863" width="18.42578125" style="3" customWidth="1"/>
    <col min="1864" max="1864" width="21.7109375" style="3" customWidth="1"/>
    <col min="1865" max="1865" width="13.28515625" style="3" customWidth="1"/>
    <col min="1866" max="1866" width="28.28515625" style="3" customWidth="1"/>
    <col min="1867" max="1867" width="4.7109375" style="3" customWidth="1"/>
    <col min="1868" max="1868" width="7.7109375" style="3" bestFit="1" customWidth="1"/>
    <col min="1869" max="1869" width="45.7109375" style="3" customWidth="1"/>
    <col min="1870" max="1870" width="16.42578125" style="3" customWidth="1"/>
    <col min="1871" max="1871" width="22.140625" style="3" customWidth="1"/>
    <col min="1872" max="1872" width="20.140625" style="3" customWidth="1"/>
    <col min="1873" max="1873" width="21.7109375" style="3" customWidth="1"/>
    <col min="1874" max="1874" width="16" style="3" customWidth="1"/>
    <col min="1875" max="1875" width="18.42578125" style="3" customWidth="1"/>
    <col min="1876" max="1876" width="21.7109375" style="3" customWidth="1"/>
    <col min="1877" max="1877" width="13.28515625" style="3" customWidth="1"/>
    <col min="1878" max="1878" width="28.28515625" style="3" customWidth="1"/>
    <col min="1879" max="1902" width="0" style="3" hidden="1" customWidth="1"/>
    <col min="1903" max="1905" width="8.7109375" style="3"/>
    <col min="1906" max="1906" width="21" style="3" customWidth="1"/>
    <col min="1907" max="1995" width="8.7109375" style="3"/>
    <col min="1996" max="1996" width="30.85546875" style="3" customWidth="1"/>
    <col min="1997" max="1997" width="17.28515625" style="3" customWidth="1"/>
    <col min="1998" max="1999" width="0" style="3" hidden="1" customWidth="1"/>
    <col min="2000" max="2000" width="36.28515625" style="3" customWidth="1"/>
    <col min="2001" max="2012" width="7.28515625" style="3" customWidth="1"/>
    <col min="2013" max="2013" width="7.7109375" style="3" customWidth="1"/>
    <col min="2014" max="2022" width="7.28515625" style="3" customWidth="1"/>
    <col min="2023" max="2023" width="8.140625" style="3" customWidth="1"/>
    <col min="2024" max="2047" width="7.28515625" style="3" customWidth="1"/>
    <col min="2048" max="2096" width="0" style="3" hidden="1" customWidth="1"/>
    <col min="2097" max="2097" width="13.28515625" style="3" customWidth="1"/>
    <col min="2098" max="2099" width="8.7109375" style="3"/>
    <col min="2100" max="2110" width="0" style="3" hidden="1" customWidth="1"/>
    <col min="2111" max="2111" width="8.7109375" style="3"/>
    <col min="2112" max="2112" width="7.7109375" style="3" bestFit="1" customWidth="1"/>
    <col min="2113" max="2113" width="45.7109375" style="3" customWidth="1"/>
    <col min="2114" max="2114" width="16.42578125" style="3" customWidth="1"/>
    <col min="2115" max="2115" width="22.140625" style="3" customWidth="1"/>
    <col min="2116" max="2116" width="20.140625" style="3" customWidth="1"/>
    <col min="2117" max="2117" width="21.7109375" style="3" customWidth="1"/>
    <col min="2118" max="2118" width="16" style="3" customWidth="1"/>
    <col min="2119" max="2119" width="18.42578125" style="3" customWidth="1"/>
    <col min="2120" max="2120" width="21.7109375" style="3" customWidth="1"/>
    <col min="2121" max="2121" width="13.28515625" style="3" customWidth="1"/>
    <col min="2122" max="2122" width="28.28515625" style="3" customWidth="1"/>
    <col min="2123" max="2123" width="4.7109375" style="3" customWidth="1"/>
    <col min="2124" max="2124" width="7.7109375" style="3" bestFit="1" customWidth="1"/>
    <col min="2125" max="2125" width="45.7109375" style="3" customWidth="1"/>
    <col min="2126" max="2126" width="16.42578125" style="3" customWidth="1"/>
    <col min="2127" max="2127" width="22.140625" style="3" customWidth="1"/>
    <col min="2128" max="2128" width="20.140625" style="3" customWidth="1"/>
    <col min="2129" max="2129" width="21.7109375" style="3" customWidth="1"/>
    <col min="2130" max="2130" width="16" style="3" customWidth="1"/>
    <col min="2131" max="2131" width="18.42578125" style="3" customWidth="1"/>
    <col min="2132" max="2132" width="21.7109375" style="3" customWidth="1"/>
    <col min="2133" max="2133" width="13.28515625" style="3" customWidth="1"/>
    <col min="2134" max="2134" width="28.28515625" style="3" customWidth="1"/>
    <col min="2135" max="2158" width="0" style="3" hidden="1" customWidth="1"/>
    <col min="2159" max="2161" width="8.7109375" style="3"/>
    <col min="2162" max="2162" width="21" style="3" customWidth="1"/>
    <col min="2163" max="2251" width="8.7109375" style="3"/>
    <col min="2252" max="2252" width="30.85546875" style="3" customWidth="1"/>
    <col min="2253" max="2253" width="17.28515625" style="3" customWidth="1"/>
    <col min="2254" max="2255" width="0" style="3" hidden="1" customWidth="1"/>
    <col min="2256" max="2256" width="36.28515625" style="3" customWidth="1"/>
    <col min="2257" max="2268" width="7.28515625" style="3" customWidth="1"/>
    <col min="2269" max="2269" width="7.7109375" style="3" customWidth="1"/>
    <col min="2270" max="2278" width="7.28515625" style="3" customWidth="1"/>
    <col min="2279" max="2279" width="8.140625" style="3" customWidth="1"/>
    <col min="2280" max="2303" width="7.28515625" style="3" customWidth="1"/>
    <col min="2304" max="2352" width="0" style="3" hidden="1" customWidth="1"/>
    <col min="2353" max="2353" width="13.28515625" style="3" customWidth="1"/>
    <col min="2354" max="2355" width="8.7109375" style="3"/>
    <col min="2356" max="2366" width="0" style="3" hidden="1" customWidth="1"/>
    <col min="2367" max="2367" width="8.7109375" style="3"/>
    <col min="2368" max="2368" width="7.7109375" style="3" bestFit="1" customWidth="1"/>
    <col min="2369" max="2369" width="45.7109375" style="3" customWidth="1"/>
    <col min="2370" max="2370" width="16.42578125" style="3" customWidth="1"/>
    <col min="2371" max="2371" width="22.140625" style="3" customWidth="1"/>
    <col min="2372" max="2372" width="20.140625" style="3" customWidth="1"/>
    <col min="2373" max="2373" width="21.7109375" style="3" customWidth="1"/>
    <col min="2374" max="2374" width="16" style="3" customWidth="1"/>
    <col min="2375" max="2375" width="18.42578125" style="3" customWidth="1"/>
    <col min="2376" max="2376" width="21.7109375" style="3" customWidth="1"/>
    <col min="2377" max="2377" width="13.28515625" style="3" customWidth="1"/>
    <col min="2378" max="2378" width="28.28515625" style="3" customWidth="1"/>
    <col min="2379" max="2379" width="4.7109375" style="3" customWidth="1"/>
    <col min="2380" max="2380" width="7.7109375" style="3" bestFit="1" customWidth="1"/>
    <col min="2381" max="2381" width="45.7109375" style="3" customWidth="1"/>
    <col min="2382" max="2382" width="16.42578125" style="3" customWidth="1"/>
    <col min="2383" max="2383" width="22.140625" style="3" customWidth="1"/>
    <col min="2384" max="2384" width="20.140625" style="3" customWidth="1"/>
    <col min="2385" max="2385" width="21.7109375" style="3" customWidth="1"/>
    <col min="2386" max="2386" width="16" style="3" customWidth="1"/>
    <col min="2387" max="2387" width="18.42578125" style="3" customWidth="1"/>
    <col min="2388" max="2388" width="21.7109375" style="3" customWidth="1"/>
    <col min="2389" max="2389" width="13.28515625" style="3" customWidth="1"/>
    <col min="2390" max="2390" width="28.28515625" style="3" customWidth="1"/>
    <col min="2391" max="2414" width="0" style="3" hidden="1" customWidth="1"/>
    <col min="2415" max="2417" width="8.7109375" style="3"/>
    <col min="2418" max="2418" width="21" style="3" customWidth="1"/>
    <col min="2419" max="2507" width="8.7109375" style="3"/>
    <col min="2508" max="2508" width="30.85546875" style="3" customWidth="1"/>
    <col min="2509" max="2509" width="17.28515625" style="3" customWidth="1"/>
    <col min="2510" max="2511" width="0" style="3" hidden="1" customWidth="1"/>
    <col min="2512" max="2512" width="36.28515625" style="3" customWidth="1"/>
    <col min="2513" max="2524" width="7.28515625" style="3" customWidth="1"/>
    <col min="2525" max="2525" width="7.7109375" style="3" customWidth="1"/>
    <col min="2526" max="2534" width="7.28515625" style="3" customWidth="1"/>
    <col min="2535" max="2535" width="8.140625" style="3" customWidth="1"/>
    <col min="2536" max="2559" width="7.28515625" style="3" customWidth="1"/>
    <col min="2560" max="2608" width="0" style="3" hidden="1" customWidth="1"/>
    <col min="2609" max="2609" width="13.28515625" style="3" customWidth="1"/>
    <col min="2610" max="2611" width="8.7109375" style="3"/>
    <col min="2612" max="2622" width="0" style="3" hidden="1" customWidth="1"/>
    <col min="2623" max="2623" width="8.7109375" style="3"/>
    <col min="2624" max="2624" width="7.7109375" style="3" bestFit="1" customWidth="1"/>
    <col min="2625" max="2625" width="45.7109375" style="3" customWidth="1"/>
    <col min="2626" max="2626" width="16.42578125" style="3" customWidth="1"/>
    <col min="2627" max="2627" width="22.140625" style="3" customWidth="1"/>
    <col min="2628" max="2628" width="20.140625" style="3" customWidth="1"/>
    <col min="2629" max="2629" width="21.7109375" style="3" customWidth="1"/>
    <col min="2630" max="2630" width="16" style="3" customWidth="1"/>
    <col min="2631" max="2631" width="18.42578125" style="3" customWidth="1"/>
    <col min="2632" max="2632" width="21.7109375" style="3" customWidth="1"/>
    <col min="2633" max="2633" width="13.28515625" style="3" customWidth="1"/>
    <col min="2634" max="2634" width="28.28515625" style="3" customWidth="1"/>
    <col min="2635" max="2635" width="4.7109375" style="3" customWidth="1"/>
    <col min="2636" max="2636" width="7.7109375" style="3" bestFit="1" customWidth="1"/>
    <col min="2637" max="2637" width="45.7109375" style="3" customWidth="1"/>
    <col min="2638" max="2638" width="16.42578125" style="3" customWidth="1"/>
    <col min="2639" max="2639" width="22.140625" style="3" customWidth="1"/>
    <col min="2640" max="2640" width="20.140625" style="3" customWidth="1"/>
    <col min="2641" max="2641" width="21.7109375" style="3" customWidth="1"/>
    <col min="2642" max="2642" width="16" style="3" customWidth="1"/>
    <col min="2643" max="2643" width="18.42578125" style="3" customWidth="1"/>
    <col min="2644" max="2644" width="21.7109375" style="3" customWidth="1"/>
    <col min="2645" max="2645" width="13.28515625" style="3" customWidth="1"/>
    <col min="2646" max="2646" width="28.28515625" style="3" customWidth="1"/>
    <col min="2647" max="2670" width="0" style="3" hidden="1" customWidth="1"/>
    <col min="2671" max="2673" width="8.7109375" style="3"/>
    <col min="2674" max="2674" width="21" style="3" customWidth="1"/>
    <col min="2675" max="2763" width="8.7109375" style="3"/>
    <col min="2764" max="2764" width="30.85546875" style="3" customWidth="1"/>
    <col min="2765" max="2765" width="17.28515625" style="3" customWidth="1"/>
    <col min="2766" max="2767" width="0" style="3" hidden="1" customWidth="1"/>
    <col min="2768" max="2768" width="36.28515625" style="3" customWidth="1"/>
    <col min="2769" max="2780" width="7.28515625" style="3" customWidth="1"/>
    <col min="2781" max="2781" width="7.7109375" style="3" customWidth="1"/>
    <col min="2782" max="2790" width="7.28515625" style="3" customWidth="1"/>
    <col min="2791" max="2791" width="8.140625" style="3" customWidth="1"/>
    <col min="2792" max="2815" width="7.28515625" style="3" customWidth="1"/>
    <col min="2816" max="2864" width="0" style="3" hidden="1" customWidth="1"/>
    <col min="2865" max="2865" width="13.28515625" style="3" customWidth="1"/>
    <col min="2866" max="2867" width="8.7109375" style="3"/>
    <col min="2868" max="2878" width="0" style="3" hidden="1" customWidth="1"/>
    <col min="2879" max="2879" width="8.7109375" style="3"/>
    <col min="2880" max="2880" width="7.7109375" style="3" bestFit="1" customWidth="1"/>
    <col min="2881" max="2881" width="45.7109375" style="3" customWidth="1"/>
    <col min="2882" max="2882" width="16.42578125" style="3" customWidth="1"/>
    <col min="2883" max="2883" width="22.140625" style="3" customWidth="1"/>
    <col min="2884" max="2884" width="20.140625" style="3" customWidth="1"/>
    <col min="2885" max="2885" width="21.7109375" style="3" customWidth="1"/>
    <col min="2886" max="2886" width="16" style="3" customWidth="1"/>
    <col min="2887" max="2887" width="18.42578125" style="3" customWidth="1"/>
    <col min="2888" max="2888" width="21.7109375" style="3" customWidth="1"/>
    <col min="2889" max="2889" width="13.28515625" style="3" customWidth="1"/>
    <col min="2890" max="2890" width="28.28515625" style="3" customWidth="1"/>
    <col min="2891" max="2891" width="4.7109375" style="3" customWidth="1"/>
    <col min="2892" max="2892" width="7.7109375" style="3" bestFit="1" customWidth="1"/>
    <col min="2893" max="2893" width="45.7109375" style="3" customWidth="1"/>
    <col min="2894" max="2894" width="16.42578125" style="3" customWidth="1"/>
    <col min="2895" max="2895" width="22.140625" style="3" customWidth="1"/>
    <col min="2896" max="2896" width="20.140625" style="3" customWidth="1"/>
    <col min="2897" max="2897" width="21.7109375" style="3" customWidth="1"/>
    <col min="2898" max="2898" width="16" style="3" customWidth="1"/>
    <col min="2899" max="2899" width="18.42578125" style="3" customWidth="1"/>
    <col min="2900" max="2900" width="21.7109375" style="3" customWidth="1"/>
    <col min="2901" max="2901" width="13.28515625" style="3" customWidth="1"/>
    <col min="2902" max="2902" width="28.28515625" style="3" customWidth="1"/>
    <col min="2903" max="2926" width="0" style="3" hidden="1" customWidth="1"/>
    <col min="2927" max="2929" width="8.7109375" style="3"/>
    <col min="2930" max="2930" width="21" style="3" customWidth="1"/>
    <col min="2931" max="3019" width="8.7109375" style="3"/>
    <col min="3020" max="3020" width="30.85546875" style="3" customWidth="1"/>
    <col min="3021" max="3021" width="17.28515625" style="3" customWidth="1"/>
    <col min="3022" max="3023" width="0" style="3" hidden="1" customWidth="1"/>
    <col min="3024" max="3024" width="36.28515625" style="3" customWidth="1"/>
    <col min="3025" max="3036" width="7.28515625" style="3" customWidth="1"/>
    <col min="3037" max="3037" width="7.7109375" style="3" customWidth="1"/>
    <col min="3038" max="3046" width="7.28515625" style="3" customWidth="1"/>
    <col min="3047" max="3047" width="8.140625" style="3" customWidth="1"/>
    <col min="3048" max="3071" width="7.28515625" style="3" customWidth="1"/>
    <col min="3072" max="3120" width="0" style="3" hidden="1" customWidth="1"/>
    <col min="3121" max="3121" width="13.28515625" style="3" customWidth="1"/>
    <col min="3122" max="3123" width="8.7109375" style="3"/>
    <col min="3124" max="3134" width="0" style="3" hidden="1" customWidth="1"/>
    <col min="3135" max="3135" width="8.7109375" style="3"/>
    <col min="3136" max="3136" width="7.7109375" style="3" bestFit="1" customWidth="1"/>
    <col min="3137" max="3137" width="45.7109375" style="3" customWidth="1"/>
    <col min="3138" max="3138" width="16.42578125" style="3" customWidth="1"/>
    <col min="3139" max="3139" width="22.140625" style="3" customWidth="1"/>
    <col min="3140" max="3140" width="20.140625" style="3" customWidth="1"/>
    <col min="3141" max="3141" width="21.7109375" style="3" customWidth="1"/>
    <col min="3142" max="3142" width="16" style="3" customWidth="1"/>
    <col min="3143" max="3143" width="18.42578125" style="3" customWidth="1"/>
    <col min="3144" max="3144" width="21.7109375" style="3" customWidth="1"/>
    <col min="3145" max="3145" width="13.28515625" style="3" customWidth="1"/>
    <col min="3146" max="3146" width="28.28515625" style="3" customWidth="1"/>
    <col min="3147" max="3147" width="4.7109375" style="3" customWidth="1"/>
    <col min="3148" max="3148" width="7.7109375" style="3" bestFit="1" customWidth="1"/>
    <col min="3149" max="3149" width="45.7109375" style="3" customWidth="1"/>
    <col min="3150" max="3150" width="16.42578125" style="3" customWidth="1"/>
    <col min="3151" max="3151" width="22.140625" style="3" customWidth="1"/>
    <col min="3152" max="3152" width="20.140625" style="3" customWidth="1"/>
    <col min="3153" max="3153" width="21.7109375" style="3" customWidth="1"/>
    <col min="3154" max="3154" width="16" style="3" customWidth="1"/>
    <col min="3155" max="3155" width="18.42578125" style="3" customWidth="1"/>
    <col min="3156" max="3156" width="21.7109375" style="3" customWidth="1"/>
    <col min="3157" max="3157" width="13.28515625" style="3" customWidth="1"/>
    <col min="3158" max="3158" width="28.28515625" style="3" customWidth="1"/>
    <col min="3159" max="3182" width="0" style="3" hidden="1" customWidth="1"/>
    <col min="3183" max="3185" width="8.7109375" style="3"/>
    <col min="3186" max="3186" width="21" style="3" customWidth="1"/>
    <col min="3187" max="3275" width="8.7109375" style="3"/>
    <col min="3276" max="3276" width="30.85546875" style="3" customWidth="1"/>
    <col min="3277" max="3277" width="17.28515625" style="3" customWidth="1"/>
    <col min="3278" max="3279" width="0" style="3" hidden="1" customWidth="1"/>
    <col min="3280" max="3280" width="36.28515625" style="3" customWidth="1"/>
    <col min="3281" max="3292" width="7.28515625" style="3" customWidth="1"/>
    <col min="3293" max="3293" width="7.7109375" style="3" customWidth="1"/>
    <col min="3294" max="3302" width="7.28515625" style="3" customWidth="1"/>
    <col min="3303" max="3303" width="8.140625" style="3" customWidth="1"/>
    <col min="3304" max="3327" width="7.28515625" style="3" customWidth="1"/>
    <col min="3328" max="3376" width="0" style="3" hidden="1" customWidth="1"/>
    <col min="3377" max="3377" width="13.28515625" style="3" customWidth="1"/>
    <col min="3378" max="3379" width="8.7109375" style="3"/>
    <col min="3380" max="3390" width="0" style="3" hidden="1" customWidth="1"/>
    <col min="3391" max="3391" width="8.7109375" style="3"/>
    <col min="3392" max="3392" width="7.7109375" style="3" bestFit="1" customWidth="1"/>
    <col min="3393" max="3393" width="45.7109375" style="3" customWidth="1"/>
    <col min="3394" max="3394" width="16.42578125" style="3" customWidth="1"/>
    <col min="3395" max="3395" width="22.140625" style="3" customWidth="1"/>
    <col min="3396" max="3396" width="20.140625" style="3" customWidth="1"/>
    <col min="3397" max="3397" width="21.7109375" style="3" customWidth="1"/>
    <col min="3398" max="3398" width="16" style="3" customWidth="1"/>
    <col min="3399" max="3399" width="18.42578125" style="3" customWidth="1"/>
    <col min="3400" max="3400" width="21.7109375" style="3" customWidth="1"/>
    <col min="3401" max="3401" width="13.28515625" style="3" customWidth="1"/>
    <col min="3402" max="3402" width="28.28515625" style="3" customWidth="1"/>
    <col min="3403" max="3403" width="4.7109375" style="3" customWidth="1"/>
    <col min="3404" max="3404" width="7.7109375" style="3" bestFit="1" customWidth="1"/>
    <col min="3405" max="3405" width="45.7109375" style="3" customWidth="1"/>
    <col min="3406" max="3406" width="16.42578125" style="3" customWidth="1"/>
    <col min="3407" max="3407" width="22.140625" style="3" customWidth="1"/>
    <col min="3408" max="3408" width="20.140625" style="3" customWidth="1"/>
    <col min="3409" max="3409" width="21.7109375" style="3" customWidth="1"/>
    <col min="3410" max="3410" width="16" style="3" customWidth="1"/>
    <col min="3411" max="3411" width="18.42578125" style="3" customWidth="1"/>
    <col min="3412" max="3412" width="21.7109375" style="3" customWidth="1"/>
    <col min="3413" max="3413" width="13.28515625" style="3" customWidth="1"/>
    <col min="3414" max="3414" width="28.28515625" style="3" customWidth="1"/>
    <col min="3415" max="3438" width="0" style="3" hidden="1" customWidth="1"/>
    <col min="3439" max="3441" width="8.7109375" style="3"/>
    <col min="3442" max="3442" width="21" style="3" customWidth="1"/>
    <col min="3443" max="3531" width="8.7109375" style="3"/>
    <col min="3532" max="3532" width="30.85546875" style="3" customWidth="1"/>
    <col min="3533" max="3533" width="17.28515625" style="3" customWidth="1"/>
    <col min="3534" max="3535" width="0" style="3" hidden="1" customWidth="1"/>
    <col min="3536" max="3536" width="36.28515625" style="3" customWidth="1"/>
    <col min="3537" max="3548" width="7.28515625" style="3" customWidth="1"/>
    <col min="3549" max="3549" width="7.7109375" style="3" customWidth="1"/>
    <col min="3550" max="3558" width="7.28515625" style="3" customWidth="1"/>
    <col min="3559" max="3559" width="8.140625" style="3" customWidth="1"/>
    <col min="3560" max="3583" width="7.28515625" style="3" customWidth="1"/>
    <col min="3584" max="3632" width="0" style="3" hidden="1" customWidth="1"/>
    <col min="3633" max="3633" width="13.28515625" style="3" customWidth="1"/>
    <col min="3634" max="3635" width="8.7109375" style="3"/>
    <col min="3636" max="3646" width="0" style="3" hidden="1" customWidth="1"/>
    <col min="3647" max="3647" width="8.7109375" style="3"/>
    <col min="3648" max="3648" width="7.7109375" style="3" bestFit="1" customWidth="1"/>
    <col min="3649" max="3649" width="45.7109375" style="3" customWidth="1"/>
    <col min="3650" max="3650" width="16.42578125" style="3" customWidth="1"/>
    <col min="3651" max="3651" width="22.140625" style="3" customWidth="1"/>
    <col min="3652" max="3652" width="20.140625" style="3" customWidth="1"/>
    <col min="3653" max="3653" width="21.7109375" style="3" customWidth="1"/>
    <col min="3654" max="3654" width="16" style="3" customWidth="1"/>
    <col min="3655" max="3655" width="18.42578125" style="3" customWidth="1"/>
    <col min="3656" max="3656" width="21.7109375" style="3" customWidth="1"/>
    <col min="3657" max="3657" width="13.28515625" style="3" customWidth="1"/>
    <col min="3658" max="3658" width="28.28515625" style="3" customWidth="1"/>
    <col min="3659" max="3659" width="4.7109375" style="3" customWidth="1"/>
    <col min="3660" max="3660" width="7.7109375" style="3" bestFit="1" customWidth="1"/>
    <col min="3661" max="3661" width="45.7109375" style="3" customWidth="1"/>
    <col min="3662" max="3662" width="16.42578125" style="3" customWidth="1"/>
    <col min="3663" max="3663" width="22.140625" style="3" customWidth="1"/>
    <col min="3664" max="3664" width="20.140625" style="3" customWidth="1"/>
    <col min="3665" max="3665" width="21.7109375" style="3" customWidth="1"/>
    <col min="3666" max="3666" width="16" style="3" customWidth="1"/>
    <col min="3667" max="3667" width="18.42578125" style="3" customWidth="1"/>
    <col min="3668" max="3668" width="21.7109375" style="3" customWidth="1"/>
    <col min="3669" max="3669" width="13.28515625" style="3" customWidth="1"/>
    <col min="3670" max="3670" width="28.28515625" style="3" customWidth="1"/>
    <col min="3671" max="3694" width="0" style="3" hidden="1" customWidth="1"/>
    <col min="3695" max="3697" width="8.7109375" style="3"/>
    <col min="3698" max="3698" width="21" style="3" customWidth="1"/>
    <col min="3699" max="3787" width="8.7109375" style="3"/>
    <col min="3788" max="3788" width="30.85546875" style="3" customWidth="1"/>
    <col min="3789" max="3789" width="17.28515625" style="3" customWidth="1"/>
    <col min="3790" max="3791" width="0" style="3" hidden="1" customWidth="1"/>
    <col min="3792" max="3792" width="36.28515625" style="3" customWidth="1"/>
    <col min="3793" max="3804" width="7.28515625" style="3" customWidth="1"/>
    <col min="3805" max="3805" width="7.7109375" style="3" customWidth="1"/>
    <col min="3806" max="3814" width="7.28515625" style="3" customWidth="1"/>
    <col min="3815" max="3815" width="8.140625" style="3" customWidth="1"/>
    <col min="3816" max="3839" width="7.28515625" style="3" customWidth="1"/>
    <col min="3840" max="3888" width="0" style="3" hidden="1" customWidth="1"/>
    <col min="3889" max="3889" width="13.28515625" style="3" customWidth="1"/>
    <col min="3890" max="3891" width="8.7109375" style="3"/>
    <col min="3892" max="3902" width="0" style="3" hidden="1" customWidth="1"/>
    <col min="3903" max="3903" width="8.7109375" style="3"/>
    <col min="3904" max="3904" width="7.7109375" style="3" bestFit="1" customWidth="1"/>
    <col min="3905" max="3905" width="45.7109375" style="3" customWidth="1"/>
    <col min="3906" max="3906" width="16.42578125" style="3" customWidth="1"/>
    <col min="3907" max="3907" width="22.140625" style="3" customWidth="1"/>
    <col min="3908" max="3908" width="20.140625" style="3" customWidth="1"/>
    <col min="3909" max="3909" width="21.7109375" style="3" customWidth="1"/>
    <col min="3910" max="3910" width="16" style="3" customWidth="1"/>
    <col min="3911" max="3911" width="18.42578125" style="3" customWidth="1"/>
    <col min="3912" max="3912" width="21.7109375" style="3" customWidth="1"/>
    <col min="3913" max="3913" width="13.28515625" style="3" customWidth="1"/>
    <col min="3914" max="3914" width="28.28515625" style="3" customWidth="1"/>
    <col min="3915" max="3915" width="4.7109375" style="3" customWidth="1"/>
    <col min="3916" max="3916" width="7.7109375" style="3" bestFit="1" customWidth="1"/>
    <col min="3917" max="3917" width="45.7109375" style="3" customWidth="1"/>
    <col min="3918" max="3918" width="16.42578125" style="3" customWidth="1"/>
    <col min="3919" max="3919" width="22.140625" style="3" customWidth="1"/>
    <col min="3920" max="3920" width="20.140625" style="3" customWidth="1"/>
    <col min="3921" max="3921" width="21.7109375" style="3" customWidth="1"/>
    <col min="3922" max="3922" width="16" style="3" customWidth="1"/>
    <col min="3923" max="3923" width="18.42578125" style="3" customWidth="1"/>
    <col min="3924" max="3924" width="21.7109375" style="3" customWidth="1"/>
    <col min="3925" max="3925" width="13.28515625" style="3" customWidth="1"/>
    <col min="3926" max="3926" width="28.28515625" style="3" customWidth="1"/>
    <col min="3927" max="3950" width="0" style="3" hidden="1" customWidth="1"/>
    <col min="3951" max="3953" width="8.7109375" style="3"/>
    <col min="3954" max="3954" width="21" style="3" customWidth="1"/>
    <col min="3955" max="4043" width="8.7109375" style="3"/>
    <col min="4044" max="4044" width="30.85546875" style="3" customWidth="1"/>
    <col min="4045" max="4045" width="17.28515625" style="3" customWidth="1"/>
    <col min="4046" max="4047" width="0" style="3" hidden="1" customWidth="1"/>
    <col min="4048" max="4048" width="36.28515625" style="3" customWidth="1"/>
    <col min="4049" max="4060" width="7.28515625" style="3" customWidth="1"/>
    <col min="4061" max="4061" width="7.7109375" style="3" customWidth="1"/>
    <col min="4062" max="4070" width="7.28515625" style="3" customWidth="1"/>
    <col min="4071" max="4071" width="8.140625" style="3" customWidth="1"/>
    <col min="4072" max="4095" width="7.28515625" style="3" customWidth="1"/>
    <col min="4096" max="4144" width="0" style="3" hidden="1" customWidth="1"/>
    <col min="4145" max="4145" width="13.28515625" style="3" customWidth="1"/>
    <col min="4146" max="4147" width="8.7109375" style="3"/>
    <col min="4148" max="4158" width="0" style="3" hidden="1" customWidth="1"/>
    <col min="4159" max="4159" width="8.7109375" style="3"/>
    <col min="4160" max="4160" width="7.7109375" style="3" bestFit="1" customWidth="1"/>
    <col min="4161" max="4161" width="45.7109375" style="3" customWidth="1"/>
    <col min="4162" max="4162" width="16.42578125" style="3" customWidth="1"/>
    <col min="4163" max="4163" width="22.140625" style="3" customWidth="1"/>
    <col min="4164" max="4164" width="20.140625" style="3" customWidth="1"/>
    <col min="4165" max="4165" width="21.7109375" style="3" customWidth="1"/>
    <col min="4166" max="4166" width="16" style="3" customWidth="1"/>
    <col min="4167" max="4167" width="18.42578125" style="3" customWidth="1"/>
    <col min="4168" max="4168" width="21.7109375" style="3" customWidth="1"/>
    <col min="4169" max="4169" width="13.28515625" style="3" customWidth="1"/>
    <col min="4170" max="4170" width="28.28515625" style="3" customWidth="1"/>
    <col min="4171" max="4171" width="4.7109375" style="3" customWidth="1"/>
    <col min="4172" max="4172" width="7.7109375" style="3" bestFit="1" customWidth="1"/>
    <col min="4173" max="4173" width="45.7109375" style="3" customWidth="1"/>
    <col min="4174" max="4174" width="16.42578125" style="3" customWidth="1"/>
    <col min="4175" max="4175" width="22.140625" style="3" customWidth="1"/>
    <col min="4176" max="4176" width="20.140625" style="3" customWidth="1"/>
    <col min="4177" max="4177" width="21.7109375" style="3" customWidth="1"/>
    <col min="4178" max="4178" width="16" style="3" customWidth="1"/>
    <col min="4179" max="4179" width="18.42578125" style="3" customWidth="1"/>
    <col min="4180" max="4180" width="21.7109375" style="3" customWidth="1"/>
    <col min="4181" max="4181" width="13.28515625" style="3" customWidth="1"/>
    <col min="4182" max="4182" width="28.28515625" style="3" customWidth="1"/>
    <col min="4183" max="4206" width="0" style="3" hidden="1" customWidth="1"/>
    <col min="4207" max="4209" width="8.7109375" style="3"/>
    <col min="4210" max="4210" width="21" style="3" customWidth="1"/>
    <col min="4211" max="4299" width="8.7109375" style="3"/>
    <col min="4300" max="4300" width="30.85546875" style="3" customWidth="1"/>
    <col min="4301" max="4301" width="17.28515625" style="3" customWidth="1"/>
    <col min="4302" max="4303" width="0" style="3" hidden="1" customWidth="1"/>
    <col min="4304" max="4304" width="36.28515625" style="3" customWidth="1"/>
    <col min="4305" max="4316" width="7.28515625" style="3" customWidth="1"/>
    <col min="4317" max="4317" width="7.7109375" style="3" customWidth="1"/>
    <col min="4318" max="4326" width="7.28515625" style="3" customWidth="1"/>
    <col min="4327" max="4327" width="8.140625" style="3" customWidth="1"/>
    <col min="4328" max="4351" width="7.28515625" style="3" customWidth="1"/>
    <col min="4352" max="4400" width="0" style="3" hidden="1" customWidth="1"/>
    <col min="4401" max="4401" width="13.28515625" style="3" customWidth="1"/>
    <col min="4402" max="4403" width="8.7109375" style="3"/>
    <col min="4404" max="4414" width="0" style="3" hidden="1" customWidth="1"/>
    <col min="4415" max="4415" width="8.7109375" style="3"/>
    <col min="4416" max="4416" width="7.7109375" style="3" bestFit="1" customWidth="1"/>
    <col min="4417" max="4417" width="45.7109375" style="3" customWidth="1"/>
    <col min="4418" max="4418" width="16.42578125" style="3" customWidth="1"/>
    <col min="4419" max="4419" width="22.140625" style="3" customWidth="1"/>
    <col min="4420" max="4420" width="20.140625" style="3" customWidth="1"/>
    <col min="4421" max="4421" width="21.7109375" style="3" customWidth="1"/>
    <col min="4422" max="4422" width="16" style="3" customWidth="1"/>
    <col min="4423" max="4423" width="18.42578125" style="3" customWidth="1"/>
    <col min="4424" max="4424" width="21.7109375" style="3" customWidth="1"/>
    <col min="4425" max="4425" width="13.28515625" style="3" customWidth="1"/>
    <col min="4426" max="4426" width="28.28515625" style="3" customWidth="1"/>
    <col min="4427" max="4427" width="4.7109375" style="3" customWidth="1"/>
    <col min="4428" max="4428" width="7.7109375" style="3" bestFit="1" customWidth="1"/>
    <col min="4429" max="4429" width="45.7109375" style="3" customWidth="1"/>
    <col min="4430" max="4430" width="16.42578125" style="3" customWidth="1"/>
    <col min="4431" max="4431" width="22.140625" style="3" customWidth="1"/>
    <col min="4432" max="4432" width="20.140625" style="3" customWidth="1"/>
    <col min="4433" max="4433" width="21.7109375" style="3" customWidth="1"/>
    <col min="4434" max="4434" width="16" style="3" customWidth="1"/>
    <col min="4435" max="4435" width="18.42578125" style="3" customWidth="1"/>
    <col min="4436" max="4436" width="21.7109375" style="3" customWidth="1"/>
    <col min="4437" max="4437" width="13.28515625" style="3" customWidth="1"/>
    <col min="4438" max="4438" width="28.28515625" style="3" customWidth="1"/>
    <col min="4439" max="4462" width="0" style="3" hidden="1" customWidth="1"/>
    <col min="4463" max="4465" width="8.7109375" style="3"/>
    <col min="4466" max="4466" width="21" style="3" customWidth="1"/>
    <col min="4467" max="4555" width="8.7109375" style="3"/>
    <col min="4556" max="4556" width="30.85546875" style="3" customWidth="1"/>
    <col min="4557" max="4557" width="17.28515625" style="3" customWidth="1"/>
    <col min="4558" max="4559" width="0" style="3" hidden="1" customWidth="1"/>
    <col min="4560" max="4560" width="36.28515625" style="3" customWidth="1"/>
    <col min="4561" max="4572" width="7.28515625" style="3" customWidth="1"/>
    <col min="4573" max="4573" width="7.7109375" style="3" customWidth="1"/>
    <col min="4574" max="4582" width="7.28515625" style="3" customWidth="1"/>
    <col min="4583" max="4583" width="8.140625" style="3" customWidth="1"/>
    <col min="4584" max="4607" width="7.28515625" style="3" customWidth="1"/>
    <col min="4608" max="4656" width="0" style="3" hidden="1" customWidth="1"/>
    <col min="4657" max="4657" width="13.28515625" style="3" customWidth="1"/>
    <col min="4658" max="4659" width="8.7109375" style="3"/>
    <col min="4660" max="4670" width="0" style="3" hidden="1" customWidth="1"/>
    <col min="4671" max="4671" width="8.7109375" style="3"/>
    <col min="4672" max="4672" width="7.7109375" style="3" bestFit="1" customWidth="1"/>
    <col min="4673" max="4673" width="45.7109375" style="3" customWidth="1"/>
    <col min="4674" max="4674" width="16.42578125" style="3" customWidth="1"/>
    <col min="4675" max="4675" width="22.140625" style="3" customWidth="1"/>
    <col min="4676" max="4676" width="20.140625" style="3" customWidth="1"/>
    <col min="4677" max="4677" width="21.7109375" style="3" customWidth="1"/>
    <col min="4678" max="4678" width="16" style="3" customWidth="1"/>
    <col min="4679" max="4679" width="18.42578125" style="3" customWidth="1"/>
    <col min="4680" max="4680" width="21.7109375" style="3" customWidth="1"/>
    <col min="4681" max="4681" width="13.28515625" style="3" customWidth="1"/>
    <col min="4682" max="4682" width="28.28515625" style="3" customWidth="1"/>
    <col min="4683" max="4683" width="4.7109375" style="3" customWidth="1"/>
    <col min="4684" max="4684" width="7.7109375" style="3" bestFit="1" customWidth="1"/>
    <col min="4685" max="4685" width="45.7109375" style="3" customWidth="1"/>
    <col min="4686" max="4686" width="16.42578125" style="3" customWidth="1"/>
    <col min="4687" max="4687" width="22.140625" style="3" customWidth="1"/>
    <col min="4688" max="4688" width="20.140625" style="3" customWidth="1"/>
    <col min="4689" max="4689" width="21.7109375" style="3" customWidth="1"/>
    <col min="4690" max="4690" width="16" style="3" customWidth="1"/>
    <col min="4691" max="4691" width="18.42578125" style="3" customWidth="1"/>
    <col min="4692" max="4692" width="21.7109375" style="3" customWidth="1"/>
    <col min="4693" max="4693" width="13.28515625" style="3" customWidth="1"/>
    <col min="4694" max="4694" width="28.28515625" style="3" customWidth="1"/>
    <col min="4695" max="4718" width="0" style="3" hidden="1" customWidth="1"/>
    <col min="4719" max="4721" width="8.7109375" style="3"/>
    <col min="4722" max="4722" width="21" style="3" customWidth="1"/>
    <col min="4723" max="4811" width="8.7109375" style="3"/>
    <col min="4812" max="4812" width="30.85546875" style="3" customWidth="1"/>
    <col min="4813" max="4813" width="17.28515625" style="3" customWidth="1"/>
    <col min="4814" max="4815" width="0" style="3" hidden="1" customWidth="1"/>
    <col min="4816" max="4816" width="36.28515625" style="3" customWidth="1"/>
    <col min="4817" max="4828" width="7.28515625" style="3" customWidth="1"/>
    <col min="4829" max="4829" width="7.7109375" style="3" customWidth="1"/>
    <col min="4830" max="4838" width="7.28515625" style="3" customWidth="1"/>
    <col min="4839" max="4839" width="8.140625" style="3" customWidth="1"/>
    <col min="4840" max="4863" width="7.28515625" style="3" customWidth="1"/>
    <col min="4864" max="4912" width="0" style="3" hidden="1" customWidth="1"/>
    <col min="4913" max="4913" width="13.28515625" style="3" customWidth="1"/>
    <col min="4914" max="4915" width="8.7109375" style="3"/>
    <col min="4916" max="4926" width="0" style="3" hidden="1" customWidth="1"/>
    <col min="4927" max="4927" width="8.7109375" style="3"/>
    <col min="4928" max="4928" width="7.7109375" style="3" bestFit="1" customWidth="1"/>
    <col min="4929" max="4929" width="45.7109375" style="3" customWidth="1"/>
    <col min="4930" max="4930" width="16.42578125" style="3" customWidth="1"/>
    <col min="4931" max="4931" width="22.140625" style="3" customWidth="1"/>
    <col min="4932" max="4932" width="20.140625" style="3" customWidth="1"/>
    <col min="4933" max="4933" width="21.7109375" style="3" customWidth="1"/>
    <col min="4934" max="4934" width="16" style="3" customWidth="1"/>
    <col min="4935" max="4935" width="18.42578125" style="3" customWidth="1"/>
    <col min="4936" max="4936" width="21.7109375" style="3" customWidth="1"/>
    <col min="4937" max="4937" width="13.28515625" style="3" customWidth="1"/>
    <col min="4938" max="4938" width="28.28515625" style="3" customWidth="1"/>
    <col min="4939" max="4939" width="4.7109375" style="3" customWidth="1"/>
    <col min="4940" max="4940" width="7.7109375" style="3" bestFit="1" customWidth="1"/>
    <col min="4941" max="4941" width="45.7109375" style="3" customWidth="1"/>
    <col min="4942" max="4942" width="16.42578125" style="3" customWidth="1"/>
    <col min="4943" max="4943" width="22.140625" style="3" customWidth="1"/>
    <col min="4944" max="4944" width="20.140625" style="3" customWidth="1"/>
    <col min="4945" max="4945" width="21.7109375" style="3" customWidth="1"/>
    <col min="4946" max="4946" width="16" style="3" customWidth="1"/>
    <col min="4947" max="4947" width="18.42578125" style="3" customWidth="1"/>
    <col min="4948" max="4948" width="21.7109375" style="3" customWidth="1"/>
    <col min="4949" max="4949" width="13.28515625" style="3" customWidth="1"/>
    <col min="4950" max="4950" width="28.28515625" style="3" customWidth="1"/>
    <col min="4951" max="4974" width="0" style="3" hidden="1" customWidth="1"/>
    <col min="4975" max="4977" width="8.7109375" style="3"/>
    <col min="4978" max="4978" width="21" style="3" customWidth="1"/>
    <col min="4979" max="5067" width="8.7109375" style="3"/>
    <col min="5068" max="5068" width="30.85546875" style="3" customWidth="1"/>
    <col min="5069" max="5069" width="17.28515625" style="3" customWidth="1"/>
    <col min="5070" max="5071" width="0" style="3" hidden="1" customWidth="1"/>
    <col min="5072" max="5072" width="36.28515625" style="3" customWidth="1"/>
    <col min="5073" max="5084" width="7.28515625" style="3" customWidth="1"/>
    <col min="5085" max="5085" width="7.7109375" style="3" customWidth="1"/>
    <col min="5086" max="5094" width="7.28515625" style="3" customWidth="1"/>
    <col min="5095" max="5095" width="8.140625" style="3" customWidth="1"/>
    <col min="5096" max="5119" width="7.28515625" style="3" customWidth="1"/>
    <col min="5120" max="5168" width="0" style="3" hidden="1" customWidth="1"/>
    <col min="5169" max="5169" width="13.28515625" style="3" customWidth="1"/>
    <col min="5170" max="5171" width="8.7109375" style="3"/>
    <col min="5172" max="5182" width="0" style="3" hidden="1" customWidth="1"/>
    <col min="5183" max="5183" width="8.7109375" style="3"/>
    <col min="5184" max="5184" width="7.7109375" style="3" bestFit="1" customWidth="1"/>
    <col min="5185" max="5185" width="45.7109375" style="3" customWidth="1"/>
    <col min="5186" max="5186" width="16.42578125" style="3" customWidth="1"/>
    <col min="5187" max="5187" width="22.140625" style="3" customWidth="1"/>
    <col min="5188" max="5188" width="20.140625" style="3" customWidth="1"/>
    <col min="5189" max="5189" width="21.7109375" style="3" customWidth="1"/>
    <col min="5190" max="5190" width="16" style="3" customWidth="1"/>
    <col min="5191" max="5191" width="18.42578125" style="3" customWidth="1"/>
    <col min="5192" max="5192" width="21.7109375" style="3" customWidth="1"/>
    <col min="5193" max="5193" width="13.28515625" style="3" customWidth="1"/>
    <col min="5194" max="5194" width="28.28515625" style="3" customWidth="1"/>
    <col min="5195" max="5195" width="4.7109375" style="3" customWidth="1"/>
    <col min="5196" max="5196" width="7.7109375" style="3" bestFit="1" customWidth="1"/>
    <col min="5197" max="5197" width="45.7109375" style="3" customWidth="1"/>
    <col min="5198" max="5198" width="16.42578125" style="3" customWidth="1"/>
    <col min="5199" max="5199" width="22.140625" style="3" customWidth="1"/>
    <col min="5200" max="5200" width="20.140625" style="3" customWidth="1"/>
    <col min="5201" max="5201" width="21.7109375" style="3" customWidth="1"/>
    <col min="5202" max="5202" width="16" style="3" customWidth="1"/>
    <col min="5203" max="5203" width="18.42578125" style="3" customWidth="1"/>
    <col min="5204" max="5204" width="21.7109375" style="3" customWidth="1"/>
    <col min="5205" max="5205" width="13.28515625" style="3" customWidth="1"/>
    <col min="5206" max="5206" width="28.28515625" style="3" customWidth="1"/>
    <col min="5207" max="5230" width="0" style="3" hidden="1" customWidth="1"/>
    <col min="5231" max="5233" width="8.7109375" style="3"/>
    <col min="5234" max="5234" width="21" style="3" customWidth="1"/>
    <col min="5235" max="5323" width="8.7109375" style="3"/>
    <col min="5324" max="5324" width="30.85546875" style="3" customWidth="1"/>
    <col min="5325" max="5325" width="17.28515625" style="3" customWidth="1"/>
    <col min="5326" max="5327" width="0" style="3" hidden="1" customWidth="1"/>
    <col min="5328" max="5328" width="36.28515625" style="3" customWidth="1"/>
    <col min="5329" max="5340" width="7.28515625" style="3" customWidth="1"/>
    <col min="5341" max="5341" width="7.7109375" style="3" customWidth="1"/>
    <col min="5342" max="5350" width="7.28515625" style="3" customWidth="1"/>
    <col min="5351" max="5351" width="8.140625" style="3" customWidth="1"/>
    <col min="5352" max="5375" width="7.28515625" style="3" customWidth="1"/>
    <col min="5376" max="5424" width="0" style="3" hidden="1" customWidth="1"/>
    <col min="5425" max="5425" width="13.28515625" style="3" customWidth="1"/>
    <col min="5426" max="5427" width="8.7109375" style="3"/>
    <col min="5428" max="5438" width="0" style="3" hidden="1" customWidth="1"/>
    <col min="5439" max="5439" width="8.7109375" style="3"/>
    <col min="5440" max="5440" width="7.7109375" style="3" bestFit="1" customWidth="1"/>
    <col min="5441" max="5441" width="45.7109375" style="3" customWidth="1"/>
    <col min="5442" max="5442" width="16.42578125" style="3" customWidth="1"/>
    <col min="5443" max="5443" width="22.140625" style="3" customWidth="1"/>
    <col min="5444" max="5444" width="20.140625" style="3" customWidth="1"/>
    <col min="5445" max="5445" width="21.7109375" style="3" customWidth="1"/>
    <col min="5446" max="5446" width="16" style="3" customWidth="1"/>
    <col min="5447" max="5447" width="18.42578125" style="3" customWidth="1"/>
    <col min="5448" max="5448" width="21.7109375" style="3" customWidth="1"/>
    <col min="5449" max="5449" width="13.28515625" style="3" customWidth="1"/>
    <col min="5450" max="5450" width="28.28515625" style="3" customWidth="1"/>
    <col min="5451" max="5451" width="4.7109375" style="3" customWidth="1"/>
    <col min="5452" max="5452" width="7.7109375" style="3" bestFit="1" customWidth="1"/>
    <col min="5453" max="5453" width="45.7109375" style="3" customWidth="1"/>
    <col min="5454" max="5454" width="16.42578125" style="3" customWidth="1"/>
    <col min="5455" max="5455" width="22.140625" style="3" customWidth="1"/>
    <col min="5456" max="5456" width="20.140625" style="3" customWidth="1"/>
    <col min="5457" max="5457" width="21.7109375" style="3" customWidth="1"/>
    <col min="5458" max="5458" width="16" style="3" customWidth="1"/>
    <col min="5459" max="5459" width="18.42578125" style="3" customWidth="1"/>
    <col min="5460" max="5460" width="21.7109375" style="3" customWidth="1"/>
    <col min="5461" max="5461" width="13.28515625" style="3" customWidth="1"/>
    <col min="5462" max="5462" width="28.28515625" style="3" customWidth="1"/>
    <col min="5463" max="5486" width="0" style="3" hidden="1" customWidth="1"/>
    <col min="5487" max="5489" width="8.7109375" style="3"/>
    <col min="5490" max="5490" width="21" style="3" customWidth="1"/>
    <col min="5491" max="5579" width="8.7109375" style="3"/>
    <col min="5580" max="5580" width="30.85546875" style="3" customWidth="1"/>
    <col min="5581" max="5581" width="17.28515625" style="3" customWidth="1"/>
    <col min="5582" max="5583" width="0" style="3" hidden="1" customWidth="1"/>
    <col min="5584" max="5584" width="36.28515625" style="3" customWidth="1"/>
    <col min="5585" max="5596" width="7.28515625" style="3" customWidth="1"/>
    <col min="5597" max="5597" width="7.7109375" style="3" customWidth="1"/>
    <col min="5598" max="5606" width="7.28515625" style="3" customWidth="1"/>
    <col min="5607" max="5607" width="8.140625" style="3" customWidth="1"/>
    <col min="5608" max="5631" width="7.28515625" style="3" customWidth="1"/>
    <col min="5632" max="5680" width="0" style="3" hidden="1" customWidth="1"/>
    <col min="5681" max="5681" width="13.28515625" style="3" customWidth="1"/>
    <col min="5682" max="5683" width="8.7109375" style="3"/>
    <col min="5684" max="5694" width="0" style="3" hidden="1" customWidth="1"/>
    <col min="5695" max="5695" width="8.7109375" style="3"/>
    <col min="5696" max="5696" width="7.7109375" style="3" bestFit="1" customWidth="1"/>
    <col min="5697" max="5697" width="45.7109375" style="3" customWidth="1"/>
    <col min="5698" max="5698" width="16.42578125" style="3" customWidth="1"/>
    <col min="5699" max="5699" width="22.140625" style="3" customWidth="1"/>
    <col min="5700" max="5700" width="20.140625" style="3" customWidth="1"/>
    <col min="5701" max="5701" width="21.7109375" style="3" customWidth="1"/>
    <col min="5702" max="5702" width="16" style="3" customWidth="1"/>
    <col min="5703" max="5703" width="18.42578125" style="3" customWidth="1"/>
    <col min="5704" max="5704" width="21.7109375" style="3" customWidth="1"/>
    <col min="5705" max="5705" width="13.28515625" style="3" customWidth="1"/>
    <col min="5706" max="5706" width="28.28515625" style="3" customWidth="1"/>
    <col min="5707" max="5707" width="4.7109375" style="3" customWidth="1"/>
    <col min="5708" max="5708" width="7.7109375" style="3" bestFit="1" customWidth="1"/>
    <col min="5709" max="5709" width="45.7109375" style="3" customWidth="1"/>
    <col min="5710" max="5710" width="16.42578125" style="3" customWidth="1"/>
    <col min="5711" max="5711" width="22.140625" style="3" customWidth="1"/>
    <col min="5712" max="5712" width="20.140625" style="3" customWidth="1"/>
    <col min="5713" max="5713" width="21.7109375" style="3" customWidth="1"/>
    <col min="5714" max="5714" width="16" style="3" customWidth="1"/>
    <col min="5715" max="5715" width="18.42578125" style="3" customWidth="1"/>
    <col min="5716" max="5716" width="21.7109375" style="3" customWidth="1"/>
    <col min="5717" max="5717" width="13.28515625" style="3" customWidth="1"/>
    <col min="5718" max="5718" width="28.28515625" style="3" customWidth="1"/>
    <col min="5719" max="5742" width="0" style="3" hidden="1" customWidth="1"/>
    <col min="5743" max="5745" width="8.7109375" style="3"/>
    <col min="5746" max="5746" width="21" style="3" customWidth="1"/>
    <col min="5747" max="5835" width="8.7109375" style="3"/>
    <col min="5836" max="5836" width="30.85546875" style="3" customWidth="1"/>
    <col min="5837" max="5837" width="17.28515625" style="3" customWidth="1"/>
    <col min="5838" max="5839" width="0" style="3" hidden="1" customWidth="1"/>
    <col min="5840" max="5840" width="36.28515625" style="3" customWidth="1"/>
    <col min="5841" max="5852" width="7.28515625" style="3" customWidth="1"/>
    <col min="5853" max="5853" width="7.7109375" style="3" customWidth="1"/>
    <col min="5854" max="5862" width="7.28515625" style="3" customWidth="1"/>
    <col min="5863" max="5863" width="8.140625" style="3" customWidth="1"/>
    <col min="5864" max="5887" width="7.28515625" style="3" customWidth="1"/>
    <col min="5888" max="5936" width="0" style="3" hidden="1" customWidth="1"/>
    <col min="5937" max="5937" width="13.28515625" style="3" customWidth="1"/>
    <col min="5938" max="5939" width="8.7109375" style="3"/>
    <col min="5940" max="5950" width="0" style="3" hidden="1" customWidth="1"/>
    <col min="5951" max="5951" width="8.7109375" style="3"/>
    <col min="5952" max="5952" width="7.7109375" style="3" bestFit="1" customWidth="1"/>
    <col min="5953" max="5953" width="45.7109375" style="3" customWidth="1"/>
    <col min="5954" max="5954" width="16.42578125" style="3" customWidth="1"/>
    <col min="5955" max="5955" width="22.140625" style="3" customWidth="1"/>
    <col min="5956" max="5956" width="20.140625" style="3" customWidth="1"/>
    <col min="5957" max="5957" width="21.7109375" style="3" customWidth="1"/>
    <col min="5958" max="5958" width="16" style="3" customWidth="1"/>
    <col min="5959" max="5959" width="18.42578125" style="3" customWidth="1"/>
    <col min="5960" max="5960" width="21.7109375" style="3" customWidth="1"/>
    <col min="5961" max="5961" width="13.28515625" style="3" customWidth="1"/>
    <col min="5962" max="5962" width="28.28515625" style="3" customWidth="1"/>
    <col min="5963" max="5963" width="4.7109375" style="3" customWidth="1"/>
    <col min="5964" max="5964" width="7.7109375" style="3" bestFit="1" customWidth="1"/>
    <col min="5965" max="5965" width="45.7109375" style="3" customWidth="1"/>
    <col min="5966" max="5966" width="16.42578125" style="3" customWidth="1"/>
    <col min="5967" max="5967" width="22.140625" style="3" customWidth="1"/>
    <col min="5968" max="5968" width="20.140625" style="3" customWidth="1"/>
    <col min="5969" max="5969" width="21.7109375" style="3" customWidth="1"/>
    <col min="5970" max="5970" width="16" style="3" customWidth="1"/>
    <col min="5971" max="5971" width="18.42578125" style="3" customWidth="1"/>
    <col min="5972" max="5972" width="21.7109375" style="3" customWidth="1"/>
    <col min="5973" max="5973" width="13.28515625" style="3" customWidth="1"/>
    <col min="5974" max="5974" width="28.28515625" style="3" customWidth="1"/>
    <col min="5975" max="5998" width="0" style="3" hidden="1" customWidth="1"/>
    <col min="5999" max="6001" width="8.7109375" style="3"/>
    <col min="6002" max="6002" width="21" style="3" customWidth="1"/>
    <col min="6003" max="6091" width="8.7109375" style="3"/>
    <col min="6092" max="6092" width="30.85546875" style="3" customWidth="1"/>
    <col min="6093" max="6093" width="17.28515625" style="3" customWidth="1"/>
    <col min="6094" max="6095" width="0" style="3" hidden="1" customWidth="1"/>
    <col min="6096" max="6096" width="36.28515625" style="3" customWidth="1"/>
    <col min="6097" max="6108" width="7.28515625" style="3" customWidth="1"/>
    <col min="6109" max="6109" width="7.7109375" style="3" customWidth="1"/>
    <col min="6110" max="6118" width="7.28515625" style="3" customWidth="1"/>
    <col min="6119" max="6119" width="8.140625" style="3" customWidth="1"/>
    <col min="6120" max="6143" width="7.28515625" style="3" customWidth="1"/>
    <col min="6144" max="6192" width="0" style="3" hidden="1" customWidth="1"/>
    <col min="6193" max="6193" width="13.28515625" style="3" customWidth="1"/>
    <col min="6194" max="6195" width="8.7109375" style="3"/>
    <col min="6196" max="6206" width="0" style="3" hidden="1" customWidth="1"/>
    <col min="6207" max="6207" width="8.7109375" style="3"/>
    <col min="6208" max="6208" width="7.7109375" style="3" bestFit="1" customWidth="1"/>
    <col min="6209" max="6209" width="45.7109375" style="3" customWidth="1"/>
    <col min="6210" max="6210" width="16.42578125" style="3" customWidth="1"/>
    <col min="6211" max="6211" width="22.140625" style="3" customWidth="1"/>
    <col min="6212" max="6212" width="20.140625" style="3" customWidth="1"/>
    <col min="6213" max="6213" width="21.7109375" style="3" customWidth="1"/>
    <col min="6214" max="6214" width="16" style="3" customWidth="1"/>
    <col min="6215" max="6215" width="18.42578125" style="3" customWidth="1"/>
    <col min="6216" max="6216" width="21.7109375" style="3" customWidth="1"/>
    <col min="6217" max="6217" width="13.28515625" style="3" customWidth="1"/>
    <col min="6218" max="6218" width="28.28515625" style="3" customWidth="1"/>
    <col min="6219" max="6219" width="4.7109375" style="3" customWidth="1"/>
    <col min="6220" max="6220" width="7.7109375" style="3" bestFit="1" customWidth="1"/>
    <col min="6221" max="6221" width="45.7109375" style="3" customWidth="1"/>
    <col min="6222" max="6222" width="16.42578125" style="3" customWidth="1"/>
    <col min="6223" max="6223" width="22.140625" style="3" customWidth="1"/>
    <col min="6224" max="6224" width="20.140625" style="3" customWidth="1"/>
    <col min="6225" max="6225" width="21.7109375" style="3" customWidth="1"/>
    <col min="6226" max="6226" width="16" style="3" customWidth="1"/>
    <col min="6227" max="6227" width="18.42578125" style="3" customWidth="1"/>
    <col min="6228" max="6228" width="21.7109375" style="3" customWidth="1"/>
    <col min="6229" max="6229" width="13.28515625" style="3" customWidth="1"/>
    <col min="6230" max="6230" width="28.28515625" style="3" customWidth="1"/>
    <col min="6231" max="6254" width="0" style="3" hidden="1" customWidth="1"/>
    <col min="6255" max="6257" width="8.7109375" style="3"/>
    <col min="6258" max="6258" width="21" style="3" customWidth="1"/>
    <col min="6259" max="6347" width="8.7109375" style="3"/>
    <col min="6348" max="6348" width="30.85546875" style="3" customWidth="1"/>
    <col min="6349" max="6349" width="17.28515625" style="3" customWidth="1"/>
    <col min="6350" max="6351" width="0" style="3" hidden="1" customWidth="1"/>
    <col min="6352" max="6352" width="36.28515625" style="3" customWidth="1"/>
    <col min="6353" max="6364" width="7.28515625" style="3" customWidth="1"/>
    <col min="6365" max="6365" width="7.7109375" style="3" customWidth="1"/>
    <col min="6366" max="6374" width="7.28515625" style="3" customWidth="1"/>
    <col min="6375" max="6375" width="8.140625" style="3" customWidth="1"/>
    <col min="6376" max="6399" width="7.28515625" style="3" customWidth="1"/>
    <col min="6400" max="6448" width="0" style="3" hidden="1" customWidth="1"/>
    <col min="6449" max="6449" width="13.28515625" style="3" customWidth="1"/>
    <col min="6450" max="6451" width="8.7109375" style="3"/>
    <col min="6452" max="6462" width="0" style="3" hidden="1" customWidth="1"/>
    <col min="6463" max="6463" width="8.7109375" style="3"/>
    <col min="6464" max="6464" width="7.7109375" style="3" bestFit="1" customWidth="1"/>
    <col min="6465" max="6465" width="45.7109375" style="3" customWidth="1"/>
    <col min="6466" max="6466" width="16.42578125" style="3" customWidth="1"/>
    <col min="6467" max="6467" width="22.140625" style="3" customWidth="1"/>
    <col min="6468" max="6468" width="20.140625" style="3" customWidth="1"/>
    <col min="6469" max="6469" width="21.7109375" style="3" customWidth="1"/>
    <col min="6470" max="6470" width="16" style="3" customWidth="1"/>
    <col min="6471" max="6471" width="18.42578125" style="3" customWidth="1"/>
    <col min="6472" max="6472" width="21.7109375" style="3" customWidth="1"/>
    <col min="6473" max="6473" width="13.28515625" style="3" customWidth="1"/>
    <col min="6474" max="6474" width="28.28515625" style="3" customWidth="1"/>
    <col min="6475" max="6475" width="4.7109375" style="3" customWidth="1"/>
    <col min="6476" max="6476" width="7.7109375" style="3" bestFit="1" customWidth="1"/>
    <col min="6477" max="6477" width="45.7109375" style="3" customWidth="1"/>
    <col min="6478" max="6478" width="16.42578125" style="3" customWidth="1"/>
    <col min="6479" max="6479" width="22.140625" style="3" customWidth="1"/>
    <col min="6480" max="6480" width="20.140625" style="3" customWidth="1"/>
    <col min="6481" max="6481" width="21.7109375" style="3" customWidth="1"/>
    <col min="6482" max="6482" width="16" style="3" customWidth="1"/>
    <col min="6483" max="6483" width="18.42578125" style="3" customWidth="1"/>
    <col min="6484" max="6484" width="21.7109375" style="3" customWidth="1"/>
    <col min="6485" max="6485" width="13.28515625" style="3" customWidth="1"/>
    <col min="6486" max="6486" width="28.28515625" style="3" customWidth="1"/>
    <col min="6487" max="6510" width="0" style="3" hidden="1" customWidth="1"/>
    <col min="6511" max="6513" width="8.7109375" style="3"/>
    <col min="6514" max="6514" width="21" style="3" customWidth="1"/>
    <col min="6515" max="6603" width="8.7109375" style="3"/>
    <col min="6604" max="6604" width="30.85546875" style="3" customWidth="1"/>
    <col min="6605" max="6605" width="17.28515625" style="3" customWidth="1"/>
    <col min="6606" max="6607" width="0" style="3" hidden="1" customWidth="1"/>
    <col min="6608" max="6608" width="36.28515625" style="3" customWidth="1"/>
    <col min="6609" max="6620" width="7.28515625" style="3" customWidth="1"/>
    <col min="6621" max="6621" width="7.7109375" style="3" customWidth="1"/>
    <col min="6622" max="6630" width="7.28515625" style="3" customWidth="1"/>
    <col min="6631" max="6631" width="8.140625" style="3" customWidth="1"/>
    <col min="6632" max="6655" width="7.28515625" style="3" customWidth="1"/>
    <col min="6656" max="6704" width="0" style="3" hidden="1" customWidth="1"/>
    <col min="6705" max="6705" width="13.28515625" style="3" customWidth="1"/>
    <col min="6706" max="6707" width="8.7109375" style="3"/>
    <col min="6708" max="6718" width="0" style="3" hidden="1" customWidth="1"/>
    <col min="6719" max="6719" width="8.7109375" style="3"/>
    <col min="6720" max="6720" width="7.7109375" style="3" bestFit="1" customWidth="1"/>
    <col min="6721" max="6721" width="45.7109375" style="3" customWidth="1"/>
    <col min="6722" max="6722" width="16.42578125" style="3" customWidth="1"/>
    <col min="6723" max="6723" width="22.140625" style="3" customWidth="1"/>
    <col min="6724" max="6724" width="20.140625" style="3" customWidth="1"/>
    <col min="6725" max="6725" width="21.7109375" style="3" customWidth="1"/>
    <col min="6726" max="6726" width="16" style="3" customWidth="1"/>
    <col min="6727" max="6727" width="18.42578125" style="3" customWidth="1"/>
    <col min="6728" max="6728" width="21.7109375" style="3" customWidth="1"/>
    <col min="6729" max="6729" width="13.28515625" style="3" customWidth="1"/>
    <col min="6730" max="6730" width="28.28515625" style="3" customWidth="1"/>
    <col min="6731" max="6731" width="4.7109375" style="3" customWidth="1"/>
    <col min="6732" max="6732" width="7.7109375" style="3" bestFit="1" customWidth="1"/>
    <col min="6733" max="6733" width="45.7109375" style="3" customWidth="1"/>
    <col min="6734" max="6734" width="16.42578125" style="3" customWidth="1"/>
    <col min="6735" max="6735" width="22.140625" style="3" customWidth="1"/>
    <col min="6736" max="6736" width="20.140625" style="3" customWidth="1"/>
    <col min="6737" max="6737" width="21.7109375" style="3" customWidth="1"/>
    <col min="6738" max="6738" width="16" style="3" customWidth="1"/>
    <col min="6739" max="6739" width="18.42578125" style="3" customWidth="1"/>
    <col min="6740" max="6740" width="21.7109375" style="3" customWidth="1"/>
    <col min="6741" max="6741" width="13.28515625" style="3" customWidth="1"/>
    <col min="6742" max="6742" width="28.28515625" style="3" customWidth="1"/>
    <col min="6743" max="6766" width="0" style="3" hidden="1" customWidth="1"/>
    <col min="6767" max="6769" width="8.7109375" style="3"/>
    <col min="6770" max="6770" width="21" style="3" customWidth="1"/>
    <col min="6771" max="6859" width="8.7109375" style="3"/>
    <col min="6860" max="6860" width="30.85546875" style="3" customWidth="1"/>
    <col min="6861" max="6861" width="17.28515625" style="3" customWidth="1"/>
    <col min="6862" max="6863" width="0" style="3" hidden="1" customWidth="1"/>
    <col min="6864" max="6864" width="36.28515625" style="3" customWidth="1"/>
    <col min="6865" max="6876" width="7.28515625" style="3" customWidth="1"/>
    <col min="6877" max="6877" width="7.7109375" style="3" customWidth="1"/>
    <col min="6878" max="6886" width="7.28515625" style="3" customWidth="1"/>
    <col min="6887" max="6887" width="8.140625" style="3" customWidth="1"/>
    <col min="6888" max="6911" width="7.28515625" style="3" customWidth="1"/>
    <col min="6912" max="6960" width="0" style="3" hidden="1" customWidth="1"/>
    <col min="6961" max="6961" width="13.28515625" style="3" customWidth="1"/>
    <col min="6962" max="6963" width="8.7109375" style="3"/>
    <col min="6964" max="6974" width="0" style="3" hidden="1" customWidth="1"/>
    <col min="6975" max="6975" width="8.7109375" style="3"/>
    <col min="6976" max="6976" width="7.7109375" style="3" bestFit="1" customWidth="1"/>
    <col min="6977" max="6977" width="45.7109375" style="3" customWidth="1"/>
    <col min="6978" max="6978" width="16.42578125" style="3" customWidth="1"/>
    <col min="6979" max="6979" width="22.140625" style="3" customWidth="1"/>
    <col min="6980" max="6980" width="20.140625" style="3" customWidth="1"/>
    <col min="6981" max="6981" width="21.7109375" style="3" customWidth="1"/>
    <col min="6982" max="6982" width="16" style="3" customWidth="1"/>
    <col min="6983" max="6983" width="18.42578125" style="3" customWidth="1"/>
    <col min="6984" max="6984" width="21.7109375" style="3" customWidth="1"/>
    <col min="6985" max="6985" width="13.28515625" style="3" customWidth="1"/>
    <col min="6986" max="6986" width="28.28515625" style="3" customWidth="1"/>
    <col min="6987" max="6987" width="4.7109375" style="3" customWidth="1"/>
    <col min="6988" max="6988" width="7.7109375" style="3" bestFit="1" customWidth="1"/>
    <col min="6989" max="6989" width="45.7109375" style="3" customWidth="1"/>
    <col min="6990" max="6990" width="16.42578125" style="3" customWidth="1"/>
    <col min="6991" max="6991" width="22.140625" style="3" customWidth="1"/>
    <col min="6992" max="6992" width="20.140625" style="3" customWidth="1"/>
    <col min="6993" max="6993" width="21.7109375" style="3" customWidth="1"/>
    <col min="6994" max="6994" width="16" style="3" customWidth="1"/>
    <col min="6995" max="6995" width="18.42578125" style="3" customWidth="1"/>
    <col min="6996" max="6996" width="21.7109375" style="3" customWidth="1"/>
    <col min="6997" max="6997" width="13.28515625" style="3" customWidth="1"/>
    <col min="6998" max="6998" width="28.28515625" style="3" customWidth="1"/>
    <col min="6999" max="7022" width="0" style="3" hidden="1" customWidth="1"/>
    <col min="7023" max="7025" width="8.7109375" style="3"/>
    <col min="7026" max="7026" width="21" style="3" customWidth="1"/>
    <col min="7027" max="7115" width="8.7109375" style="3"/>
    <col min="7116" max="7116" width="30.85546875" style="3" customWidth="1"/>
    <col min="7117" max="7117" width="17.28515625" style="3" customWidth="1"/>
    <col min="7118" max="7119" width="0" style="3" hidden="1" customWidth="1"/>
    <col min="7120" max="7120" width="36.28515625" style="3" customWidth="1"/>
    <col min="7121" max="7132" width="7.28515625" style="3" customWidth="1"/>
    <col min="7133" max="7133" width="7.7109375" style="3" customWidth="1"/>
    <col min="7134" max="7142" width="7.28515625" style="3" customWidth="1"/>
    <col min="7143" max="7143" width="8.140625" style="3" customWidth="1"/>
    <col min="7144" max="7167" width="7.28515625" style="3" customWidth="1"/>
    <col min="7168" max="7216" width="0" style="3" hidden="1" customWidth="1"/>
    <col min="7217" max="7217" width="13.28515625" style="3" customWidth="1"/>
    <col min="7218" max="7219" width="8.7109375" style="3"/>
    <col min="7220" max="7230" width="0" style="3" hidden="1" customWidth="1"/>
    <col min="7231" max="7231" width="8.7109375" style="3"/>
    <col min="7232" max="7232" width="7.7109375" style="3" bestFit="1" customWidth="1"/>
    <col min="7233" max="7233" width="45.7109375" style="3" customWidth="1"/>
    <col min="7234" max="7234" width="16.42578125" style="3" customWidth="1"/>
    <col min="7235" max="7235" width="22.140625" style="3" customWidth="1"/>
    <col min="7236" max="7236" width="20.140625" style="3" customWidth="1"/>
    <col min="7237" max="7237" width="21.7109375" style="3" customWidth="1"/>
    <col min="7238" max="7238" width="16" style="3" customWidth="1"/>
    <col min="7239" max="7239" width="18.42578125" style="3" customWidth="1"/>
    <col min="7240" max="7240" width="21.7109375" style="3" customWidth="1"/>
    <col min="7241" max="7241" width="13.28515625" style="3" customWidth="1"/>
    <col min="7242" max="7242" width="28.28515625" style="3" customWidth="1"/>
    <col min="7243" max="7243" width="4.7109375" style="3" customWidth="1"/>
    <col min="7244" max="7244" width="7.7109375" style="3" bestFit="1" customWidth="1"/>
    <col min="7245" max="7245" width="45.7109375" style="3" customWidth="1"/>
    <col min="7246" max="7246" width="16.42578125" style="3" customWidth="1"/>
    <col min="7247" max="7247" width="22.140625" style="3" customWidth="1"/>
    <col min="7248" max="7248" width="20.140625" style="3" customWidth="1"/>
    <col min="7249" max="7249" width="21.7109375" style="3" customWidth="1"/>
    <col min="7250" max="7250" width="16" style="3" customWidth="1"/>
    <col min="7251" max="7251" width="18.42578125" style="3" customWidth="1"/>
    <col min="7252" max="7252" width="21.7109375" style="3" customWidth="1"/>
    <col min="7253" max="7253" width="13.28515625" style="3" customWidth="1"/>
    <col min="7254" max="7254" width="28.28515625" style="3" customWidth="1"/>
    <col min="7255" max="7278" width="0" style="3" hidden="1" customWidth="1"/>
    <col min="7279" max="7281" width="8.7109375" style="3"/>
    <col min="7282" max="7282" width="21" style="3" customWidth="1"/>
    <col min="7283" max="7371" width="8.7109375" style="3"/>
    <col min="7372" max="7372" width="30.85546875" style="3" customWidth="1"/>
    <col min="7373" max="7373" width="17.28515625" style="3" customWidth="1"/>
    <col min="7374" max="7375" width="0" style="3" hidden="1" customWidth="1"/>
    <col min="7376" max="7376" width="36.28515625" style="3" customWidth="1"/>
    <col min="7377" max="7388" width="7.28515625" style="3" customWidth="1"/>
    <col min="7389" max="7389" width="7.7109375" style="3" customWidth="1"/>
    <col min="7390" max="7398" width="7.28515625" style="3" customWidth="1"/>
    <col min="7399" max="7399" width="8.140625" style="3" customWidth="1"/>
    <col min="7400" max="7423" width="7.28515625" style="3" customWidth="1"/>
    <col min="7424" max="7472" width="0" style="3" hidden="1" customWidth="1"/>
    <col min="7473" max="7473" width="13.28515625" style="3" customWidth="1"/>
    <col min="7474" max="7475" width="8.7109375" style="3"/>
    <col min="7476" max="7486" width="0" style="3" hidden="1" customWidth="1"/>
    <col min="7487" max="7487" width="8.7109375" style="3"/>
    <col min="7488" max="7488" width="7.7109375" style="3" bestFit="1" customWidth="1"/>
    <col min="7489" max="7489" width="45.7109375" style="3" customWidth="1"/>
    <col min="7490" max="7490" width="16.42578125" style="3" customWidth="1"/>
    <col min="7491" max="7491" width="22.140625" style="3" customWidth="1"/>
    <col min="7492" max="7492" width="20.140625" style="3" customWidth="1"/>
    <col min="7493" max="7493" width="21.7109375" style="3" customWidth="1"/>
    <col min="7494" max="7494" width="16" style="3" customWidth="1"/>
    <col min="7495" max="7495" width="18.42578125" style="3" customWidth="1"/>
    <col min="7496" max="7496" width="21.7109375" style="3" customWidth="1"/>
    <col min="7497" max="7497" width="13.28515625" style="3" customWidth="1"/>
    <col min="7498" max="7498" width="28.28515625" style="3" customWidth="1"/>
    <col min="7499" max="7499" width="4.7109375" style="3" customWidth="1"/>
    <col min="7500" max="7500" width="7.7109375" style="3" bestFit="1" customWidth="1"/>
    <col min="7501" max="7501" width="45.7109375" style="3" customWidth="1"/>
    <col min="7502" max="7502" width="16.42578125" style="3" customWidth="1"/>
    <col min="7503" max="7503" width="22.140625" style="3" customWidth="1"/>
    <col min="7504" max="7504" width="20.140625" style="3" customWidth="1"/>
    <col min="7505" max="7505" width="21.7109375" style="3" customWidth="1"/>
    <col min="7506" max="7506" width="16" style="3" customWidth="1"/>
    <col min="7507" max="7507" width="18.42578125" style="3" customWidth="1"/>
    <col min="7508" max="7508" width="21.7109375" style="3" customWidth="1"/>
    <col min="7509" max="7509" width="13.28515625" style="3" customWidth="1"/>
    <col min="7510" max="7510" width="28.28515625" style="3" customWidth="1"/>
    <col min="7511" max="7534" width="0" style="3" hidden="1" customWidth="1"/>
    <col min="7535" max="7537" width="8.7109375" style="3"/>
    <col min="7538" max="7538" width="21" style="3" customWidth="1"/>
    <col min="7539" max="7627" width="8.7109375" style="3"/>
    <col min="7628" max="7628" width="30.85546875" style="3" customWidth="1"/>
    <col min="7629" max="7629" width="17.28515625" style="3" customWidth="1"/>
    <col min="7630" max="7631" width="0" style="3" hidden="1" customWidth="1"/>
    <col min="7632" max="7632" width="36.28515625" style="3" customWidth="1"/>
    <col min="7633" max="7644" width="7.28515625" style="3" customWidth="1"/>
    <col min="7645" max="7645" width="7.7109375" style="3" customWidth="1"/>
    <col min="7646" max="7654" width="7.28515625" style="3" customWidth="1"/>
    <col min="7655" max="7655" width="8.140625" style="3" customWidth="1"/>
    <col min="7656" max="7679" width="7.28515625" style="3" customWidth="1"/>
    <col min="7680" max="7728" width="0" style="3" hidden="1" customWidth="1"/>
    <col min="7729" max="7729" width="13.28515625" style="3" customWidth="1"/>
    <col min="7730" max="7731" width="8.7109375" style="3"/>
    <col min="7732" max="7742" width="0" style="3" hidden="1" customWidth="1"/>
    <col min="7743" max="7743" width="8.7109375" style="3"/>
    <col min="7744" max="7744" width="7.7109375" style="3" bestFit="1" customWidth="1"/>
    <col min="7745" max="7745" width="45.7109375" style="3" customWidth="1"/>
    <col min="7746" max="7746" width="16.42578125" style="3" customWidth="1"/>
    <col min="7747" max="7747" width="22.140625" style="3" customWidth="1"/>
    <col min="7748" max="7748" width="20.140625" style="3" customWidth="1"/>
    <col min="7749" max="7749" width="21.7109375" style="3" customWidth="1"/>
    <col min="7750" max="7750" width="16" style="3" customWidth="1"/>
    <col min="7751" max="7751" width="18.42578125" style="3" customWidth="1"/>
    <col min="7752" max="7752" width="21.7109375" style="3" customWidth="1"/>
    <col min="7753" max="7753" width="13.28515625" style="3" customWidth="1"/>
    <col min="7754" max="7754" width="28.28515625" style="3" customWidth="1"/>
    <col min="7755" max="7755" width="4.7109375" style="3" customWidth="1"/>
    <col min="7756" max="7756" width="7.7109375" style="3" bestFit="1" customWidth="1"/>
    <col min="7757" max="7757" width="45.7109375" style="3" customWidth="1"/>
    <col min="7758" max="7758" width="16.42578125" style="3" customWidth="1"/>
    <col min="7759" max="7759" width="22.140625" style="3" customWidth="1"/>
    <col min="7760" max="7760" width="20.140625" style="3" customWidth="1"/>
    <col min="7761" max="7761" width="21.7109375" style="3" customWidth="1"/>
    <col min="7762" max="7762" width="16" style="3" customWidth="1"/>
    <col min="7763" max="7763" width="18.42578125" style="3" customWidth="1"/>
    <col min="7764" max="7764" width="21.7109375" style="3" customWidth="1"/>
    <col min="7765" max="7765" width="13.28515625" style="3" customWidth="1"/>
    <col min="7766" max="7766" width="28.28515625" style="3" customWidth="1"/>
    <col min="7767" max="7790" width="0" style="3" hidden="1" customWidth="1"/>
    <col min="7791" max="7793" width="8.7109375" style="3"/>
    <col min="7794" max="7794" width="21" style="3" customWidth="1"/>
    <col min="7795" max="7883" width="8.7109375" style="3"/>
    <col min="7884" max="7884" width="30.85546875" style="3" customWidth="1"/>
    <col min="7885" max="7885" width="17.28515625" style="3" customWidth="1"/>
    <col min="7886" max="7887" width="0" style="3" hidden="1" customWidth="1"/>
    <col min="7888" max="7888" width="36.28515625" style="3" customWidth="1"/>
    <col min="7889" max="7900" width="7.28515625" style="3" customWidth="1"/>
    <col min="7901" max="7901" width="7.7109375" style="3" customWidth="1"/>
    <col min="7902" max="7910" width="7.28515625" style="3" customWidth="1"/>
    <col min="7911" max="7911" width="8.140625" style="3" customWidth="1"/>
    <col min="7912" max="7935" width="7.28515625" style="3" customWidth="1"/>
    <col min="7936" max="7984" width="0" style="3" hidden="1" customWidth="1"/>
    <col min="7985" max="7985" width="13.28515625" style="3" customWidth="1"/>
    <col min="7986" max="7987" width="8.7109375" style="3"/>
    <col min="7988" max="7998" width="0" style="3" hidden="1" customWidth="1"/>
    <col min="7999" max="7999" width="8.7109375" style="3"/>
    <col min="8000" max="8000" width="7.7109375" style="3" bestFit="1" customWidth="1"/>
    <col min="8001" max="8001" width="45.7109375" style="3" customWidth="1"/>
    <col min="8002" max="8002" width="16.42578125" style="3" customWidth="1"/>
    <col min="8003" max="8003" width="22.140625" style="3" customWidth="1"/>
    <col min="8004" max="8004" width="20.140625" style="3" customWidth="1"/>
    <col min="8005" max="8005" width="21.7109375" style="3" customWidth="1"/>
    <col min="8006" max="8006" width="16" style="3" customWidth="1"/>
    <col min="8007" max="8007" width="18.42578125" style="3" customWidth="1"/>
    <col min="8008" max="8008" width="21.7109375" style="3" customWidth="1"/>
    <col min="8009" max="8009" width="13.28515625" style="3" customWidth="1"/>
    <col min="8010" max="8010" width="28.28515625" style="3" customWidth="1"/>
    <col min="8011" max="8011" width="4.7109375" style="3" customWidth="1"/>
    <col min="8012" max="8012" width="7.7109375" style="3" bestFit="1" customWidth="1"/>
    <col min="8013" max="8013" width="45.7109375" style="3" customWidth="1"/>
    <col min="8014" max="8014" width="16.42578125" style="3" customWidth="1"/>
    <col min="8015" max="8015" width="22.140625" style="3" customWidth="1"/>
    <col min="8016" max="8016" width="20.140625" style="3" customWidth="1"/>
    <col min="8017" max="8017" width="21.7109375" style="3" customWidth="1"/>
    <col min="8018" max="8018" width="16" style="3" customWidth="1"/>
    <col min="8019" max="8019" width="18.42578125" style="3" customWidth="1"/>
    <col min="8020" max="8020" width="21.7109375" style="3" customWidth="1"/>
    <col min="8021" max="8021" width="13.28515625" style="3" customWidth="1"/>
    <col min="8022" max="8022" width="28.28515625" style="3" customWidth="1"/>
    <col min="8023" max="8046" width="0" style="3" hidden="1" customWidth="1"/>
    <col min="8047" max="8049" width="8.7109375" style="3"/>
    <col min="8050" max="8050" width="21" style="3" customWidth="1"/>
    <col min="8051" max="8139" width="8.7109375" style="3"/>
    <col min="8140" max="8140" width="30.85546875" style="3" customWidth="1"/>
    <col min="8141" max="8141" width="17.28515625" style="3" customWidth="1"/>
    <col min="8142" max="8143" width="0" style="3" hidden="1" customWidth="1"/>
    <col min="8144" max="8144" width="36.28515625" style="3" customWidth="1"/>
    <col min="8145" max="8156" width="7.28515625" style="3" customWidth="1"/>
    <col min="8157" max="8157" width="7.7109375" style="3" customWidth="1"/>
    <col min="8158" max="8166" width="7.28515625" style="3" customWidth="1"/>
    <col min="8167" max="8167" width="8.140625" style="3" customWidth="1"/>
    <col min="8168" max="8191" width="7.28515625" style="3" customWidth="1"/>
    <col min="8192" max="8240" width="0" style="3" hidden="1" customWidth="1"/>
    <col min="8241" max="8241" width="13.28515625" style="3" customWidth="1"/>
    <col min="8242" max="8243" width="8.7109375" style="3"/>
    <col min="8244" max="8254" width="0" style="3" hidden="1" customWidth="1"/>
    <col min="8255" max="8255" width="8.7109375" style="3"/>
    <col min="8256" max="8256" width="7.7109375" style="3" bestFit="1" customWidth="1"/>
    <col min="8257" max="8257" width="45.7109375" style="3" customWidth="1"/>
    <col min="8258" max="8258" width="16.42578125" style="3" customWidth="1"/>
    <col min="8259" max="8259" width="22.140625" style="3" customWidth="1"/>
    <col min="8260" max="8260" width="20.140625" style="3" customWidth="1"/>
    <col min="8261" max="8261" width="21.7109375" style="3" customWidth="1"/>
    <col min="8262" max="8262" width="16" style="3" customWidth="1"/>
    <col min="8263" max="8263" width="18.42578125" style="3" customWidth="1"/>
    <col min="8264" max="8264" width="21.7109375" style="3" customWidth="1"/>
    <col min="8265" max="8265" width="13.28515625" style="3" customWidth="1"/>
    <col min="8266" max="8266" width="28.28515625" style="3" customWidth="1"/>
    <col min="8267" max="8267" width="4.7109375" style="3" customWidth="1"/>
    <col min="8268" max="8268" width="7.7109375" style="3" bestFit="1" customWidth="1"/>
    <col min="8269" max="8269" width="45.7109375" style="3" customWidth="1"/>
    <col min="8270" max="8270" width="16.42578125" style="3" customWidth="1"/>
    <col min="8271" max="8271" width="22.140625" style="3" customWidth="1"/>
    <col min="8272" max="8272" width="20.140625" style="3" customWidth="1"/>
    <col min="8273" max="8273" width="21.7109375" style="3" customWidth="1"/>
    <col min="8274" max="8274" width="16" style="3" customWidth="1"/>
    <col min="8275" max="8275" width="18.42578125" style="3" customWidth="1"/>
    <col min="8276" max="8276" width="21.7109375" style="3" customWidth="1"/>
    <col min="8277" max="8277" width="13.28515625" style="3" customWidth="1"/>
    <col min="8278" max="8278" width="28.28515625" style="3" customWidth="1"/>
    <col min="8279" max="8302" width="0" style="3" hidden="1" customWidth="1"/>
    <col min="8303" max="8305" width="8.7109375" style="3"/>
    <col min="8306" max="8306" width="21" style="3" customWidth="1"/>
    <col min="8307" max="8395" width="8.7109375" style="3"/>
    <col min="8396" max="8396" width="30.85546875" style="3" customWidth="1"/>
    <col min="8397" max="8397" width="17.28515625" style="3" customWidth="1"/>
    <col min="8398" max="8399" width="0" style="3" hidden="1" customWidth="1"/>
    <col min="8400" max="8400" width="36.28515625" style="3" customWidth="1"/>
    <col min="8401" max="8412" width="7.28515625" style="3" customWidth="1"/>
    <col min="8413" max="8413" width="7.7109375" style="3" customWidth="1"/>
    <col min="8414" max="8422" width="7.28515625" style="3" customWidth="1"/>
    <col min="8423" max="8423" width="8.140625" style="3" customWidth="1"/>
    <col min="8424" max="8447" width="7.28515625" style="3" customWidth="1"/>
    <col min="8448" max="8496" width="0" style="3" hidden="1" customWidth="1"/>
    <col min="8497" max="8497" width="13.28515625" style="3" customWidth="1"/>
    <col min="8498" max="8499" width="8.7109375" style="3"/>
    <col min="8500" max="8510" width="0" style="3" hidden="1" customWidth="1"/>
    <col min="8511" max="8511" width="8.7109375" style="3"/>
    <col min="8512" max="8512" width="7.7109375" style="3" bestFit="1" customWidth="1"/>
    <col min="8513" max="8513" width="45.7109375" style="3" customWidth="1"/>
    <col min="8514" max="8514" width="16.42578125" style="3" customWidth="1"/>
    <col min="8515" max="8515" width="22.140625" style="3" customWidth="1"/>
    <col min="8516" max="8516" width="20.140625" style="3" customWidth="1"/>
    <col min="8517" max="8517" width="21.7109375" style="3" customWidth="1"/>
    <col min="8518" max="8518" width="16" style="3" customWidth="1"/>
    <col min="8519" max="8519" width="18.42578125" style="3" customWidth="1"/>
    <col min="8520" max="8520" width="21.7109375" style="3" customWidth="1"/>
    <col min="8521" max="8521" width="13.28515625" style="3" customWidth="1"/>
    <col min="8522" max="8522" width="28.28515625" style="3" customWidth="1"/>
    <col min="8523" max="8523" width="4.7109375" style="3" customWidth="1"/>
    <col min="8524" max="8524" width="7.7109375" style="3" bestFit="1" customWidth="1"/>
    <col min="8525" max="8525" width="45.7109375" style="3" customWidth="1"/>
    <col min="8526" max="8526" width="16.42578125" style="3" customWidth="1"/>
    <col min="8527" max="8527" width="22.140625" style="3" customWidth="1"/>
    <col min="8528" max="8528" width="20.140625" style="3" customWidth="1"/>
    <col min="8529" max="8529" width="21.7109375" style="3" customWidth="1"/>
    <col min="8530" max="8530" width="16" style="3" customWidth="1"/>
    <col min="8531" max="8531" width="18.42578125" style="3" customWidth="1"/>
    <col min="8532" max="8532" width="21.7109375" style="3" customWidth="1"/>
    <col min="8533" max="8533" width="13.28515625" style="3" customWidth="1"/>
    <col min="8534" max="8534" width="28.28515625" style="3" customWidth="1"/>
    <col min="8535" max="8558" width="0" style="3" hidden="1" customWidth="1"/>
    <col min="8559" max="8561" width="8.7109375" style="3"/>
    <col min="8562" max="8562" width="21" style="3" customWidth="1"/>
    <col min="8563" max="8651" width="8.7109375" style="3"/>
    <col min="8652" max="8652" width="30.85546875" style="3" customWidth="1"/>
    <col min="8653" max="8653" width="17.28515625" style="3" customWidth="1"/>
    <col min="8654" max="8655" width="0" style="3" hidden="1" customWidth="1"/>
    <col min="8656" max="8656" width="36.28515625" style="3" customWidth="1"/>
    <col min="8657" max="8668" width="7.28515625" style="3" customWidth="1"/>
    <col min="8669" max="8669" width="7.7109375" style="3" customWidth="1"/>
    <col min="8670" max="8678" width="7.28515625" style="3" customWidth="1"/>
    <col min="8679" max="8679" width="8.140625" style="3" customWidth="1"/>
    <col min="8680" max="8703" width="7.28515625" style="3" customWidth="1"/>
    <col min="8704" max="8752" width="0" style="3" hidden="1" customWidth="1"/>
    <col min="8753" max="8753" width="13.28515625" style="3" customWidth="1"/>
    <col min="8754" max="8755" width="8.7109375" style="3"/>
    <col min="8756" max="8766" width="0" style="3" hidden="1" customWidth="1"/>
    <col min="8767" max="8767" width="8.7109375" style="3"/>
    <col min="8768" max="8768" width="7.7109375" style="3" bestFit="1" customWidth="1"/>
    <col min="8769" max="8769" width="45.7109375" style="3" customWidth="1"/>
    <col min="8770" max="8770" width="16.42578125" style="3" customWidth="1"/>
    <col min="8771" max="8771" width="22.140625" style="3" customWidth="1"/>
    <col min="8772" max="8772" width="20.140625" style="3" customWidth="1"/>
    <col min="8773" max="8773" width="21.7109375" style="3" customWidth="1"/>
    <col min="8774" max="8774" width="16" style="3" customWidth="1"/>
    <col min="8775" max="8775" width="18.42578125" style="3" customWidth="1"/>
    <col min="8776" max="8776" width="21.7109375" style="3" customWidth="1"/>
    <col min="8777" max="8777" width="13.28515625" style="3" customWidth="1"/>
    <col min="8778" max="8778" width="28.28515625" style="3" customWidth="1"/>
    <col min="8779" max="8779" width="4.7109375" style="3" customWidth="1"/>
    <col min="8780" max="8780" width="7.7109375" style="3" bestFit="1" customWidth="1"/>
    <col min="8781" max="8781" width="45.7109375" style="3" customWidth="1"/>
    <col min="8782" max="8782" width="16.42578125" style="3" customWidth="1"/>
    <col min="8783" max="8783" width="22.140625" style="3" customWidth="1"/>
    <col min="8784" max="8784" width="20.140625" style="3" customWidth="1"/>
    <col min="8785" max="8785" width="21.7109375" style="3" customWidth="1"/>
    <col min="8786" max="8786" width="16" style="3" customWidth="1"/>
    <col min="8787" max="8787" width="18.42578125" style="3" customWidth="1"/>
    <col min="8788" max="8788" width="21.7109375" style="3" customWidth="1"/>
    <col min="8789" max="8789" width="13.28515625" style="3" customWidth="1"/>
    <col min="8790" max="8790" width="28.28515625" style="3" customWidth="1"/>
    <col min="8791" max="8814" width="0" style="3" hidden="1" customWidth="1"/>
    <col min="8815" max="8817" width="8.7109375" style="3"/>
    <col min="8818" max="8818" width="21" style="3" customWidth="1"/>
    <col min="8819" max="8907" width="8.7109375" style="3"/>
    <col min="8908" max="8908" width="30.85546875" style="3" customWidth="1"/>
    <col min="8909" max="8909" width="17.28515625" style="3" customWidth="1"/>
    <col min="8910" max="8911" width="0" style="3" hidden="1" customWidth="1"/>
    <col min="8912" max="8912" width="36.28515625" style="3" customWidth="1"/>
    <col min="8913" max="8924" width="7.28515625" style="3" customWidth="1"/>
    <col min="8925" max="8925" width="7.7109375" style="3" customWidth="1"/>
    <col min="8926" max="8934" width="7.28515625" style="3" customWidth="1"/>
    <col min="8935" max="8935" width="8.140625" style="3" customWidth="1"/>
    <col min="8936" max="8959" width="7.28515625" style="3" customWidth="1"/>
    <col min="8960" max="9008" width="0" style="3" hidden="1" customWidth="1"/>
    <col min="9009" max="9009" width="13.28515625" style="3" customWidth="1"/>
    <col min="9010" max="9011" width="8.7109375" style="3"/>
    <col min="9012" max="9022" width="0" style="3" hidden="1" customWidth="1"/>
    <col min="9023" max="9023" width="8.7109375" style="3"/>
    <col min="9024" max="9024" width="7.7109375" style="3" bestFit="1" customWidth="1"/>
    <col min="9025" max="9025" width="45.7109375" style="3" customWidth="1"/>
    <col min="9026" max="9026" width="16.42578125" style="3" customWidth="1"/>
    <col min="9027" max="9027" width="22.140625" style="3" customWidth="1"/>
    <col min="9028" max="9028" width="20.140625" style="3" customWidth="1"/>
    <col min="9029" max="9029" width="21.7109375" style="3" customWidth="1"/>
    <col min="9030" max="9030" width="16" style="3" customWidth="1"/>
    <col min="9031" max="9031" width="18.42578125" style="3" customWidth="1"/>
    <col min="9032" max="9032" width="21.7109375" style="3" customWidth="1"/>
    <col min="9033" max="9033" width="13.28515625" style="3" customWidth="1"/>
    <col min="9034" max="9034" width="28.28515625" style="3" customWidth="1"/>
    <col min="9035" max="9035" width="4.7109375" style="3" customWidth="1"/>
    <col min="9036" max="9036" width="7.7109375" style="3" bestFit="1" customWidth="1"/>
    <col min="9037" max="9037" width="45.7109375" style="3" customWidth="1"/>
    <col min="9038" max="9038" width="16.42578125" style="3" customWidth="1"/>
    <col min="9039" max="9039" width="22.140625" style="3" customWidth="1"/>
    <col min="9040" max="9040" width="20.140625" style="3" customWidth="1"/>
    <col min="9041" max="9041" width="21.7109375" style="3" customWidth="1"/>
    <col min="9042" max="9042" width="16" style="3" customWidth="1"/>
    <col min="9043" max="9043" width="18.42578125" style="3" customWidth="1"/>
    <col min="9044" max="9044" width="21.7109375" style="3" customWidth="1"/>
    <col min="9045" max="9045" width="13.28515625" style="3" customWidth="1"/>
    <col min="9046" max="9046" width="28.28515625" style="3" customWidth="1"/>
    <col min="9047" max="9070" width="0" style="3" hidden="1" customWidth="1"/>
    <col min="9071" max="9073" width="8.7109375" style="3"/>
    <col min="9074" max="9074" width="21" style="3" customWidth="1"/>
    <col min="9075" max="9163" width="8.7109375" style="3"/>
    <col min="9164" max="9164" width="30.85546875" style="3" customWidth="1"/>
    <col min="9165" max="9165" width="17.28515625" style="3" customWidth="1"/>
    <col min="9166" max="9167" width="0" style="3" hidden="1" customWidth="1"/>
    <col min="9168" max="9168" width="36.28515625" style="3" customWidth="1"/>
    <col min="9169" max="9180" width="7.28515625" style="3" customWidth="1"/>
    <col min="9181" max="9181" width="7.7109375" style="3" customWidth="1"/>
    <col min="9182" max="9190" width="7.28515625" style="3" customWidth="1"/>
    <col min="9191" max="9191" width="8.140625" style="3" customWidth="1"/>
    <col min="9192" max="9215" width="7.28515625" style="3" customWidth="1"/>
    <col min="9216" max="9264" width="0" style="3" hidden="1" customWidth="1"/>
    <col min="9265" max="9265" width="13.28515625" style="3" customWidth="1"/>
    <col min="9266" max="9267" width="8.7109375" style="3"/>
    <col min="9268" max="9278" width="0" style="3" hidden="1" customWidth="1"/>
    <col min="9279" max="9279" width="8.7109375" style="3"/>
    <col min="9280" max="9280" width="7.7109375" style="3" bestFit="1" customWidth="1"/>
    <col min="9281" max="9281" width="45.7109375" style="3" customWidth="1"/>
    <col min="9282" max="9282" width="16.42578125" style="3" customWidth="1"/>
    <col min="9283" max="9283" width="22.140625" style="3" customWidth="1"/>
    <col min="9284" max="9284" width="20.140625" style="3" customWidth="1"/>
    <col min="9285" max="9285" width="21.7109375" style="3" customWidth="1"/>
    <col min="9286" max="9286" width="16" style="3" customWidth="1"/>
    <col min="9287" max="9287" width="18.42578125" style="3" customWidth="1"/>
    <col min="9288" max="9288" width="21.7109375" style="3" customWidth="1"/>
    <col min="9289" max="9289" width="13.28515625" style="3" customWidth="1"/>
    <col min="9290" max="9290" width="28.28515625" style="3" customWidth="1"/>
    <col min="9291" max="9291" width="4.7109375" style="3" customWidth="1"/>
    <col min="9292" max="9292" width="7.7109375" style="3" bestFit="1" customWidth="1"/>
    <col min="9293" max="9293" width="45.7109375" style="3" customWidth="1"/>
    <col min="9294" max="9294" width="16.42578125" style="3" customWidth="1"/>
    <col min="9295" max="9295" width="22.140625" style="3" customWidth="1"/>
    <col min="9296" max="9296" width="20.140625" style="3" customWidth="1"/>
    <col min="9297" max="9297" width="21.7109375" style="3" customWidth="1"/>
    <col min="9298" max="9298" width="16" style="3" customWidth="1"/>
    <col min="9299" max="9299" width="18.42578125" style="3" customWidth="1"/>
    <col min="9300" max="9300" width="21.7109375" style="3" customWidth="1"/>
    <col min="9301" max="9301" width="13.28515625" style="3" customWidth="1"/>
    <col min="9302" max="9302" width="28.28515625" style="3" customWidth="1"/>
    <col min="9303" max="9326" width="0" style="3" hidden="1" customWidth="1"/>
    <col min="9327" max="9329" width="8.7109375" style="3"/>
    <col min="9330" max="9330" width="21" style="3" customWidth="1"/>
    <col min="9331" max="9419" width="8.7109375" style="3"/>
    <col min="9420" max="9420" width="30.85546875" style="3" customWidth="1"/>
    <col min="9421" max="9421" width="17.28515625" style="3" customWidth="1"/>
    <col min="9422" max="9423" width="0" style="3" hidden="1" customWidth="1"/>
    <col min="9424" max="9424" width="36.28515625" style="3" customWidth="1"/>
    <col min="9425" max="9436" width="7.28515625" style="3" customWidth="1"/>
    <col min="9437" max="9437" width="7.7109375" style="3" customWidth="1"/>
    <col min="9438" max="9446" width="7.28515625" style="3" customWidth="1"/>
    <col min="9447" max="9447" width="8.140625" style="3" customWidth="1"/>
    <col min="9448" max="9471" width="7.28515625" style="3" customWidth="1"/>
    <col min="9472" max="9520" width="0" style="3" hidden="1" customWidth="1"/>
    <col min="9521" max="9521" width="13.28515625" style="3" customWidth="1"/>
    <col min="9522" max="9523" width="8.7109375" style="3"/>
    <col min="9524" max="9534" width="0" style="3" hidden="1" customWidth="1"/>
    <col min="9535" max="9535" width="8.7109375" style="3"/>
    <col min="9536" max="9536" width="7.7109375" style="3" bestFit="1" customWidth="1"/>
    <col min="9537" max="9537" width="45.7109375" style="3" customWidth="1"/>
    <col min="9538" max="9538" width="16.42578125" style="3" customWidth="1"/>
    <col min="9539" max="9539" width="22.140625" style="3" customWidth="1"/>
    <col min="9540" max="9540" width="20.140625" style="3" customWidth="1"/>
    <col min="9541" max="9541" width="21.7109375" style="3" customWidth="1"/>
    <col min="9542" max="9542" width="16" style="3" customWidth="1"/>
    <col min="9543" max="9543" width="18.42578125" style="3" customWidth="1"/>
    <col min="9544" max="9544" width="21.7109375" style="3" customWidth="1"/>
    <col min="9545" max="9545" width="13.28515625" style="3" customWidth="1"/>
    <col min="9546" max="9546" width="28.28515625" style="3" customWidth="1"/>
    <col min="9547" max="9547" width="4.7109375" style="3" customWidth="1"/>
    <col min="9548" max="9548" width="7.7109375" style="3" bestFit="1" customWidth="1"/>
    <col min="9549" max="9549" width="45.7109375" style="3" customWidth="1"/>
    <col min="9550" max="9550" width="16.42578125" style="3" customWidth="1"/>
    <col min="9551" max="9551" width="22.140625" style="3" customWidth="1"/>
    <col min="9552" max="9552" width="20.140625" style="3" customWidth="1"/>
    <col min="9553" max="9553" width="21.7109375" style="3" customWidth="1"/>
    <col min="9554" max="9554" width="16" style="3" customWidth="1"/>
    <col min="9555" max="9555" width="18.42578125" style="3" customWidth="1"/>
    <col min="9556" max="9556" width="21.7109375" style="3" customWidth="1"/>
    <col min="9557" max="9557" width="13.28515625" style="3" customWidth="1"/>
    <col min="9558" max="9558" width="28.28515625" style="3" customWidth="1"/>
    <col min="9559" max="9582" width="0" style="3" hidden="1" customWidth="1"/>
    <col min="9583" max="9585" width="8.7109375" style="3"/>
    <col min="9586" max="9586" width="21" style="3" customWidth="1"/>
    <col min="9587" max="9675" width="8.7109375" style="3"/>
    <col min="9676" max="9676" width="30.85546875" style="3" customWidth="1"/>
    <col min="9677" max="9677" width="17.28515625" style="3" customWidth="1"/>
    <col min="9678" max="9679" width="0" style="3" hidden="1" customWidth="1"/>
    <col min="9680" max="9680" width="36.28515625" style="3" customWidth="1"/>
    <col min="9681" max="9692" width="7.28515625" style="3" customWidth="1"/>
    <col min="9693" max="9693" width="7.7109375" style="3" customWidth="1"/>
    <col min="9694" max="9702" width="7.28515625" style="3" customWidth="1"/>
    <col min="9703" max="9703" width="8.140625" style="3" customWidth="1"/>
    <col min="9704" max="9727" width="7.28515625" style="3" customWidth="1"/>
    <col min="9728" max="9776" width="0" style="3" hidden="1" customWidth="1"/>
    <col min="9777" max="9777" width="13.28515625" style="3" customWidth="1"/>
    <col min="9778" max="9779" width="8.7109375" style="3"/>
    <col min="9780" max="9790" width="0" style="3" hidden="1" customWidth="1"/>
    <col min="9791" max="9791" width="8.7109375" style="3"/>
    <col min="9792" max="9792" width="7.7109375" style="3" bestFit="1" customWidth="1"/>
    <col min="9793" max="9793" width="45.7109375" style="3" customWidth="1"/>
    <col min="9794" max="9794" width="16.42578125" style="3" customWidth="1"/>
    <col min="9795" max="9795" width="22.140625" style="3" customWidth="1"/>
    <col min="9796" max="9796" width="20.140625" style="3" customWidth="1"/>
    <col min="9797" max="9797" width="21.7109375" style="3" customWidth="1"/>
    <col min="9798" max="9798" width="16" style="3" customWidth="1"/>
    <col min="9799" max="9799" width="18.42578125" style="3" customWidth="1"/>
    <col min="9800" max="9800" width="21.7109375" style="3" customWidth="1"/>
    <col min="9801" max="9801" width="13.28515625" style="3" customWidth="1"/>
    <col min="9802" max="9802" width="28.28515625" style="3" customWidth="1"/>
    <col min="9803" max="9803" width="4.7109375" style="3" customWidth="1"/>
    <col min="9804" max="9804" width="7.7109375" style="3" bestFit="1" customWidth="1"/>
    <col min="9805" max="9805" width="45.7109375" style="3" customWidth="1"/>
    <col min="9806" max="9806" width="16.42578125" style="3" customWidth="1"/>
    <col min="9807" max="9807" width="22.140625" style="3" customWidth="1"/>
    <col min="9808" max="9808" width="20.140625" style="3" customWidth="1"/>
    <col min="9809" max="9809" width="21.7109375" style="3" customWidth="1"/>
    <col min="9810" max="9810" width="16" style="3" customWidth="1"/>
    <col min="9811" max="9811" width="18.42578125" style="3" customWidth="1"/>
    <col min="9812" max="9812" width="21.7109375" style="3" customWidth="1"/>
    <col min="9813" max="9813" width="13.28515625" style="3" customWidth="1"/>
    <col min="9814" max="9814" width="28.28515625" style="3" customWidth="1"/>
    <col min="9815" max="9838" width="0" style="3" hidden="1" customWidth="1"/>
    <col min="9839" max="9841" width="8.7109375" style="3"/>
    <col min="9842" max="9842" width="21" style="3" customWidth="1"/>
    <col min="9843" max="9931" width="8.7109375" style="3"/>
    <col min="9932" max="9932" width="30.85546875" style="3" customWidth="1"/>
    <col min="9933" max="9933" width="17.28515625" style="3" customWidth="1"/>
    <col min="9934" max="9935" width="0" style="3" hidden="1" customWidth="1"/>
    <col min="9936" max="9936" width="36.28515625" style="3" customWidth="1"/>
    <col min="9937" max="9948" width="7.28515625" style="3" customWidth="1"/>
    <col min="9949" max="9949" width="7.7109375" style="3" customWidth="1"/>
    <col min="9950" max="9958" width="7.28515625" style="3" customWidth="1"/>
    <col min="9959" max="9959" width="8.140625" style="3" customWidth="1"/>
    <col min="9960" max="9983" width="7.28515625" style="3" customWidth="1"/>
    <col min="9984" max="10032" width="0" style="3" hidden="1" customWidth="1"/>
    <col min="10033" max="10033" width="13.28515625" style="3" customWidth="1"/>
    <col min="10034" max="10035" width="8.7109375" style="3"/>
    <col min="10036" max="10046" width="0" style="3" hidden="1" customWidth="1"/>
    <col min="10047" max="10047" width="8.7109375" style="3"/>
    <col min="10048" max="10048" width="7.7109375" style="3" bestFit="1" customWidth="1"/>
    <col min="10049" max="10049" width="45.7109375" style="3" customWidth="1"/>
    <col min="10050" max="10050" width="16.42578125" style="3" customWidth="1"/>
    <col min="10051" max="10051" width="22.140625" style="3" customWidth="1"/>
    <col min="10052" max="10052" width="20.140625" style="3" customWidth="1"/>
    <col min="10053" max="10053" width="21.7109375" style="3" customWidth="1"/>
    <col min="10054" max="10054" width="16" style="3" customWidth="1"/>
    <col min="10055" max="10055" width="18.42578125" style="3" customWidth="1"/>
    <col min="10056" max="10056" width="21.7109375" style="3" customWidth="1"/>
    <col min="10057" max="10057" width="13.28515625" style="3" customWidth="1"/>
    <col min="10058" max="10058" width="28.28515625" style="3" customWidth="1"/>
    <col min="10059" max="10059" width="4.7109375" style="3" customWidth="1"/>
    <col min="10060" max="10060" width="7.7109375" style="3" bestFit="1" customWidth="1"/>
    <col min="10061" max="10061" width="45.7109375" style="3" customWidth="1"/>
    <col min="10062" max="10062" width="16.42578125" style="3" customWidth="1"/>
    <col min="10063" max="10063" width="22.140625" style="3" customWidth="1"/>
    <col min="10064" max="10064" width="20.140625" style="3" customWidth="1"/>
    <col min="10065" max="10065" width="21.7109375" style="3" customWidth="1"/>
    <col min="10066" max="10066" width="16" style="3" customWidth="1"/>
    <col min="10067" max="10067" width="18.42578125" style="3" customWidth="1"/>
    <col min="10068" max="10068" width="21.7109375" style="3" customWidth="1"/>
    <col min="10069" max="10069" width="13.28515625" style="3" customWidth="1"/>
    <col min="10070" max="10070" width="28.28515625" style="3" customWidth="1"/>
    <col min="10071" max="10094" width="0" style="3" hidden="1" customWidth="1"/>
    <col min="10095" max="10097" width="8.7109375" style="3"/>
    <col min="10098" max="10098" width="21" style="3" customWidth="1"/>
    <col min="10099" max="10187" width="8.7109375" style="3"/>
    <col min="10188" max="10188" width="30.85546875" style="3" customWidth="1"/>
    <col min="10189" max="10189" width="17.28515625" style="3" customWidth="1"/>
    <col min="10190" max="10191" width="0" style="3" hidden="1" customWidth="1"/>
    <col min="10192" max="10192" width="36.28515625" style="3" customWidth="1"/>
    <col min="10193" max="10204" width="7.28515625" style="3" customWidth="1"/>
    <col min="10205" max="10205" width="7.7109375" style="3" customWidth="1"/>
    <col min="10206" max="10214" width="7.28515625" style="3" customWidth="1"/>
    <col min="10215" max="10215" width="8.140625" style="3" customWidth="1"/>
    <col min="10216" max="10239" width="7.28515625" style="3" customWidth="1"/>
    <col min="10240" max="10288" width="0" style="3" hidden="1" customWidth="1"/>
    <col min="10289" max="10289" width="13.28515625" style="3" customWidth="1"/>
    <col min="10290" max="10291" width="8.7109375" style="3"/>
    <col min="10292" max="10302" width="0" style="3" hidden="1" customWidth="1"/>
    <col min="10303" max="10303" width="8.7109375" style="3"/>
    <col min="10304" max="10304" width="7.7109375" style="3" bestFit="1" customWidth="1"/>
    <col min="10305" max="10305" width="45.7109375" style="3" customWidth="1"/>
    <col min="10306" max="10306" width="16.42578125" style="3" customWidth="1"/>
    <col min="10307" max="10307" width="22.140625" style="3" customWidth="1"/>
    <col min="10308" max="10308" width="20.140625" style="3" customWidth="1"/>
    <col min="10309" max="10309" width="21.7109375" style="3" customWidth="1"/>
    <col min="10310" max="10310" width="16" style="3" customWidth="1"/>
    <col min="10311" max="10311" width="18.42578125" style="3" customWidth="1"/>
    <col min="10312" max="10312" width="21.7109375" style="3" customWidth="1"/>
    <col min="10313" max="10313" width="13.28515625" style="3" customWidth="1"/>
    <col min="10314" max="10314" width="28.28515625" style="3" customWidth="1"/>
    <col min="10315" max="10315" width="4.7109375" style="3" customWidth="1"/>
    <col min="10316" max="10316" width="7.7109375" style="3" bestFit="1" customWidth="1"/>
    <col min="10317" max="10317" width="45.7109375" style="3" customWidth="1"/>
    <col min="10318" max="10318" width="16.42578125" style="3" customWidth="1"/>
    <col min="10319" max="10319" width="22.140625" style="3" customWidth="1"/>
    <col min="10320" max="10320" width="20.140625" style="3" customWidth="1"/>
    <col min="10321" max="10321" width="21.7109375" style="3" customWidth="1"/>
    <col min="10322" max="10322" width="16" style="3" customWidth="1"/>
    <col min="10323" max="10323" width="18.42578125" style="3" customWidth="1"/>
    <col min="10324" max="10324" width="21.7109375" style="3" customWidth="1"/>
    <col min="10325" max="10325" width="13.28515625" style="3" customWidth="1"/>
    <col min="10326" max="10326" width="28.28515625" style="3" customWidth="1"/>
    <col min="10327" max="10350" width="0" style="3" hidden="1" customWidth="1"/>
    <col min="10351" max="10353" width="8.7109375" style="3"/>
    <col min="10354" max="10354" width="21" style="3" customWidth="1"/>
    <col min="10355" max="10443" width="8.7109375" style="3"/>
    <col min="10444" max="10444" width="30.85546875" style="3" customWidth="1"/>
    <col min="10445" max="10445" width="17.28515625" style="3" customWidth="1"/>
    <col min="10446" max="10447" width="0" style="3" hidden="1" customWidth="1"/>
    <col min="10448" max="10448" width="36.28515625" style="3" customWidth="1"/>
    <col min="10449" max="10460" width="7.28515625" style="3" customWidth="1"/>
    <col min="10461" max="10461" width="7.7109375" style="3" customWidth="1"/>
    <col min="10462" max="10470" width="7.28515625" style="3" customWidth="1"/>
    <col min="10471" max="10471" width="8.140625" style="3" customWidth="1"/>
    <col min="10472" max="10495" width="7.28515625" style="3" customWidth="1"/>
    <col min="10496" max="10544" width="0" style="3" hidden="1" customWidth="1"/>
    <col min="10545" max="10545" width="13.28515625" style="3" customWidth="1"/>
    <col min="10546" max="10547" width="8.7109375" style="3"/>
    <col min="10548" max="10558" width="0" style="3" hidden="1" customWidth="1"/>
    <col min="10559" max="10559" width="8.7109375" style="3"/>
    <col min="10560" max="10560" width="7.7109375" style="3" bestFit="1" customWidth="1"/>
    <col min="10561" max="10561" width="45.7109375" style="3" customWidth="1"/>
    <col min="10562" max="10562" width="16.42578125" style="3" customWidth="1"/>
    <col min="10563" max="10563" width="22.140625" style="3" customWidth="1"/>
    <col min="10564" max="10564" width="20.140625" style="3" customWidth="1"/>
    <col min="10565" max="10565" width="21.7109375" style="3" customWidth="1"/>
    <col min="10566" max="10566" width="16" style="3" customWidth="1"/>
    <col min="10567" max="10567" width="18.42578125" style="3" customWidth="1"/>
    <col min="10568" max="10568" width="21.7109375" style="3" customWidth="1"/>
    <col min="10569" max="10569" width="13.28515625" style="3" customWidth="1"/>
    <col min="10570" max="10570" width="28.28515625" style="3" customWidth="1"/>
    <col min="10571" max="10571" width="4.7109375" style="3" customWidth="1"/>
    <col min="10572" max="10572" width="7.7109375" style="3" bestFit="1" customWidth="1"/>
    <col min="10573" max="10573" width="45.7109375" style="3" customWidth="1"/>
    <col min="10574" max="10574" width="16.42578125" style="3" customWidth="1"/>
    <col min="10575" max="10575" width="22.140625" style="3" customWidth="1"/>
    <col min="10576" max="10576" width="20.140625" style="3" customWidth="1"/>
    <col min="10577" max="10577" width="21.7109375" style="3" customWidth="1"/>
    <col min="10578" max="10578" width="16" style="3" customWidth="1"/>
    <col min="10579" max="10579" width="18.42578125" style="3" customWidth="1"/>
    <col min="10580" max="10580" width="21.7109375" style="3" customWidth="1"/>
    <col min="10581" max="10581" width="13.28515625" style="3" customWidth="1"/>
    <col min="10582" max="10582" width="28.28515625" style="3" customWidth="1"/>
    <col min="10583" max="10606" width="0" style="3" hidden="1" customWidth="1"/>
    <col min="10607" max="10609" width="8.7109375" style="3"/>
    <col min="10610" max="10610" width="21" style="3" customWidth="1"/>
    <col min="10611" max="10699" width="8.7109375" style="3"/>
    <col min="10700" max="10700" width="30.85546875" style="3" customWidth="1"/>
    <col min="10701" max="10701" width="17.28515625" style="3" customWidth="1"/>
    <col min="10702" max="10703" width="0" style="3" hidden="1" customWidth="1"/>
    <col min="10704" max="10704" width="36.28515625" style="3" customWidth="1"/>
    <col min="10705" max="10716" width="7.28515625" style="3" customWidth="1"/>
    <col min="10717" max="10717" width="7.7109375" style="3" customWidth="1"/>
    <col min="10718" max="10726" width="7.28515625" style="3" customWidth="1"/>
    <col min="10727" max="10727" width="8.140625" style="3" customWidth="1"/>
    <col min="10728" max="10751" width="7.28515625" style="3" customWidth="1"/>
    <col min="10752" max="10800" width="0" style="3" hidden="1" customWidth="1"/>
    <col min="10801" max="10801" width="13.28515625" style="3" customWidth="1"/>
    <col min="10802" max="10803" width="8.7109375" style="3"/>
    <col min="10804" max="10814" width="0" style="3" hidden="1" customWidth="1"/>
    <col min="10815" max="10815" width="8.7109375" style="3"/>
    <col min="10816" max="10816" width="7.7109375" style="3" bestFit="1" customWidth="1"/>
    <col min="10817" max="10817" width="45.7109375" style="3" customWidth="1"/>
    <col min="10818" max="10818" width="16.42578125" style="3" customWidth="1"/>
    <col min="10819" max="10819" width="22.140625" style="3" customWidth="1"/>
    <col min="10820" max="10820" width="20.140625" style="3" customWidth="1"/>
    <col min="10821" max="10821" width="21.7109375" style="3" customWidth="1"/>
    <col min="10822" max="10822" width="16" style="3" customWidth="1"/>
    <col min="10823" max="10823" width="18.42578125" style="3" customWidth="1"/>
    <col min="10824" max="10824" width="21.7109375" style="3" customWidth="1"/>
    <col min="10825" max="10825" width="13.28515625" style="3" customWidth="1"/>
    <col min="10826" max="10826" width="28.28515625" style="3" customWidth="1"/>
    <col min="10827" max="10827" width="4.7109375" style="3" customWidth="1"/>
    <col min="10828" max="10828" width="7.7109375" style="3" bestFit="1" customWidth="1"/>
    <col min="10829" max="10829" width="45.7109375" style="3" customWidth="1"/>
    <col min="10830" max="10830" width="16.42578125" style="3" customWidth="1"/>
    <col min="10831" max="10831" width="22.140625" style="3" customWidth="1"/>
    <col min="10832" max="10832" width="20.140625" style="3" customWidth="1"/>
    <col min="10833" max="10833" width="21.7109375" style="3" customWidth="1"/>
    <col min="10834" max="10834" width="16" style="3" customWidth="1"/>
    <col min="10835" max="10835" width="18.42578125" style="3" customWidth="1"/>
    <col min="10836" max="10836" width="21.7109375" style="3" customWidth="1"/>
    <col min="10837" max="10837" width="13.28515625" style="3" customWidth="1"/>
    <col min="10838" max="10838" width="28.28515625" style="3" customWidth="1"/>
    <col min="10839" max="10862" width="0" style="3" hidden="1" customWidth="1"/>
    <col min="10863" max="10865" width="8.7109375" style="3"/>
    <col min="10866" max="10866" width="21" style="3" customWidth="1"/>
    <col min="10867" max="10955" width="8.7109375" style="3"/>
    <col min="10956" max="10956" width="30.85546875" style="3" customWidth="1"/>
    <col min="10957" max="10957" width="17.28515625" style="3" customWidth="1"/>
    <col min="10958" max="10959" width="0" style="3" hidden="1" customWidth="1"/>
    <col min="10960" max="10960" width="36.28515625" style="3" customWidth="1"/>
    <col min="10961" max="10972" width="7.28515625" style="3" customWidth="1"/>
    <col min="10973" max="10973" width="7.7109375" style="3" customWidth="1"/>
    <col min="10974" max="10982" width="7.28515625" style="3" customWidth="1"/>
    <col min="10983" max="10983" width="8.140625" style="3" customWidth="1"/>
    <col min="10984" max="11007" width="7.28515625" style="3" customWidth="1"/>
    <col min="11008" max="11056" width="0" style="3" hidden="1" customWidth="1"/>
    <col min="11057" max="11057" width="13.28515625" style="3" customWidth="1"/>
    <col min="11058" max="11059" width="8.7109375" style="3"/>
    <col min="11060" max="11070" width="0" style="3" hidden="1" customWidth="1"/>
    <col min="11071" max="11071" width="8.7109375" style="3"/>
    <col min="11072" max="11072" width="7.7109375" style="3" bestFit="1" customWidth="1"/>
    <col min="11073" max="11073" width="45.7109375" style="3" customWidth="1"/>
    <col min="11074" max="11074" width="16.42578125" style="3" customWidth="1"/>
    <col min="11075" max="11075" width="22.140625" style="3" customWidth="1"/>
    <col min="11076" max="11076" width="20.140625" style="3" customWidth="1"/>
    <col min="11077" max="11077" width="21.7109375" style="3" customWidth="1"/>
    <col min="11078" max="11078" width="16" style="3" customWidth="1"/>
    <col min="11079" max="11079" width="18.42578125" style="3" customWidth="1"/>
    <col min="11080" max="11080" width="21.7109375" style="3" customWidth="1"/>
    <col min="11081" max="11081" width="13.28515625" style="3" customWidth="1"/>
    <col min="11082" max="11082" width="28.28515625" style="3" customWidth="1"/>
    <col min="11083" max="11083" width="4.7109375" style="3" customWidth="1"/>
    <col min="11084" max="11084" width="7.7109375" style="3" bestFit="1" customWidth="1"/>
    <col min="11085" max="11085" width="45.7109375" style="3" customWidth="1"/>
    <col min="11086" max="11086" width="16.42578125" style="3" customWidth="1"/>
    <col min="11087" max="11087" width="22.140625" style="3" customWidth="1"/>
    <col min="11088" max="11088" width="20.140625" style="3" customWidth="1"/>
    <col min="11089" max="11089" width="21.7109375" style="3" customWidth="1"/>
    <col min="11090" max="11090" width="16" style="3" customWidth="1"/>
    <col min="11091" max="11091" width="18.42578125" style="3" customWidth="1"/>
    <col min="11092" max="11092" width="21.7109375" style="3" customWidth="1"/>
    <col min="11093" max="11093" width="13.28515625" style="3" customWidth="1"/>
    <col min="11094" max="11094" width="28.28515625" style="3" customWidth="1"/>
    <col min="11095" max="11118" width="0" style="3" hidden="1" customWidth="1"/>
    <col min="11119" max="11121" width="8.7109375" style="3"/>
    <col min="11122" max="11122" width="21" style="3" customWidth="1"/>
    <col min="11123" max="11211" width="8.7109375" style="3"/>
    <col min="11212" max="11212" width="30.85546875" style="3" customWidth="1"/>
    <col min="11213" max="11213" width="17.28515625" style="3" customWidth="1"/>
    <col min="11214" max="11215" width="0" style="3" hidden="1" customWidth="1"/>
    <col min="11216" max="11216" width="36.28515625" style="3" customWidth="1"/>
    <col min="11217" max="11228" width="7.28515625" style="3" customWidth="1"/>
    <col min="11229" max="11229" width="7.7109375" style="3" customWidth="1"/>
    <col min="11230" max="11238" width="7.28515625" style="3" customWidth="1"/>
    <col min="11239" max="11239" width="8.140625" style="3" customWidth="1"/>
    <col min="11240" max="11263" width="7.28515625" style="3" customWidth="1"/>
    <col min="11264" max="11312" width="0" style="3" hidden="1" customWidth="1"/>
    <col min="11313" max="11313" width="13.28515625" style="3" customWidth="1"/>
    <col min="11314" max="11315" width="8.7109375" style="3"/>
    <col min="11316" max="11326" width="0" style="3" hidden="1" customWidth="1"/>
    <col min="11327" max="11327" width="8.7109375" style="3"/>
    <col min="11328" max="11328" width="7.7109375" style="3" bestFit="1" customWidth="1"/>
    <col min="11329" max="11329" width="45.7109375" style="3" customWidth="1"/>
    <col min="11330" max="11330" width="16.42578125" style="3" customWidth="1"/>
    <col min="11331" max="11331" width="22.140625" style="3" customWidth="1"/>
    <col min="11332" max="11332" width="20.140625" style="3" customWidth="1"/>
    <col min="11333" max="11333" width="21.7109375" style="3" customWidth="1"/>
    <col min="11334" max="11334" width="16" style="3" customWidth="1"/>
    <col min="11335" max="11335" width="18.42578125" style="3" customWidth="1"/>
    <col min="11336" max="11336" width="21.7109375" style="3" customWidth="1"/>
    <col min="11337" max="11337" width="13.28515625" style="3" customWidth="1"/>
    <col min="11338" max="11338" width="28.28515625" style="3" customWidth="1"/>
    <col min="11339" max="11339" width="4.7109375" style="3" customWidth="1"/>
    <col min="11340" max="11340" width="7.7109375" style="3" bestFit="1" customWidth="1"/>
    <col min="11341" max="11341" width="45.7109375" style="3" customWidth="1"/>
    <col min="11342" max="11342" width="16.42578125" style="3" customWidth="1"/>
    <col min="11343" max="11343" width="22.140625" style="3" customWidth="1"/>
    <col min="11344" max="11344" width="20.140625" style="3" customWidth="1"/>
    <col min="11345" max="11345" width="21.7109375" style="3" customWidth="1"/>
    <col min="11346" max="11346" width="16" style="3" customWidth="1"/>
    <col min="11347" max="11347" width="18.42578125" style="3" customWidth="1"/>
    <col min="11348" max="11348" width="21.7109375" style="3" customWidth="1"/>
    <col min="11349" max="11349" width="13.28515625" style="3" customWidth="1"/>
    <col min="11350" max="11350" width="28.28515625" style="3" customWidth="1"/>
    <col min="11351" max="11374" width="0" style="3" hidden="1" customWidth="1"/>
    <col min="11375" max="11377" width="8.7109375" style="3"/>
    <col min="11378" max="11378" width="21" style="3" customWidth="1"/>
    <col min="11379" max="11467" width="8.7109375" style="3"/>
    <col min="11468" max="11468" width="30.85546875" style="3" customWidth="1"/>
    <col min="11469" max="11469" width="17.28515625" style="3" customWidth="1"/>
    <col min="11470" max="11471" width="0" style="3" hidden="1" customWidth="1"/>
    <col min="11472" max="11472" width="36.28515625" style="3" customWidth="1"/>
    <col min="11473" max="11484" width="7.28515625" style="3" customWidth="1"/>
    <col min="11485" max="11485" width="7.7109375" style="3" customWidth="1"/>
    <col min="11486" max="11494" width="7.28515625" style="3" customWidth="1"/>
    <col min="11495" max="11495" width="8.140625" style="3" customWidth="1"/>
    <col min="11496" max="11519" width="7.28515625" style="3" customWidth="1"/>
    <col min="11520" max="11568" width="0" style="3" hidden="1" customWidth="1"/>
    <col min="11569" max="11569" width="13.28515625" style="3" customWidth="1"/>
    <col min="11570" max="11571" width="8.7109375" style="3"/>
    <col min="11572" max="11582" width="0" style="3" hidden="1" customWidth="1"/>
    <col min="11583" max="11583" width="8.7109375" style="3"/>
    <col min="11584" max="11584" width="7.7109375" style="3" bestFit="1" customWidth="1"/>
    <col min="11585" max="11585" width="45.7109375" style="3" customWidth="1"/>
    <col min="11586" max="11586" width="16.42578125" style="3" customWidth="1"/>
    <col min="11587" max="11587" width="22.140625" style="3" customWidth="1"/>
    <col min="11588" max="11588" width="20.140625" style="3" customWidth="1"/>
    <col min="11589" max="11589" width="21.7109375" style="3" customWidth="1"/>
    <col min="11590" max="11590" width="16" style="3" customWidth="1"/>
    <col min="11591" max="11591" width="18.42578125" style="3" customWidth="1"/>
    <col min="11592" max="11592" width="21.7109375" style="3" customWidth="1"/>
    <col min="11593" max="11593" width="13.28515625" style="3" customWidth="1"/>
    <col min="11594" max="11594" width="28.28515625" style="3" customWidth="1"/>
    <col min="11595" max="11595" width="4.7109375" style="3" customWidth="1"/>
    <col min="11596" max="11596" width="7.7109375" style="3" bestFit="1" customWidth="1"/>
    <col min="11597" max="11597" width="45.7109375" style="3" customWidth="1"/>
    <col min="11598" max="11598" width="16.42578125" style="3" customWidth="1"/>
    <col min="11599" max="11599" width="22.140625" style="3" customWidth="1"/>
    <col min="11600" max="11600" width="20.140625" style="3" customWidth="1"/>
    <col min="11601" max="11601" width="21.7109375" style="3" customWidth="1"/>
    <col min="11602" max="11602" width="16" style="3" customWidth="1"/>
    <col min="11603" max="11603" width="18.42578125" style="3" customWidth="1"/>
    <col min="11604" max="11604" width="21.7109375" style="3" customWidth="1"/>
    <col min="11605" max="11605" width="13.28515625" style="3" customWidth="1"/>
    <col min="11606" max="11606" width="28.28515625" style="3" customWidth="1"/>
    <col min="11607" max="11630" width="0" style="3" hidden="1" customWidth="1"/>
    <col min="11631" max="11633" width="8.7109375" style="3"/>
    <col min="11634" max="11634" width="21" style="3" customWidth="1"/>
    <col min="11635" max="11723" width="8.7109375" style="3"/>
    <col min="11724" max="11724" width="30.85546875" style="3" customWidth="1"/>
    <col min="11725" max="11725" width="17.28515625" style="3" customWidth="1"/>
    <col min="11726" max="11727" width="0" style="3" hidden="1" customWidth="1"/>
    <col min="11728" max="11728" width="36.28515625" style="3" customWidth="1"/>
    <col min="11729" max="11740" width="7.28515625" style="3" customWidth="1"/>
    <col min="11741" max="11741" width="7.7109375" style="3" customWidth="1"/>
    <col min="11742" max="11750" width="7.28515625" style="3" customWidth="1"/>
    <col min="11751" max="11751" width="8.140625" style="3" customWidth="1"/>
    <col min="11752" max="11775" width="7.28515625" style="3" customWidth="1"/>
    <col min="11776" max="11824" width="0" style="3" hidden="1" customWidth="1"/>
    <col min="11825" max="11825" width="13.28515625" style="3" customWidth="1"/>
    <col min="11826" max="11827" width="8.7109375" style="3"/>
    <col min="11828" max="11838" width="0" style="3" hidden="1" customWidth="1"/>
    <col min="11839" max="11839" width="8.7109375" style="3"/>
    <col min="11840" max="11840" width="7.7109375" style="3" bestFit="1" customWidth="1"/>
    <col min="11841" max="11841" width="45.7109375" style="3" customWidth="1"/>
    <col min="11842" max="11842" width="16.42578125" style="3" customWidth="1"/>
    <col min="11843" max="11843" width="22.140625" style="3" customWidth="1"/>
    <col min="11844" max="11844" width="20.140625" style="3" customWidth="1"/>
    <col min="11845" max="11845" width="21.7109375" style="3" customWidth="1"/>
    <col min="11846" max="11846" width="16" style="3" customWidth="1"/>
    <col min="11847" max="11847" width="18.42578125" style="3" customWidth="1"/>
    <col min="11848" max="11848" width="21.7109375" style="3" customWidth="1"/>
    <col min="11849" max="11849" width="13.28515625" style="3" customWidth="1"/>
    <col min="11850" max="11850" width="28.28515625" style="3" customWidth="1"/>
    <col min="11851" max="11851" width="4.7109375" style="3" customWidth="1"/>
    <col min="11852" max="11852" width="7.7109375" style="3" bestFit="1" customWidth="1"/>
    <col min="11853" max="11853" width="45.7109375" style="3" customWidth="1"/>
    <col min="11854" max="11854" width="16.42578125" style="3" customWidth="1"/>
    <col min="11855" max="11855" width="22.140625" style="3" customWidth="1"/>
    <col min="11856" max="11856" width="20.140625" style="3" customWidth="1"/>
    <col min="11857" max="11857" width="21.7109375" style="3" customWidth="1"/>
    <col min="11858" max="11858" width="16" style="3" customWidth="1"/>
    <col min="11859" max="11859" width="18.42578125" style="3" customWidth="1"/>
    <col min="11860" max="11860" width="21.7109375" style="3" customWidth="1"/>
    <col min="11861" max="11861" width="13.28515625" style="3" customWidth="1"/>
    <col min="11862" max="11862" width="28.28515625" style="3" customWidth="1"/>
    <col min="11863" max="11886" width="0" style="3" hidden="1" customWidth="1"/>
    <col min="11887" max="11889" width="8.7109375" style="3"/>
    <col min="11890" max="11890" width="21" style="3" customWidth="1"/>
    <col min="11891" max="11979" width="8.7109375" style="3"/>
    <col min="11980" max="11980" width="30.85546875" style="3" customWidth="1"/>
    <col min="11981" max="11981" width="17.28515625" style="3" customWidth="1"/>
    <col min="11982" max="11983" width="0" style="3" hidden="1" customWidth="1"/>
    <col min="11984" max="11984" width="36.28515625" style="3" customWidth="1"/>
    <col min="11985" max="11996" width="7.28515625" style="3" customWidth="1"/>
    <col min="11997" max="11997" width="7.7109375" style="3" customWidth="1"/>
    <col min="11998" max="12006" width="7.28515625" style="3" customWidth="1"/>
    <col min="12007" max="12007" width="8.140625" style="3" customWidth="1"/>
    <col min="12008" max="12031" width="7.28515625" style="3" customWidth="1"/>
    <col min="12032" max="12080" width="0" style="3" hidden="1" customWidth="1"/>
    <col min="12081" max="12081" width="13.28515625" style="3" customWidth="1"/>
    <col min="12082" max="12083" width="8.7109375" style="3"/>
    <col min="12084" max="12094" width="0" style="3" hidden="1" customWidth="1"/>
    <col min="12095" max="12095" width="8.7109375" style="3"/>
    <col min="12096" max="12096" width="7.7109375" style="3" bestFit="1" customWidth="1"/>
    <col min="12097" max="12097" width="45.7109375" style="3" customWidth="1"/>
    <col min="12098" max="12098" width="16.42578125" style="3" customWidth="1"/>
    <col min="12099" max="12099" width="22.140625" style="3" customWidth="1"/>
    <col min="12100" max="12100" width="20.140625" style="3" customWidth="1"/>
    <col min="12101" max="12101" width="21.7109375" style="3" customWidth="1"/>
    <col min="12102" max="12102" width="16" style="3" customWidth="1"/>
    <col min="12103" max="12103" width="18.42578125" style="3" customWidth="1"/>
    <col min="12104" max="12104" width="21.7109375" style="3" customWidth="1"/>
    <col min="12105" max="12105" width="13.28515625" style="3" customWidth="1"/>
    <col min="12106" max="12106" width="28.28515625" style="3" customWidth="1"/>
    <col min="12107" max="12107" width="4.7109375" style="3" customWidth="1"/>
    <col min="12108" max="12108" width="7.7109375" style="3" bestFit="1" customWidth="1"/>
    <col min="12109" max="12109" width="45.7109375" style="3" customWidth="1"/>
    <col min="12110" max="12110" width="16.42578125" style="3" customWidth="1"/>
    <col min="12111" max="12111" width="22.140625" style="3" customWidth="1"/>
    <col min="12112" max="12112" width="20.140625" style="3" customWidth="1"/>
    <col min="12113" max="12113" width="21.7109375" style="3" customWidth="1"/>
    <col min="12114" max="12114" width="16" style="3" customWidth="1"/>
    <col min="12115" max="12115" width="18.42578125" style="3" customWidth="1"/>
    <col min="12116" max="12116" width="21.7109375" style="3" customWidth="1"/>
    <col min="12117" max="12117" width="13.28515625" style="3" customWidth="1"/>
    <col min="12118" max="12118" width="28.28515625" style="3" customWidth="1"/>
    <col min="12119" max="12142" width="0" style="3" hidden="1" customWidth="1"/>
    <col min="12143" max="12145" width="8.7109375" style="3"/>
    <col min="12146" max="12146" width="21" style="3" customWidth="1"/>
    <col min="12147" max="12235" width="8.7109375" style="3"/>
    <col min="12236" max="12236" width="30.85546875" style="3" customWidth="1"/>
    <col min="12237" max="12237" width="17.28515625" style="3" customWidth="1"/>
    <col min="12238" max="12239" width="0" style="3" hidden="1" customWidth="1"/>
    <col min="12240" max="12240" width="36.28515625" style="3" customWidth="1"/>
    <col min="12241" max="12252" width="7.28515625" style="3" customWidth="1"/>
    <col min="12253" max="12253" width="7.7109375" style="3" customWidth="1"/>
    <col min="12254" max="12262" width="7.28515625" style="3" customWidth="1"/>
    <col min="12263" max="12263" width="8.140625" style="3" customWidth="1"/>
    <col min="12264" max="12287" width="7.28515625" style="3" customWidth="1"/>
    <col min="12288" max="12336" width="0" style="3" hidden="1" customWidth="1"/>
    <col min="12337" max="12337" width="13.28515625" style="3" customWidth="1"/>
    <col min="12338" max="12339" width="8.7109375" style="3"/>
    <col min="12340" max="12350" width="0" style="3" hidden="1" customWidth="1"/>
    <col min="12351" max="12351" width="8.7109375" style="3"/>
    <col min="12352" max="12352" width="7.7109375" style="3" bestFit="1" customWidth="1"/>
    <col min="12353" max="12353" width="45.7109375" style="3" customWidth="1"/>
    <col min="12354" max="12354" width="16.42578125" style="3" customWidth="1"/>
    <col min="12355" max="12355" width="22.140625" style="3" customWidth="1"/>
    <col min="12356" max="12356" width="20.140625" style="3" customWidth="1"/>
    <col min="12357" max="12357" width="21.7109375" style="3" customWidth="1"/>
    <col min="12358" max="12358" width="16" style="3" customWidth="1"/>
    <col min="12359" max="12359" width="18.42578125" style="3" customWidth="1"/>
    <col min="12360" max="12360" width="21.7109375" style="3" customWidth="1"/>
    <col min="12361" max="12361" width="13.28515625" style="3" customWidth="1"/>
    <col min="12362" max="12362" width="28.28515625" style="3" customWidth="1"/>
    <col min="12363" max="12363" width="4.7109375" style="3" customWidth="1"/>
    <col min="12364" max="12364" width="7.7109375" style="3" bestFit="1" customWidth="1"/>
    <col min="12365" max="12365" width="45.7109375" style="3" customWidth="1"/>
    <col min="12366" max="12366" width="16.42578125" style="3" customWidth="1"/>
    <col min="12367" max="12367" width="22.140625" style="3" customWidth="1"/>
    <col min="12368" max="12368" width="20.140625" style="3" customWidth="1"/>
    <col min="12369" max="12369" width="21.7109375" style="3" customWidth="1"/>
    <col min="12370" max="12370" width="16" style="3" customWidth="1"/>
    <col min="12371" max="12371" width="18.42578125" style="3" customWidth="1"/>
    <col min="12372" max="12372" width="21.7109375" style="3" customWidth="1"/>
    <col min="12373" max="12373" width="13.28515625" style="3" customWidth="1"/>
    <col min="12374" max="12374" width="28.28515625" style="3" customWidth="1"/>
    <col min="12375" max="12398" width="0" style="3" hidden="1" customWidth="1"/>
    <col min="12399" max="12401" width="8.7109375" style="3"/>
    <col min="12402" max="12402" width="21" style="3" customWidth="1"/>
    <col min="12403" max="12491" width="8.7109375" style="3"/>
    <col min="12492" max="12492" width="30.85546875" style="3" customWidth="1"/>
    <col min="12493" max="12493" width="17.28515625" style="3" customWidth="1"/>
    <col min="12494" max="12495" width="0" style="3" hidden="1" customWidth="1"/>
    <col min="12496" max="12496" width="36.28515625" style="3" customWidth="1"/>
    <col min="12497" max="12508" width="7.28515625" style="3" customWidth="1"/>
    <col min="12509" max="12509" width="7.7109375" style="3" customWidth="1"/>
    <col min="12510" max="12518" width="7.28515625" style="3" customWidth="1"/>
    <col min="12519" max="12519" width="8.140625" style="3" customWidth="1"/>
    <col min="12520" max="12543" width="7.28515625" style="3" customWidth="1"/>
    <col min="12544" max="12592" width="0" style="3" hidden="1" customWidth="1"/>
    <col min="12593" max="12593" width="13.28515625" style="3" customWidth="1"/>
    <col min="12594" max="12595" width="8.7109375" style="3"/>
    <col min="12596" max="12606" width="0" style="3" hidden="1" customWidth="1"/>
    <col min="12607" max="12607" width="8.7109375" style="3"/>
    <col min="12608" max="12608" width="7.7109375" style="3" bestFit="1" customWidth="1"/>
    <col min="12609" max="12609" width="45.7109375" style="3" customWidth="1"/>
    <col min="12610" max="12610" width="16.42578125" style="3" customWidth="1"/>
    <col min="12611" max="12611" width="22.140625" style="3" customWidth="1"/>
    <col min="12612" max="12612" width="20.140625" style="3" customWidth="1"/>
    <col min="12613" max="12613" width="21.7109375" style="3" customWidth="1"/>
    <col min="12614" max="12614" width="16" style="3" customWidth="1"/>
    <col min="12615" max="12615" width="18.42578125" style="3" customWidth="1"/>
    <col min="12616" max="12616" width="21.7109375" style="3" customWidth="1"/>
    <col min="12617" max="12617" width="13.28515625" style="3" customWidth="1"/>
    <col min="12618" max="12618" width="28.28515625" style="3" customWidth="1"/>
    <col min="12619" max="12619" width="4.7109375" style="3" customWidth="1"/>
    <col min="12620" max="12620" width="7.7109375" style="3" bestFit="1" customWidth="1"/>
    <col min="12621" max="12621" width="45.7109375" style="3" customWidth="1"/>
    <col min="12622" max="12622" width="16.42578125" style="3" customWidth="1"/>
    <col min="12623" max="12623" width="22.140625" style="3" customWidth="1"/>
    <col min="12624" max="12624" width="20.140625" style="3" customWidth="1"/>
    <col min="12625" max="12625" width="21.7109375" style="3" customWidth="1"/>
    <col min="12626" max="12626" width="16" style="3" customWidth="1"/>
    <col min="12627" max="12627" width="18.42578125" style="3" customWidth="1"/>
    <col min="12628" max="12628" width="21.7109375" style="3" customWidth="1"/>
    <col min="12629" max="12629" width="13.28515625" style="3" customWidth="1"/>
    <col min="12630" max="12630" width="28.28515625" style="3" customWidth="1"/>
    <col min="12631" max="12654" width="0" style="3" hidden="1" customWidth="1"/>
    <col min="12655" max="12657" width="8.7109375" style="3"/>
    <col min="12658" max="12658" width="21" style="3" customWidth="1"/>
    <col min="12659" max="12747" width="8.7109375" style="3"/>
    <col min="12748" max="12748" width="30.85546875" style="3" customWidth="1"/>
    <col min="12749" max="12749" width="17.28515625" style="3" customWidth="1"/>
    <col min="12750" max="12751" width="0" style="3" hidden="1" customWidth="1"/>
    <col min="12752" max="12752" width="36.28515625" style="3" customWidth="1"/>
    <col min="12753" max="12764" width="7.28515625" style="3" customWidth="1"/>
    <col min="12765" max="12765" width="7.7109375" style="3" customWidth="1"/>
    <col min="12766" max="12774" width="7.28515625" style="3" customWidth="1"/>
    <col min="12775" max="12775" width="8.140625" style="3" customWidth="1"/>
    <col min="12776" max="12799" width="7.28515625" style="3" customWidth="1"/>
    <col min="12800" max="12848" width="0" style="3" hidden="1" customWidth="1"/>
    <col min="12849" max="12849" width="13.28515625" style="3" customWidth="1"/>
    <col min="12850" max="12851" width="8.7109375" style="3"/>
    <col min="12852" max="12862" width="0" style="3" hidden="1" customWidth="1"/>
    <col min="12863" max="12863" width="8.7109375" style="3"/>
    <col min="12864" max="12864" width="7.7109375" style="3" bestFit="1" customWidth="1"/>
    <col min="12865" max="12865" width="45.7109375" style="3" customWidth="1"/>
    <col min="12866" max="12866" width="16.42578125" style="3" customWidth="1"/>
    <col min="12867" max="12867" width="22.140625" style="3" customWidth="1"/>
    <col min="12868" max="12868" width="20.140625" style="3" customWidth="1"/>
    <col min="12869" max="12869" width="21.7109375" style="3" customWidth="1"/>
    <col min="12870" max="12870" width="16" style="3" customWidth="1"/>
    <col min="12871" max="12871" width="18.42578125" style="3" customWidth="1"/>
    <col min="12872" max="12872" width="21.7109375" style="3" customWidth="1"/>
    <col min="12873" max="12873" width="13.28515625" style="3" customWidth="1"/>
    <col min="12874" max="12874" width="28.28515625" style="3" customWidth="1"/>
    <col min="12875" max="12875" width="4.7109375" style="3" customWidth="1"/>
    <col min="12876" max="12876" width="7.7109375" style="3" bestFit="1" customWidth="1"/>
    <col min="12877" max="12877" width="45.7109375" style="3" customWidth="1"/>
    <col min="12878" max="12878" width="16.42578125" style="3" customWidth="1"/>
    <col min="12879" max="12879" width="22.140625" style="3" customWidth="1"/>
    <col min="12880" max="12880" width="20.140625" style="3" customWidth="1"/>
    <col min="12881" max="12881" width="21.7109375" style="3" customWidth="1"/>
    <col min="12882" max="12882" width="16" style="3" customWidth="1"/>
    <col min="12883" max="12883" width="18.42578125" style="3" customWidth="1"/>
    <col min="12884" max="12884" width="21.7109375" style="3" customWidth="1"/>
    <col min="12885" max="12885" width="13.28515625" style="3" customWidth="1"/>
    <col min="12886" max="12886" width="28.28515625" style="3" customWidth="1"/>
    <col min="12887" max="12910" width="0" style="3" hidden="1" customWidth="1"/>
    <col min="12911" max="12913" width="8.7109375" style="3"/>
    <col min="12914" max="12914" width="21" style="3" customWidth="1"/>
    <col min="12915" max="13003" width="8.7109375" style="3"/>
    <col min="13004" max="13004" width="30.85546875" style="3" customWidth="1"/>
    <col min="13005" max="13005" width="17.28515625" style="3" customWidth="1"/>
    <col min="13006" max="13007" width="0" style="3" hidden="1" customWidth="1"/>
    <col min="13008" max="13008" width="36.28515625" style="3" customWidth="1"/>
    <col min="13009" max="13020" width="7.28515625" style="3" customWidth="1"/>
    <col min="13021" max="13021" width="7.7109375" style="3" customWidth="1"/>
    <col min="13022" max="13030" width="7.28515625" style="3" customWidth="1"/>
    <col min="13031" max="13031" width="8.140625" style="3" customWidth="1"/>
    <col min="13032" max="13055" width="7.28515625" style="3" customWidth="1"/>
    <col min="13056" max="13104" width="0" style="3" hidden="1" customWidth="1"/>
    <col min="13105" max="13105" width="13.28515625" style="3" customWidth="1"/>
    <col min="13106" max="13107" width="8.7109375" style="3"/>
    <col min="13108" max="13118" width="0" style="3" hidden="1" customWidth="1"/>
    <col min="13119" max="13119" width="8.7109375" style="3"/>
    <col min="13120" max="13120" width="7.7109375" style="3" bestFit="1" customWidth="1"/>
    <col min="13121" max="13121" width="45.7109375" style="3" customWidth="1"/>
    <col min="13122" max="13122" width="16.42578125" style="3" customWidth="1"/>
    <col min="13123" max="13123" width="22.140625" style="3" customWidth="1"/>
    <col min="13124" max="13124" width="20.140625" style="3" customWidth="1"/>
    <col min="13125" max="13125" width="21.7109375" style="3" customWidth="1"/>
    <col min="13126" max="13126" width="16" style="3" customWidth="1"/>
    <col min="13127" max="13127" width="18.42578125" style="3" customWidth="1"/>
    <col min="13128" max="13128" width="21.7109375" style="3" customWidth="1"/>
    <col min="13129" max="13129" width="13.28515625" style="3" customWidth="1"/>
    <col min="13130" max="13130" width="28.28515625" style="3" customWidth="1"/>
    <col min="13131" max="13131" width="4.7109375" style="3" customWidth="1"/>
    <col min="13132" max="13132" width="7.7109375" style="3" bestFit="1" customWidth="1"/>
    <col min="13133" max="13133" width="45.7109375" style="3" customWidth="1"/>
    <col min="13134" max="13134" width="16.42578125" style="3" customWidth="1"/>
    <col min="13135" max="13135" width="22.140625" style="3" customWidth="1"/>
    <col min="13136" max="13136" width="20.140625" style="3" customWidth="1"/>
    <col min="13137" max="13137" width="21.7109375" style="3" customWidth="1"/>
    <col min="13138" max="13138" width="16" style="3" customWidth="1"/>
    <col min="13139" max="13139" width="18.42578125" style="3" customWidth="1"/>
    <col min="13140" max="13140" width="21.7109375" style="3" customWidth="1"/>
    <col min="13141" max="13141" width="13.28515625" style="3" customWidth="1"/>
    <col min="13142" max="13142" width="28.28515625" style="3" customWidth="1"/>
    <col min="13143" max="13166" width="0" style="3" hidden="1" customWidth="1"/>
    <col min="13167" max="13169" width="8.7109375" style="3"/>
    <col min="13170" max="13170" width="21" style="3" customWidth="1"/>
    <col min="13171" max="13259" width="8.7109375" style="3"/>
    <col min="13260" max="13260" width="30.85546875" style="3" customWidth="1"/>
    <col min="13261" max="13261" width="17.28515625" style="3" customWidth="1"/>
    <col min="13262" max="13263" width="0" style="3" hidden="1" customWidth="1"/>
    <col min="13264" max="13264" width="36.28515625" style="3" customWidth="1"/>
    <col min="13265" max="13276" width="7.28515625" style="3" customWidth="1"/>
    <col min="13277" max="13277" width="7.7109375" style="3" customWidth="1"/>
    <col min="13278" max="13286" width="7.28515625" style="3" customWidth="1"/>
    <col min="13287" max="13287" width="8.140625" style="3" customWidth="1"/>
    <col min="13288" max="13311" width="7.28515625" style="3" customWidth="1"/>
    <col min="13312" max="13360" width="0" style="3" hidden="1" customWidth="1"/>
    <col min="13361" max="13361" width="13.28515625" style="3" customWidth="1"/>
    <col min="13362" max="13363" width="8.7109375" style="3"/>
    <col min="13364" max="13374" width="0" style="3" hidden="1" customWidth="1"/>
    <col min="13375" max="13375" width="8.7109375" style="3"/>
    <col min="13376" max="13376" width="7.7109375" style="3" bestFit="1" customWidth="1"/>
    <col min="13377" max="13377" width="45.7109375" style="3" customWidth="1"/>
    <col min="13378" max="13378" width="16.42578125" style="3" customWidth="1"/>
    <col min="13379" max="13379" width="22.140625" style="3" customWidth="1"/>
    <col min="13380" max="13380" width="20.140625" style="3" customWidth="1"/>
    <col min="13381" max="13381" width="21.7109375" style="3" customWidth="1"/>
    <col min="13382" max="13382" width="16" style="3" customWidth="1"/>
    <col min="13383" max="13383" width="18.42578125" style="3" customWidth="1"/>
    <col min="13384" max="13384" width="21.7109375" style="3" customWidth="1"/>
    <col min="13385" max="13385" width="13.28515625" style="3" customWidth="1"/>
    <col min="13386" max="13386" width="28.28515625" style="3" customWidth="1"/>
    <col min="13387" max="13387" width="4.7109375" style="3" customWidth="1"/>
    <col min="13388" max="13388" width="7.7109375" style="3" bestFit="1" customWidth="1"/>
    <col min="13389" max="13389" width="45.7109375" style="3" customWidth="1"/>
    <col min="13390" max="13390" width="16.42578125" style="3" customWidth="1"/>
    <col min="13391" max="13391" width="22.140625" style="3" customWidth="1"/>
    <col min="13392" max="13392" width="20.140625" style="3" customWidth="1"/>
    <col min="13393" max="13393" width="21.7109375" style="3" customWidth="1"/>
    <col min="13394" max="13394" width="16" style="3" customWidth="1"/>
    <col min="13395" max="13395" width="18.42578125" style="3" customWidth="1"/>
    <col min="13396" max="13396" width="21.7109375" style="3" customWidth="1"/>
    <col min="13397" max="13397" width="13.28515625" style="3" customWidth="1"/>
    <col min="13398" max="13398" width="28.28515625" style="3" customWidth="1"/>
    <col min="13399" max="13422" width="0" style="3" hidden="1" customWidth="1"/>
    <col min="13423" max="13425" width="8.7109375" style="3"/>
    <col min="13426" max="13426" width="21" style="3" customWidth="1"/>
    <col min="13427" max="13515" width="8.7109375" style="3"/>
    <col min="13516" max="13516" width="30.85546875" style="3" customWidth="1"/>
    <col min="13517" max="13517" width="17.28515625" style="3" customWidth="1"/>
    <col min="13518" max="13519" width="0" style="3" hidden="1" customWidth="1"/>
    <col min="13520" max="13520" width="36.28515625" style="3" customWidth="1"/>
    <col min="13521" max="13532" width="7.28515625" style="3" customWidth="1"/>
    <col min="13533" max="13533" width="7.7109375" style="3" customWidth="1"/>
    <col min="13534" max="13542" width="7.28515625" style="3" customWidth="1"/>
    <col min="13543" max="13543" width="8.140625" style="3" customWidth="1"/>
    <col min="13544" max="13567" width="7.28515625" style="3" customWidth="1"/>
    <col min="13568" max="13616" width="0" style="3" hidden="1" customWidth="1"/>
    <col min="13617" max="13617" width="13.28515625" style="3" customWidth="1"/>
    <col min="13618" max="13619" width="8.7109375" style="3"/>
    <col min="13620" max="13630" width="0" style="3" hidden="1" customWidth="1"/>
    <col min="13631" max="13631" width="8.7109375" style="3"/>
    <col min="13632" max="13632" width="7.7109375" style="3" bestFit="1" customWidth="1"/>
    <col min="13633" max="13633" width="45.7109375" style="3" customWidth="1"/>
    <col min="13634" max="13634" width="16.42578125" style="3" customWidth="1"/>
    <col min="13635" max="13635" width="22.140625" style="3" customWidth="1"/>
    <col min="13636" max="13636" width="20.140625" style="3" customWidth="1"/>
    <col min="13637" max="13637" width="21.7109375" style="3" customWidth="1"/>
    <col min="13638" max="13638" width="16" style="3" customWidth="1"/>
    <col min="13639" max="13639" width="18.42578125" style="3" customWidth="1"/>
    <col min="13640" max="13640" width="21.7109375" style="3" customWidth="1"/>
    <col min="13641" max="13641" width="13.28515625" style="3" customWidth="1"/>
    <col min="13642" max="13642" width="28.28515625" style="3" customWidth="1"/>
    <col min="13643" max="13643" width="4.7109375" style="3" customWidth="1"/>
    <col min="13644" max="13644" width="7.7109375" style="3" bestFit="1" customWidth="1"/>
    <col min="13645" max="13645" width="45.7109375" style="3" customWidth="1"/>
    <col min="13646" max="13646" width="16.42578125" style="3" customWidth="1"/>
    <col min="13647" max="13647" width="22.140625" style="3" customWidth="1"/>
    <col min="13648" max="13648" width="20.140625" style="3" customWidth="1"/>
    <col min="13649" max="13649" width="21.7109375" style="3" customWidth="1"/>
    <col min="13650" max="13650" width="16" style="3" customWidth="1"/>
    <col min="13651" max="13651" width="18.42578125" style="3" customWidth="1"/>
    <col min="13652" max="13652" width="21.7109375" style="3" customWidth="1"/>
    <col min="13653" max="13653" width="13.28515625" style="3" customWidth="1"/>
    <col min="13654" max="13654" width="28.28515625" style="3" customWidth="1"/>
    <col min="13655" max="13678" width="0" style="3" hidden="1" customWidth="1"/>
    <col min="13679" max="13681" width="8.7109375" style="3"/>
    <col min="13682" max="13682" width="21" style="3" customWidth="1"/>
    <col min="13683" max="13771" width="8.7109375" style="3"/>
    <col min="13772" max="13772" width="30.85546875" style="3" customWidth="1"/>
    <col min="13773" max="13773" width="17.28515625" style="3" customWidth="1"/>
    <col min="13774" max="13775" width="0" style="3" hidden="1" customWidth="1"/>
    <col min="13776" max="13776" width="36.28515625" style="3" customWidth="1"/>
    <col min="13777" max="13788" width="7.28515625" style="3" customWidth="1"/>
    <col min="13789" max="13789" width="7.7109375" style="3" customWidth="1"/>
    <col min="13790" max="13798" width="7.28515625" style="3" customWidth="1"/>
    <col min="13799" max="13799" width="8.140625" style="3" customWidth="1"/>
    <col min="13800" max="13823" width="7.28515625" style="3" customWidth="1"/>
    <col min="13824" max="13872" width="0" style="3" hidden="1" customWidth="1"/>
    <col min="13873" max="13873" width="13.28515625" style="3" customWidth="1"/>
    <col min="13874" max="13875" width="8.7109375" style="3"/>
    <col min="13876" max="13886" width="0" style="3" hidden="1" customWidth="1"/>
    <col min="13887" max="13887" width="8.7109375" style="3"/>
    <col min="13888" max="13888" width="7.7109375" style="3" bestFit="1" customWidth="1"/>
    <col min="13889" max="13889" width="45.7109375" style="3" customWidth="1"/>
    <col min="13890" max="13890" width="16.42578125" style="3" customWidth="1"/>
    <col min="13891" max="13891" width="22.140625" style="3" customWidth="1"/>
    <col min="13892" max="13892" width="20.140625" style="3" customWidth="1"/>
    <col min="13893" max="13893" width="21.7109375" style="3" customWidth="1"/>
    <col min="13894" max="13894" width="16" style="3" customWidth="1"/>
    <col min="13895" max="13895" width="18.42578125" style="3" customWidth="1"/>
    <col min="13896" max="13896" width="21.7109375" style="3" customWidth="1"/>
    <col min="13897" max="13897" width="13.28515625" style="3" customWidth="1"/>
    <col min="13898" max="13898" width="28.28515625" style="3" customWidth="1"/>
    <col min="13899" max="13899" width="4.7109375" style="3" customWidth="1"/>
    <col min="13900" max="13900" width="7.7109375" style="3" bestFit="1" customWidth="1"/>
    <col min="13901" max="13901" width="45.7109375" style="3" customWidth="1"/>
    <col min="13902" max="13902" width="16.42578125" style="3" customWidth="1"/>
    <col min="13903" max="13903" width="22.140625" style="3" customWidth="1"/>
    <col min="13904" max="13904" width="20.140625" style="3" customWidth="1"/>
    <col min="13905" max="13905" width="21.7109375" style="3" customWidth="1"/>
    <col min="13906" max="13906" width="16" style="3" customWidth="1"/>
    <col min="13907" max="13907" width="18.42578125" style="3" customWidth="1"/>
    <col min="13908" max="13908" width="21.7109375" style="3" customWidth="1"/>
    <col min="13909" max="13909" width="13.28515625" style="3" customWidth="1"/>
    <col min="13910" max="13910" width="28.28515625" style="3" customWidth="1"/>
    <col min="13911" max="13934" width="0" style="3" hidden="1" customWidth="1"/>
    <col min="13935" max="13937" width="8.7109375" style="3"/>
    <col min="13938" max="13938" width="21" style="3" customWidth="1"/>
    <col min="13939" max="14027" width="8.7109375" style="3"/>
    <col min="14028" max="14028" width="30.85546875" style="3" customWidth="1"/>
    <col min="14029" max="14029" width="17.28515625" style="3" customWidth="1"/>
    <col min="14030" max="14031" width="0" style="3" hidden="1" customWidth="1"/>
    <col min="14032" max="14032" width="36.28515625" style="3" customWidth="1"/>
    <col min="14033" max="14044" width="7.28515625" style="3" customWidth="1"/>
    <col min="14045" max="14045" width="7.7109375" style="3" customWidth="1"/>
    <col min="14046" max="14054" width="7.28515625" style="3" customWidth="1"/>
    <col min="14055" max="14055" width="8.140625" style="3" customWidth="1"/>
    <col min="14056" max="14079" width="7.28515625" style="3" customWidth="1"/>
    <col min="14080" max="14128" width="0" style="3" hidden="1" customWidth="1"/>
    <col min="14129" max="14129" width="13.28515625" style="3" customWidth="1"/>
    <col min="14130" max="14131" width="8.7109375" style="3"/>
    <col min="14132" max="14142" width="0" style="3" hidden="1" customWidth="1"/>
    <col min="14143" max="14143" width="8.7109375" style="3"/>
    <col min="14144" max="14144" width="7.7109375" style="3" bestFit="1" customWidth="1"/>
    <col min="14145" max="14145" width="45.7109375" style="3" customWidth="1"/>
    <col min="14146" max="14146" width="16.42578125" style="3" customWidth="1"/>
    <col min="14147" max="14147" width="22.140625" style="3" customWidth="1"/>
    <col min="14148" max="14148" width="20.140625" style="3" customWidth="1"/>
    <col min="14149" max="14149" width="21.7109375" style="3" customWidth="1"/>
    <col min="14150" max="14150" width="16" style="3" customWidth="1"/>
    <col min="14151" max="14151" width="18.42578125" style="3" customWidth="1"/>
    <col min="14152" max="14152" width="21.7109375" style="3" customWidth="1"/>
    <col min="14153" max="14153" width="13.28515625" style="3" customWidth="1"/>
    <col min="14154" max="14154" width="28.28515625" style="3" customWidth="1"/>
    <col min="14155" max="14155" width="4.7109375" style="3" customWidth="1"/>
    <col min="14156" max="14156" width="7.7109375" style="3" bestFit="1" customWidth="1"/>
    <col min="14157" max="14157" width="45.7109375" style="3" customWidth="1"/>
    <col min="14158" max="14158" width="16.42578125" style="3" customWidth="1"/>
    <col min="14159" max="14159" width="22.140625" style="3" customWidth="1"/>
    <col min="14160" max="14160" width="20.140625" style="3" customWidth="1"/>
    <col min="14161" max="14161" width="21.7109375" style="3" customWidth="1"/>
    <col min="14162" max="14162" width="16" style="3" customWidth="1"/>
    <col min="14163" max="14163" width="18.42578125" style="3" customWidth="1"/>
    <col min="14164" max="14164" width="21.7109375" style="3" customWidth="1"/>
    <col min="14165" max="14165" width="13.28515625" style="3" customWidth="1"/>
    <col min="14166" max="14166" width="28.28515625" style="3" customWidth="1"/>
    <col min="14167" max="14190" width="0" style="3" hidden="1" customWidth="1"/>
    <col min="14191" max="14193" width="8.7109375" style="3"/>
    <col min="14194" max="14194" width="21" style="3" customWidth="1"/>
    <col min="14195" max="14283" width="8.7109375" style="3"/>
    <col min="14284" max="14284" width="30.85546875" style="3" customWidth="1"/>
    <col min="14285" max="14285" width="17.28515625" style="3" customWidth="1"/>
    <col min="14286" max="14287" width="0" style="3" hidden="1" customWidth="1"/>
    <col min="14288" max="14288" width="36.28515625" style="3" customWidth="1"/>
    <col min="14289" max="14300" width="7.28515625" style="3" customWidth="1"/>
    <col min="14301" max="14301" width="7.7109375" style="3" customWidth="1"/>
    <col min="14302" max="14310" width="7.28515625" style="3" customWidth="1"/>
    <col min="14311" max="14311" width="8.140625" style="3" customWidth="1"/>
    <col min="14312" max="14335" width="7.28515625" style="3" customWidth="1"/>
    <col min="14336" max="14384" width="0" style="3" hidden="1" customWidth="1"/>
    <col min="14385" max="14385" width="13.28515625" style="3" customWidth="1"/>
    <col min="14386" max="14387" width="8.7109375" style="3"/>
    <col min="14388" max="14398" width="0" style="3" hidden="1" customWidth="1"/>
    <col min="14399" max="14399" width="8.7109375" style="3"/>
    <col min="14400" max="14400" width="7.7109375" style="3" bestFit="1" customWidth="1"/>
    <col min="14401" max="14401" width="45.7109375" style="3" customWidth="1"/>
    <col min="14402" max="14402" width="16.42578125" style="3" customWidth="1"/>
    <col min="14403" max="14403" width="22.140625" style="3" customWidth="1"/>
    <col min="14404" max="14404" width="20.140625" style="3" customWidth="1"/>
    <col min="14405" max="14405" width="21.7109375" style="3" customWidth="1"/>
    <col min="14406" max="14406" width="16" style="3" customWidth="1"/>
    <col min="14407" max="14407" width="18.42578125" style="3" customWidth="1"/>
    <col min="14408" max="14408" width="21.7109375" style="3" customWidth="1"/>
    <col min="14409" max="14409" width="13.28515625" style="3" customWidth="1"/>
    <col min="14410" max="14410" width="28.28515625" style="3" customWidth="1"/>
    <col min="14411" max="14411" width="4.7109375" style="3" customWidth="1"/>
    <col min="14412" max="14412" width="7.7109375" style="3" bestFit="1" customWidth="1"/>
    <col min="14413" max="14413" width="45.7109375" style="3" customWidth="1"/>
    <col min="14414" max="14414" width="16.42578125" style="3" customWidth="1"/>
    <col min="14415" max="14415" width="22.140625" style="3" customWidth="1"/>
    <col min="14416" max="14416" width="20.140625" style="3" customWidth="1"/>
    <col min="14417" max="14417" width="21.7109375" style="3" customWidth="1"/>
    <col min="14418" max="14418" width="16" style="3" customWidth="1"/>
    <col min="14419" max="14419" width="18.42578125" style="3" customWidth="1"/>
    <col min="14420" max="14420" width="21.7109375" style="3" customWidth="1"/>
    <col min="14421" max="14421" width="13.28515625" style="3" customWidth="1"/>
    <col min="14422" max="14422" width="28.28515625" style="3" customWidth="1"/>
    <col min="14423" max="14446" width="0" style="3" hidden="1" customWidth="1"/>
    <col min="14447" max="14449" width="8.7109375" style="3"/>
    <col min="14450" max="14450" width="21" style="3" customWidth="1"/>
    <col min="14451" max="14539" width="8.7109375" style="3"/>
    <col min="14540" max="14540" width="30.85546875" style="3" customWidth="1"/>
    <col min="14541" max="14541" width="17.28515625" style="3" customWidth="1"/>
    <col min="14542" max="14543" width="0" style="3" hidden="1" customWidth="1"/>
    <col min="14544" max="14544" width="36.28515625" style="3" customWidth="1"/>
    <col min="14545" max="14556" width="7.28515625" style="3" customWidth="1"/>
    <col min="14557" max="14557" width="7.7109375" style="3" customWidth="1"/>
    <col min="14558" max="14566" width="7.28515625" style="3" customWidth="1"/>
    <col min="14567" max="14567" width="8.140625" style="3" customWidth="1"/>
    <col min="14568" max="14591" width="7.28515625" style="3" customWidth="1"/>
    <col min="14592" max="14640" width="0" style="3" hidden="1" customWidth="1"/>
    <col min="14641" max="14641" width="13.28515625" style="3" customWidth="1"/>
    <col min="14642" max="14643" width="8.7109375" style="3"/>
    <col min="14644" max="14654" width="0" style="3" hidden="1" customWidth="1"/>
    <col min="14655" max="14655" width="8.7109375" style="3"/>
    <col min="14656" max="14656" width="7.7109375" style="3" bestFit="1" customWidth="1"/>
    <col min="14657" max="14657" width="45.7109375" style="3" customWidth="1"/>
    <col min="14658" max="14658" width="16.42578125" style="3" customWidth="1"/>
    <col min="14659" max="14659" width="22.140625" style="3" customWidth="1"/>
    <col min="14660" max="14660" width="20.140625" style="3" customWidth="1"/>
    <col min="14661" max="14661" width="21.7109375" style="3" customWidth="1"/>
    <col min="14662" max="14662" width="16" style="3" customWidth="1"/>
    <col min="14663" max="14663" width="18.42578125" style="3" customWidth="1"/>
    <col min="14664" max="14664" width="21.7109375" style="3" customWidth="1"/>
    <col min="14665" max="14665" width="13.28515625" style="3" customWidth="1"/>
    <col min="14666" max="14666" width="28.28515625" style="3" customWidth="1"/>
    <col min="14667" max="14667" width="4.7109375" style="3" customWidth="1"/>
    <col min="14668" max="14668" width="7.7109375" style="3" bestFit="1" customWidth="1"/>
    <col min="14669" max="14669" width="45.7109375" style="3" customWidth="1"/>
    <col min="14670" max="14670" width="16.42578125" style="3" customWidth="1"/>
    <col min="14671" max="14671" width="22.140625" style="3" customWidth="1"/>
    <col min="14672" max="14672" width="20.140625" style="3" customWidth="1"/>
    <col min="14673" max="14673" width="21.7109375" style="3" customWidth="1"/>
    <col min="14674" max="14674" width="16" style="3" customWidth="1"/>
    <col min="14675" max="14675" width="18.42578125" style="3" customWidth="1"/>
    <col min="14676" max="14676" width="21.7109375" style="3" customWidth="1"/>
    <col min="14677" max="14677" width="13.28515625" style="3" customWidth="1"/>
    <col min="14678" max="14678" width="28.28515625" style="3" customWidth="1"/>
    <col min="14679" max="14702" width="0" style="3" hidden="1" customWidth="1"/>
    <col min="14703" max="14705" width="8.7109375" style="3"/>
    <col min="14706" max="14706" width="21" style="3" customWidth="1"/>
    <col min="14707" max="14795" width="8.7109375" style="3"/>
    <col min="14796" max="14796" width="30.85546875" style="3" customWidth="1"/>
    <col min="14797" max="14797" width="17.28515625" style="3" customWidth="1"/>
    <col min="14798" max="14799" width="0" style="3" hidden="1" customWidth="1"/>
    <col min="14800" max="14800" width="36.28515625" style="3" customWidth="1"/>
    <col min="14801" max="14812" width="7.28515625" style="3" customWidth="1"/>
    <col min="14813" max="14813" width="7.7109375" style="3" customWidth="1"/>
    <col min="14814" max="14822" width="7.28515625" style="3" customWidth="1"/>
    <col min="14823" max="14823" width="8.140625" style="3" customWidth="1"/>
    <col min="14824" max="14847" width="7.28515625" style="3" customWidth="1"/>
    <col min="14848" max="14896" width="0" style="3" hidden="1" customWidth="1"/>
    <col min="14897" max="14897" width="13.28515625" style="3" customWidth="1"/>
    <col min="14898" max="14899" width="8.7109375" style="3"/>
    <col min="14900" max="14910" width="0" style="3" hidden="1" customWidth="1"/>
    <col min="14911" max="14911" width="8.7109375" style="3"/>
    <col min="14912" max="14912" width="7.7109375" style="3" bestFit="1" customWidth="1"/>
    <col min="14913" max="14913" width="45.7109375" style="3" customWidth="1"/>
    <col min="14914" max="14914" width="16.42578125" style="3" customWidth="1"/>
    <col min="14915" max="14915" width="22.140625" style="3" customWidth="1"/>
    <col min="14916" max="14916" width="20.140625" style="3" customWidth="1"/>
    <col min="14917" max="14917" width="21.7109375" style="3" customWidth="1"/>
    <col min="14918" max="14918" width="16" style="3" customWidth="1"/>
    <col min="14919" max="14919" width="18.42578125" style="3" customWidth="1"/>
    <col min="14920" max="14920" width="21.7109375" style="3" customWidth="1"/>
    <col min="14921" max="14921" width="13.28515625" style="3" customWidth="1"/>
    <col min="14922" max="14922" width="28.28515625" style="3" customWidth="1"/>
    <col min="14923" max="14923" width="4.7109375" style="3" customWidth="1"/>
    <col min="14924" max="14924" width="7.7109375" style="3" bestFit="1" customWidth="1"/>
    <col min="14925" max="14925" width="45.7109375" style="3" customWidth="1"/>
    <col min="14926" max="14926" width="16.42578125" style="3" customWidth="1"/>
    <col min="14927" max="14927" width="22.140625" style="3" customWidth="1"/>
    <col min="14928" max="14928" width="20.140625" style="3" customWidth="1"/>
    <col min="14929" max="14929" width="21.7109375" style="3" customWidth="1"/>
    <col min="14930" max="14930" width="16" style="3" customWidth="1"/>
    <col min="14931" max="14931" width="18.42578125" style="3" customWidth="1"/>
    <col min="14932" max="14932" width="21.7109375" style="3" customWidth="1"/>
    <col min="14933" max="14933" width="13.28515625" style="3" customWidth="1"/>
    <col min="14934" max="14934" width="28.28515625" style="3" customWidth="1"/>
    <col min="14935" max="14958" width="0" style="3" hidden="1" customWidth="1"/>
    <col min="14959" max="14961" width="8.7109375" style="3"/>
    <col min="14962" max="14962" width="21" style="3" customWidth="1"/>
    <col min="14963" max="15051" width="8.7109375" style="3"/>
    <col min="15052" max="15052" width="30.85546875" style="3" customWidth="1"/>
    <col min="15053" max="15053" width="17.28515625" style="3" customWidth="1"/>
    <col min="15054" max="15055" width="0" style="3" hidden="1" customWidth="1"/>
    <col min="15056" max="15056" width="36.28515625" style="3" customWidth="1"/>
    <col min="15057" max="15068" width="7.28515625" style="3" customWidth="1"/>
    <col min="15069" max="15069" width="7.7109375" style="3" customWidth="1"/>
    <col min="15070" max="15078" width="7.28515625" style="3" customWidth="1"/>
    <col min="15079" max="15079" width="8.140625" style="3" customWidth="1"/>
    <col min="15080" max="15103" width="7.28515625" style="3" customWidth="1"/>
    <col min="15104" max="15152" width="0" style="3" hidden="1" customWidth="1"/>
    <col min="15153" max="15153" width="13.28515625" style="3" customWidth="1"/>
    <col min="15154" max="15155" width="8.7109375" style="3"/>
    <col min="15156" max="15166" width="0" style="3" hidden="1" customWidth="1"/>
    <col min="15167" max="15167" width="8.7109375" style="3"/>
    <col min="15168" max="15168" width="7.7109375" style="3" bestFit="1" customWidth="1"/>
    <col min="15169" max="15169" width="45.7109375" style="3" customWidth="1"/>
    <col min="15170" max="15170" width="16.42578125" style="3" customWidth="1"/>
    <col min="15171" max="15171" width="22.140625" style="3" customWidth="1"/>
    <col min="15172" max="15172" width="20.140625" style="3" customWidth="1"/>
    <col min="15173" max="15173" width="21.7109375" style="3" customWidth="1"/>
    <col min="15174" max="15174" width="16" style="3" customWidth="1"/>
    <col min="15175" max="15175" width="18.42578125" style="3" customWidth="1"/>
    <col min="15176" max="15176" width="21.7109375" style="3" customWidth="1"/>
    <col min="15177" max="15177" width="13.28515625" style="3" customWidth="1"/>
    <col min="15178" max="15178" width="28.28515625" style="3" customWidth="1"/>
    <col min="15179" max="15179" width="4.7109375" style="3" customWidth="1"/>
    <col min="15180" max="15180" width="7.7109375" style="3" bestFit="1" customWidth="1"/>
    <col min="15181" max="15181" width="45.7109375" style="3" customWidth="1"/>
    <col min="15182" max="15182" width="16.42578125" style="3" customWidth="1"/>
    <col min="15183" max="15183" width="22.140625" style="3" customWidth="1"/>
    <col min="15184" max="15184" width="20.140625" style="3" customWidth="1"/>
    <col min="15185" max="15185" width="21.7109375" style="3" customWidth="1"/>
    <col min="15186" max="15186" width="16" style="3" customWidth="1"/>
    <col min="15187" max="15187" width="18.42578125" style="3" customWidth="1"/>
    <col min="15188" max="15188" width="21.7109375" style="3" customWidth="1"/>
    <col min="15189" max="15189" width="13.28515625" style="3" customWidth="1"/>
    <col min="15190" max="15190" width="28.28515625" style="3" customWidth="1"/>
    <col min="15191" max="15214" width="0" style="3" hidden="1" customWidth="1"/>
    <col min="15215" max="15217" width="8.7109375" style="3"/>
    <col min="15218" max="15218" width="21" style="3" customWidth="1"/>
    <col min="15219" max="15307" width="8.7109375" style="3"/>
    <col min="15308" max="15308" width="30.85546875" style="3" customWidth="1"/>
    <col min="15309" max="15309" width="17.28515625" style="3" customWidth="1"/>
    <col min="15310" max="15311" width="0" style="3" hidden="1" customWidth="1"/>
    <col min="15312" max="15312" width="36.28515625" style="3" customWidth="1"/>
    <col min="15313" max="15324" width="7.28515625" style="3" customWidth="1"/>
    <col min="15325" max="15325" width="7.7109375" style="3" customWidth="1"/>
    <col min="15326" max="15334" width="7.28515625" style="3" customWidth="1"/>
    <col min="15335" max="15335" width="8.140625" style="3" customWidth="1"/>
    <col min="15336" max="15359" width="7.28515625" style="3" customWidth="1"/>
    <col min="15360" max="15408" width="0" style="3" hidden="1" customWidth="1"/>
    <col min="15409" max="15409" width="13.28515625" style="3" customWidth="1"/>
    <col min="15410" max="15411" width="8.7109375" style="3"/>
    <col min="15412" max="15422" width="0" style="3" hidden="1" customWidth="1"/>
    <col min="15423" max="15423" width="8.7109375" style="3"/>
    <col min="15424" max="15424" width="7.7109375" style="3" bestFit="1" customWidth="1"/>
    <col min="15425" max="15425" width="45.7109375" style="3" customWidth="1"/>
    <col min="15426" max="15426" width="16.42578125" style="3" customWidth="1"/>
    <col min="15427" max="15427" width="22.140625" style="3" customWidth="1"/>
    <col min="15428" max="15428" width="20.140625" style="3" customWidth="1"/>
    <col min="15429" max="15429" width="21.7109375" style="3" customWidth="1"/>
    <col min="15430" max="15430" width="16" style="3" customWidth="1"/>
    <col min="15431" max="15431" width="18.42578125" style="3" customWidth="1"/>
    <col min="15432" max="15432" width="21.7109375" style="3" customWidth="1"/>
    <col min="15433" max="15433" width="13.28515625" style="3" customWidth="1"/>
    <col min="15434" max="15434" width="28.28515625" style="3" customWidth="1"/>
    <col min="15435" max="15435" width="4.7109375" style="3" customWidth="1"/>
    <col min="15436" max="15436" width="7.7109375" style="3" bestFit="1" customWidth="1"/>
    <col min="15437" max="15437" width="45.7109375" style="3" customWidth="1"/>
    <col min="15438" max="15438" width="16.42578125" style="3" customWidth="1"/>
    <col min="15439" max="15439" width="22.140625" style="3" customWidth="1"/>
    <col min="15440" max="15440" width="20.140625" style="3" customWidth="1"/>
    <col min="15441" max="15441" width="21.7109375" style="3" customWidth="1"/>
    <col min="15442" max="15442" width="16" style="3" customWidth="1"/>
    <col min="15443" max="15443" width="18.42578125" style="3" customWidth="1"/>
    <col min="15444" max="15444" width="21.7109375" style="3" customWidth="1"/>
    <col min="15445" max="15445" width="13.28515625" style="3" customWidth="1"/>
    <col min="15446" max="15446" width="28.28515625" style="3" customWidth="1"/>
    <col min="15447" max="15470" width="0" style="3" hidden="1" customWidth="1"/>
    <col min="15471" max="15473" width="8.7109375" style="3"/>
    <col min="15474" max="15474" width="21" style="3" customWidth="1"/>
    <col min="15475" max="15563" width="8.7109375" style="3"/>
    <col min="15564" max="15564" width="30.85546875" style="3" customWidth="1"/>
    <col min="15565" max="15565" width="17.28515625" style="3" customWidth="1"/>
    <col min="15566" max="15567" width="0" style="3" hidden="1" customWidth="1"/>
    <col min="15568" max="15568" width="36.28515625" style="3" customWidth="1"/>
    <col min="15569" max="15580" width="7.28515625" style="3" customWidth="1"/>
    <col min="15581" max="15581" width="7.7109375" style="3" customWidth="1"/>
    <col min="15582" max="15590" width="7.28515625" style="3" customWidth="1"/>
    <col min="15591" max="15591" width="8.140625" style="3" customWidth="1"/>
    <col min="15592" max="15615" width="7.28515625" style="3" customWidth="1"/>
    <col min="15616" max="15664" width="0" style="3" hidden="1" customWidth="1"/>
    <col min="15665" max="15665" width="13.28515625" style="3" customWidth="1"/>
    <col min="15666" max="15667" width="8.7109375" style="3"/>
    <col min="15668" max="15678" width="0" style="3" hidden="1" customWidth="1"/>
    <col min="15679" max="15679" width="8.7109375" style="3"/>
    <col min="15680" max="15680" width="7.7109375" style="3" bestFit="1" customWidth="1"/>
    <col min="15681" max="15681" width="45.7109375" style="3" customWidth="1"/>
    <col min="15682" max="15682" width="16.42578125" style="3" customWidth="1"/>
    <col min="15683" max="15683" width="22.140625" style="3" customWidth="1"/>
    <col min="15684" max="15684" width="20.140625" style="3" customWidth="1"/>
    <col min="15685" max="15685" width="21.7109375" style="3" customWidth="1"/>
    <col min="15686" max="15686" width="16" style="3" customWidth="1"/>
    <col min="15687" max="15687" width="18.42578125" style="3" customWidth="1"/>
    <col min="15688" max="15688" width="21.7109375" style="3" customWidth="1"/>
    <col min="15689" max="15689" width="13.28515625" style="3" customWidth="1"/>
    <col min="15690" max="15690" width="28.28515625" style="3" customWidth="1"/>
    <col min="15691" max="15691" width="4.7109375" style="3" customWidth="1"/>
    <col min="15692" max="15692" width="7.7109375" style="3" bestFit="1" customWidth="1"/>
    <col min="15693" max="15693" width="45.7109375" style="3" customWidth="1"/>
    <col min="15694" max="15694" width="16.42578125" style="3" customWidth="1"/>
    <col min="15695" max="15695" width="22.140625" style="3" customWidth="1"/>
    <col min="15696" max="15696" width="20.140625" style="3" customWidth="1"/>
    <col min="15697" max="15697" width="21.7109375" style="3" customWidth="1"/>
    <col min="15698" max="15698" width="16" style="3" customWidth="1"/>
    <col min="15699" max="15699" width="18.42578125" style="3" customWidth="1"/>
    <col min="15700" max="15700" width="21.7109375" style="3" customWidth="1"/>
    <col min="15701" max="15701" width="13.28515625" style="3" customWidth="1"/>
    <col min="15702" max="15702" width="28.28515625" style="3" customWidth="1"/>
    <col min="15703" max="15726" width="0" style="3" hidden="1" customWidth="1"/>
    <col min="15727" max="15729" width="8.7109375" style="3"/>
    <col min="15730" max="15730" width="21" style="3" customWidth="1"/>
    <col min="15731" max="15819" width="8.7109375" style="3"/>
    <col min="15820" max="15820" width="30.85546875" style="3" customWidth="1"/>
    <col min="15821" max="15821" width="17.28515625" style="3" customWidth="1"/>
    <col min="15822" max="15823" width="0" style="3" hidden="1" customWidth="1"/>
    <col min="15824" max="15824" width="36.28515625" style="3" customWidth="1"/>
    <col min="15825" max="15836" width="7.28515625" style="3" customWidth="1"/>
    <col min="15837" max="15837" width="7.7109375" style="3" customWidth="1"/>
    <col min="15838" max="15846" width="7.28515625" style="3" customWidth="1"/>
    <col min="15847" max="15847" width="8.140625" style="3" customWidth="1"/>
    <col min="15848" max="15871" width="7.28515625" style="3" customWidth="1"/>
    <col min="15872" max="15920" width="0" style="3" hidden="1" customWidth="1"/>
    <col min="15921" max="15921" width="13.28515625" style="3" customWidth="1"/>
    <col min="15922" max="15923" width="8.7109375" style="3"/>
    <col min="15924" max="15934" width="0" style="3" hidden="1" customWidth="1"/>
    <col min="15935" max="15935" width="8.7109375" style="3"/>
    <col min="15936" max="15936" width="7.7109375" style="3" bestFit="1" customWidth="1"/>
    <col min="15937" max="15937" width="45.7109375" style="3" customWidth="1"/>
    <col min="15938" max="15938" width="16.42578125" style="3" customWidth="1"/>
    <col min="15939" max="15939" width="22.140625" style="3" customWidth="1"/>
    <col min="15940" max="15940" width="20.140625" style="3" customWidth="1"/>
    <col min="15941" max="15941" width="21.7109375" style="3" customWidth="1"/>
    <col min="15942" max="15942" width="16" style="3" customWidth="1"/>
    <col min="15943" max="15943" width="18.42578125" style="3" customWidth="1"/>
    <col min="15944" max="15944" width="21.7109375" style="3" customWidth="1"/>
    <col min="15945" max="15945" width="13.28515625" style="3" customWidth="1"/>
    <col min="15946" max="15946" width="28.28515625" style="3" customWidth="1"/>
    <col min="15947" max="15947" width="4.7109375" style="3" customWidth="1"/>
    <col min="15948" max="15948" width="7.7109375" style="3" bestFit="1" customWidth="1"/>
    <col min="15949" max="15949" width="45.7109375" style="3" customWidth="1"/>
    <col min="15950" max="15950" width="16.42578125" style="3" customWidth="1"/>
    <col min="15951" max="15951" width="22.140625" style="3" customWidth="1"/>
    <col min="15952" max="15952" width="20.140625" style="3" customWidth="1"/>
    <col min="15953" max="15953" width="21.7109375" style="3" customWidth="1"/>
    <col min="15954" max="15954" width="16" style="3" customWidth="1"/>
    <col min="15955" max="15955" width="18.42578125" style="3" customWidth="1"/>
    <col min="15956" max="15956" width="21.7109375" style="3" customWidth="1"/>
    <col min="15957" max="15957" width="13.28515625" style="3" customWidth="1"/>
    <col min="15958" max="15958" width="28.28515625" style="3" customWidth="1"/>
    <col min="15959" max="15982" width="0" style="3" hidden="1" customWidth="1"/>
    <col min="15983" max="15985" width="8.7109375" style="3"/>
    <col min="15986" max="15986" width="21" style="3" customWidth="1"/>
    <col min="15987" max="16075" width="8.7109375" style="3"/>
    <col min="16076" max="16076" width="30.85546875" style="3" customWidth="1"/>
    <col min="16077" max="16077" width="17.28515625" style="3" customWidth="1"/>
    <col min="16078" max="16079" width="0" style="3" hidden="1" customWidth="1"/>
    <col min="16080" max="16080" width="36.28515625" style="3" customWidth="1"/>
    <col min="16081" max="16092" width="7.28515625" style="3" customWidth="1"/>
    <col min="16093" max="16093" width="7.7109375" style="3" customWidth="1"/>
    <col min="16094" max="16102" width="7.28515625" style="3" customWidth="1"/>
    <col min="16103" max="16103" width="8.140625" style="3" customWidth="1"/>
    <col min="16104" max="16127" width="7.28515625" style="3" customWidth="1"/>
    <col min="16128" max="16176" width="0" style="3" hidden="1" customWidth="1"/>
    <col min="16177" max="16177" width="13.28515625" style="3" customWidth="1"/>
    <col min="16178" max="16179" width="8.7109375" style="3"/>
    <col min="16180" max="16190" width="0" style="3" hidden="1" customWidth="1"/>
    <col min="16191" max="16191" width="8.7109375" style="3"/>
    <col min="16192" max="16192" width="7.7109375" style="3" bestFit="1" customWidth="1"/>
    <col min="16193" max="16193" width="45.7109375" style="3" customWidth="1"/>
    <col min="16194" max="16194" width="16.42578125" style="3" customWidth="1"/>
    <col min="16195" max="16195" width="22.140625" style="3" customWidth="1"/>
    <col min="16196" max="16196" width="20.140625" style="3" customWidth="1"/>
    <col min="16197" max="16197" width="21.7109375" style="3" customWidth="1"/>
    <col min="16198" max="16198" width="16" style="3" customWidth="1"/>
    <col min="16199" max="16199" width="18.42578125" style="3" customWidth="1"/>
    <col min="16200" max="16200" width="21.7109375" style="3" customWidth="1"/>
    <col min="16201" max="16201" width="13.28515625" style="3" customWidth="1"/>
    <col min="16202" max="16202" width="28.28515625" style="3" customWidth="1"/>
    <col min="16203" max="16203" width="4.7109375" style="3" customWidth="1"/>
    <col min="16204" max="16204" width="7.7109375" style="3" bestFit="1" customWidth="1"/>
    <col min="16205" max="16205" width="45.7109375" style="3" customWidth="1"/>
    <col min="16206" max="16206" width="16.42578125" style="3" customWidth="1"/>
    <col min="16207" max="16207" width="22.140625" style="3" customWidth="1"/>
    <col min="16208" max="16208" width="20.140625" style="3" customWidth="1"/>
    <col min="16209" max="16209" width="21.7109375" style="3" customWidth="1"/>
    <col min="16210" max="16210" width="16" style="3" customWidth="1"/>
    <col min="16211" max="16211" width="18.42578125" style="3" customWidth="1"/>
    <col min="16212" max="16212" width="21.7109375" style="3" customWidth="1"/>
    <col min="16213" max="16213" width="13.28515625" style="3" customWidth="1"/>
    <col min="16214" max="16214" width="28.28515625" style="3" customWidth="1"/>
    <col min="16215" max="16238" width="0" style="3" hidden="1" customWidth="1"/>
    <col min="16239" max="16241" width="8.7109375" style="3"/>
    <col min="16242" max="16242" width="21" style="3" customWidth="1"/>
    <col min="16243" max="16384" width="8.7109375" style="3"/>
  </cols>
  <sheetData>
    <row r="1" spans="1:118" ht="25.35" hidden="1" customHeight="1" x14ac:dyDescent="0.25"/>
    <row r="2" spans="1:118" ht="24.6" hidden="1" customHeight="1" x14ac:dyDescent="0.25">
      <c r="DE2" s="81" t="s">
        <v>236</v>
      </c>
      <c r="DF2" s="243" t="s">
        <v>237</v>
      </c>
      <c r="DG2" s="243"/>
    </row>
    <row r="3" spans="1:118" ht="20.100000000000001" hidden="1" customHeight="1" x14ac:dyDescent="0.25">
      <c r="DE3" s="82" t="e">
        <f>#REF!</f>
        <v>#REF!</v>
      </c>
      <c r="DF3" s="83" t="s">
        <v>238</v>
      </c>
      <c r="DG3" s="84">
        <v>0.5</v>
      </c>
    </row>
    <row r="4" spans="1:118" ht="20.100000000000001" hidden="1" customHeight="1" x14ac:dyDescent="0.25">
      <c r="DE4" s="82" t="e">
        <f>#REF!</f>
        <v>#REF!</v>
      </c>
      <c r="DF4" s="83" t="s">
        <v>239</v>
      </c>
      <c r="DG4" s="84">
        <v>0.5</v>
      </c>
    </row>
    <row r="5" spans="1:118" ht="20.100000000000001" hidden="1" customHeight="1" x14ac:dyDescent="0.25">
      <c r="CZ5" s="85"/>
      <c r="DA5" s="85"/>
      <c r="DB5" s="2"/>
    </row>
    <row r="6" spans="1:118" ht="20.100000000000001" hidden="1" customHeight="1" x14ac:dyDescent="0.25">
      <c r="CZ6" s="85"/>
      <c r="DA6" s="85"/>
      <c r="DB6" s="2"/>
    </row>
    <row r="7" spans="1:118" ht="40.5" hidden="1" customHeight="1" x14ac:dyDescent="0.25"/>
    <row r="8" spans="1:118" ht="32.25" customHeight="1" x14ac:dyDescent="0.25"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CW8" s="244" t="s">
        <v>240</v>
      </c>
      <c r="CX8" s="245"/>
      <c r="CY8" s="245"/>
      <c r="CZ8" s="245"/>
      <c r="DA8" s="245"/>
      <c r="DB8" s="245"/>
      <c r="DC8" s="245"/>
      <c r="DD8" s="245"/>
      <c r="DE8" s="245"/>
      <c r="DF8" s="245"/>
      <c r="DG8" s="246"/>
      <c r="DM8" s="3" t="s">
        <v>241</v>
      </c>
    </row>
    <row r="9" spans="1:118" ht="32.25" customHeight="1" x14ac:dyDescent="0.25">
      <c r="C9" s="87"/>
      <c r="D9" s="86"/>
      <c r="E9" s="88">
        <f t="shared" ref="E9:BP9" si="0">E10</f>
        <v>45537</v>
      </c>
      <c r="F9" s="88">
        <f t="shared" si="0"/>
        <v>45538</v>
      </c>
      <c r="G9" s="88">
        <f t="shared" si="0"/>
        <v>45539</v>
      </c>
      <c r="H9" s="88">
        <f t="shared" si="0"/>
        <v>45540</v>
      </c>
      <c r="I9" s="88">
        <f t="shared" si="0"/>
        <v>45541</v>
      </c>
      <c r="J9" s="88">
        <f t="shared" si="0"/>
        <v>45542</v>
      </c>
      <c r="K9" s="88">
        <f t="shared" si="0"/>
        <v>45543</v>
      </c>
      <c r="L9" s="88">
        <f t="shared" si="0"/>
        <v>45544</v>
      </c>
      <c r="M9" s="88">
        <f t="shared" si="0"/>
        <v>45545</v>
      </c>
      <c r="N9" s="88">
        <f t="shared" si="0"/>
        <v>45546</v>
      </c>
      <c r="O9" s="88">
        <f t="shared" si="0"/>
        <v>45547</v>
      </c>
      <c r="P9" s="88">
        <f t="shared" si="0"/>
        <v>45548</v>
      </c>
      <c r="Q9" s="88">
        <f t="shared" si="0"/>
        <v>45549</v>
      </c>
      <c r="R9" s="88">
        <f t="shared" si="0"/>
        <v>45550</v>
      </c>
      <c r="S9" s="88">
        <f t="shared" si="0"/>
        <v>45551</v>
      </c>
      <c r="T9" s="88">
        <f t="shared" si="0"/>
        <v>45552</v>
      </c>
      <c r="U9" s="88">
        <f t="shared" si="0"/>
        <v>45553</v>
      </c>
      <c r="V9" s="88">
        <f t="shared" si="0"/>
        <v>45554</v>
      </c>
      <c r="W9" s="88">
        <f t="shared" si="0"/>
        <v>45555</v>
      </c>
      <c r="X9" s="88">
        <f t="shared" si="0"/>
        <v>45556</v>
      </c>
      <c r="Y9" s="88">
        <f t="shared" si="0"/>
        <v>45557</v>
      </c>
      <c r="Z9" s="88">
        <f t="shared" si="0"/>
        <v>45558</v>
      </c>
      <c r="AA9" s="88">
        <f t="shared" si="0"/>
        <v>45559</v>
      </c>
      <c r="AB9" s="88">
        <f t="shared" si="0"/>
        <v>45560</v>
      </c>
      <c r="AC9" s="88">
        <f t="shared" si="0"/>
        <v>45561</v>
      </c>
      <c r="AD9" s="88">
        <f t="shared" si="0"/>
        <v>45562</v>
      </c>
      <c r="AE9" s="88">
        <f t="shared" si="0"/>
        <v>45563</v>
      </c>
      <c r="AF9" s="88">
        <f t="shared" si="0"/>
        <v>45564</v>
      </c>
      <c r="AG9" s="88">
        <f t="shared" si="0"/>
        <v>45565</v>
      </c>
      <c r="AH9" s="88">
        <f t="shared" si="0"/>
        <v>45566</v>
      </c>
      <c r="AI9" s="88">
        <f t="shared" si="0"/>
        <v>45567</v>
      </c>
      <c r="AJ9" s="88">
        <f t="shared" si="0"/>
        <v>45568</v>
      </c>
      <c r="AK9" s="88">
        <f t="shared" si="0"/>
        <v>45569</v>
      </c>
      <c r="AL9" s="88">
        <f t="shared" si="0"/>
        <v>45570</v>
      </c>
      <c r="AM9" s="88">
        <f t="shared" si="0"/>
        <v>45571</v>
      </c>
      <c r="AN9" s="88">
        <f t="shared" si="0"/>
        <v>45572</v>
      </c>
      <c r="AO9" s="88">
        <f t="shared" si="0"/>
        <v>45573</v>
      </c>
      <c r="AP9" s="88">
        <f t="shared" si="0"/>
        <v>45574</v>
      </c>
      <c r="AQ9" s="88">
        <f t="shared" si="0"/>
        <v>45575</v>
      </c>
      <c r="AR9" s="88">
        <f t="shared" si="0"/>
        <v>45576</v>
      </c>
      <c r="AS9" s="88">
        <f t="shared" si="0"/>
        <v>45577</v>
      </c>
      <c r="AT9" s="88">
        <f t="shared" si="0"/>
        <v>45578</v>
      </c>
      <c r="AU9" s="88">
        <f t="shared" si="0"/>
        <v>45579</v>
      </c>
      <c r="AV9" s="88">
        <f t="shared" si="0"/>
        <v>45580</v>
      </c>
      <c r="AW9" s="88">
        <f t="shared" si="0"/>
        <v>45581</v>
      </c>
      <c r="AX9" s="88">
        <f t="shared" si="0"/>
        <v>45582</v>
      </c>
      <c r="AY9" s="88">
        <f t="shared" si="0"/>
        <v>45583</v>
      </c>
      <c r="AZ9" s="88">
        <f t="shared" si="0"/>
        <v>45584</v>
      </c>
      <c r="BA9" s="88">
        <f t="shared" si="0"/>
        <v>45585</v>
      </c>
      <c r="BB9" s="88">
        <f t="shared" si="0"/>
        <v>45586</v>
      </c>
      <c r="BC9" s="88">
        <f t="shared" si="0"/>
        <v>45587</v>
      </c>
      <c r="BD9" s="88">
        <f t="shared" si="0"/>
        <v>45588</v>
      </c>
      <c r="BE9" s="88">
        <f t="shared" si="0"/>
        <v>45589</v>
      </c>
      <c r="BF9" s="88">
        <f t="shared" si="0"/>
        <v>45590</v>
      </c>
      <c r="BG9" s="88">
        <f t="shared" si="0"/>
        <v>45591</v>
      </c>
      <c r="BH9" s="88">
        <f t="shared" si="0"/>
        <v>45592</v>
      </c>
      <c r="BI9" s="88">
        <f t="shared" si="0"/>
        <v>45593</v>
      </c>
      <c r="BJ9" s="88">
        <f t="shared" si="0"/>
        <v>45594</v>
      </c>
      <c r="BK9" s="88">
        <f t="shared" si="0"/>
        <v>45595</v>
      </c>
      <c r="BL9" s="88">
        <f t="shared" si="0"/>
        <v>45596</v>
      </c>
      <c r="BM9" s="88">
        <f t="shared" si="0"/>
        <v>45597</v>
      </c>
      <c r="BN9" s="88">
        <f t="shared" si="0"/>
        <v>45598</v>
      </c>
      <c r="BO9" s="88">
        <f t="shared" si="0"/>
        <v>45599</v>
      </c>
      <c r="BP9" s="88">
        <f t="shared" si="0"/>
        <v>45600</v>
      </c>
      <c r="BQ9" s="88">
        <f t="shared" ref="BQ9:CT9" si="1">BQ10</f>
        <v>45601</v>
      </c>
      <c r="BR9" s="88">
        <f t="shared" si="1"/>
        <v>45602</v>
      </c>
      <c r="BS9" s="88">
        <f t="shared" si="1"/>
        <v>45603</v>
      </c>
      <c r="BT9" s="88">
        <f t="shared" si="1"/>
        <v>45604</v>
      </c>
      <c r="BU9" s="88">
        <f t="shared" si="1"/>
        <v>45605</v>
      </c>
      <c r="BV9" s="88">
        <f t="shared" si="1"/>
        <v>45606</v>
      </c>
      <c r="BW9" s="88">
        <f t="shared" si="1"/>
        <v>45607</v>
      </c>
      <c r="BX9" s="88">
        <f t="shared" si="1"/>
        <v>45608</v>
      </c>
      <c r="BY9" s="88">
        <f t="shared" si="1"/>
        <v>45609</v>
      </c>
      <c r="BZ9" s="88">
        <f t="shared" si="1"/>
        <v>45610</v>
      </c>
      <c r="CA9" s="88">
        <f t="shared" si="1"/>
        <v>45611</v>
      </c>
      <c r="CB9" s="88">
        <f t="shared" si="1"/>
        <v>45612</v>
      </c>
      <c r="CC9" s="88">
        <f t="shared" si="1"/>
        <v>45613</v>
      </c>
      <c r="CD9" s="88">
        <f t="shared" si="1"/>
        <v>45614</v>
      </c>
      <c r="CE9" s="88">
        <f t="shared" si="1"/>
        <v>45615</v>
      </c>
      <c r="CF9" s="88">
        <f t="shared" si="1"/>
        <v>45616</v>
      </c>
      <c r="CG9" s="88">
        <f t="shared" si="1"/>
        <v>45617</v>
      </c>
      <c r="CH9" s="88">
        <f t="shared" si="1"/>
        <v>45618</v>
      </c>
      <c r="CI9" s="88">
        <f t="shared" si="1"/>
        <v>45619</v>
      </c>
      <c r="CJ9" s="88">
        <f t="shared" si="1"/>
        <v>45620</v>
      </c>
      <c r="CK9" s="88">
        <f t="shared" si="1"/>
        <v>45621</v>
      </c>
      <c r="CL9" s="88">
        <f t="shared" si="1"/>
        <v>45622</v>
      </c>
      <c r="CM9" s="88">
        <f t="shared" si="1"/>
        <v>45623</v>
      </c>
      <c r="CN9" s="88">
        <f t="shared" si="1"/>
        <v>45624</v>
      </c>
      <c r="CO9" s="88">
        <f t="shared" si="1"/>
        <v>45625</v>
      </c>
      <c r="CP9" s="88">
        <f t="shared" si="1"/>
        <v>45626</v>
      </c>
      <c r="CQ9" s="88">
        <f t="shared" si="1"/>
        <v>45627</v>
      </c>
      <c r="CR9" s="88">
        <f t="shared" si="1"/>
        <v>45628</v>
      </c>
      <c r="CS9" s="88">
        <f t="shared" si="1"/>
        <v>45629</v>
      </c>
      <c r="CT9" s="88">
        <f t="shared" si="1"/>
        <v>45630</v>
      </c>
      <c r="CU9" s="80" t="s">
        <v>242</v>
      </c>
      <c r="CW9" s="247"/>
      <c r="CX9" s="248"/>
      <c r="CY9" s="248"/>
      <c r="CZ9" s="248"/>
      <c r="DA9" s="248"/>
      <c r="DB9" s="248"/>
      <c r="DC9" s="248"/>
      <c r="DD9" s="248"/>
      <c r="DE9" s="248"/>
      <c r="DF9" s="248"/>
      <c r="DG9" s="249"/>
      <c r="DJ9" s="89" t="s">
        <v>243</v>
      </c>
      <c r="DK9" s="89" t="s">
        <v>244</v>
      </c>
    </row>
    <row r="10" spans="1:118" s="1" customFormat="1" ht="45" customHeight="1" x14ac:dyDescent="0.2">
      <c r="A10" s="90" t="s">
        <v>245</v>
      </c>
      <c r="B10" s="90" t="s">
        <v>23</v>
      </c>
      <c r="C10" s="90" t="s">
        <v>246</v>
      </c>
      <c r="D10" s="91" t="s">
        <v>247</v>
      </c>
      <c r="E10" s="92">
        <v>45537</v>
      </c>
      <c r="F10" s="92">
        <v>45538</v>
      </c>
      <c r="G10" s="92">
        <v>45539</v>
      </c>
      <c r="H10" s="92">
        <v>45540</v>
      </c>
      <c r="I10" s="92">
        <v>45541</v>
      </c>
      <c r="J10" s="92">
        <v>45542</v>
      </c>
      <c r="K10" s="92">
        <v>45543</v>
      </c>
      <c r="L10" s="92">
        <v>45544</v>
      </c>
      <c r="M10" s="92">
        <v>45545</v>
      </c>
      <c r="N10" s="92">
        <v>45546</v>
      </c>
      <c r="O10" s="92">
        <v>45547</v>
      </c>
      <c r="P10" s="92">
        <v>45548</v>
      </c>
      <c r="Q10" s="92">
        <v>45549</v>
      </c>
      <c r="R10" s="92">
        <v>45550</v>
      </c>
      <c r="S10" s="92">
        <v>45551</v>
      </c>
      <c r="T10" s="92">
        <v>45552</v>
      </c>
      <c r="U10" s="92">
        <v>45553</v>
      </c>
      <c r="V10" s="92">
        <v>45554</v>
      </c>
      <c r="W10" s="92">
        <v>45555</v>
      </c>
      <c r="X10" s="92">
        <v>45556</v>
      </c>
      <c r="Y10" s="92">
        <v>45557</v>
      </c>
      <c r="Z10" s="92">
        <v>45558</v>
      </c>
      <c r="AA10" s="92">
        <v>45559</v>
      </c>
      <c r="AB10" s="92">
        <v>45560</v>
      </c>
      <c r="AC10" s="92">
        <v>45561</v>
      </c>
      <c r="AD10" s="92">
        <v>45562</v>
      </c>
      <c r="AE10" s="92">
        <v>45563</v>
      </c>
      <c r="AF10" s="92">
        <v>45564</v>
      </c>
      <c r="AG10" s="92">
        <v>45565</v>
      </c>
      <c r="AH10" s="92">
        <v>45566</v>
      </c>
      <c r="AI10" s="92">
        <v>45567</v>
      </c>
      <c r="AJ10" s="92">
        <v>45568</v>
      </c>
      <c r="AK10" s="92">
        <v>45569</v>
      </c>
      <c r="AL10" s="92">
        <f t="shared" ref="AL10:CT10" si="2">AK10+1</f>
        <v>45570</v>
      </c>
      <c r="AM10" s="92">
        <f t="shared" si="2"/>
        <v>45571</v>
      </c>
      <c r="AN10" s="92">
        <f t="shared" si="2"/>
        <v>45572</v>
      </c>
      <c r="AO10" s="92">
        <f t="shared" si="2"/>
        <v>45573</v>
      </c>
      <c r="AP10" s="92">
        <f t="shared" si="2"/>
        <v>45574</v>
      </c>
      <c r="AQ10" s="92">
        <f t="shared" si="2"/>
        <v>45575</v>
      </c>
      <c r="AR10" s="92">
        <f t="shared" si="2"/>
        <v>45576</v>
      </c>
      <c r="AS10" s="92">
        <f t="shared" si="2"/>
        <v>45577</v>
      </c>
      <c r="AT10" s="92">
        <f t="shared" si="2"/>
        <v>45578</v>
      </c>
      <c r="AU10" s="92">
        <f t="shared" si="2"/>
        <v>45579</v>
      </c>
      <c r="AV10" s="92">
        <f t="shared" si="2"/>
        <v>45580</v>
      </c>
      <c r="AW10" s="92">
        <f t="shared" si="2"/>
        <v>45581</v>
      </c>
      <c r="AX10" s="92">
        <f t="shared" si="2"/>
        <v>45582</v>
      </c>
      <c r="AY10" s="92">
        <f t="shared" si="2"/>
        <v>45583</v>
      </c>
      <c r="AZ10" s="92">
        <f t="shared" si="2"/>
        <v>45584</v>
      </c>
      <c r="BA10" s="92">
        <f t="shared" si="2"/>
        <v>45585</v>
      </c>
      <c r="BB10" s="92">
        <f t="shared" si="2"/>
        <v>45586</v>
      </c>
      <c r="BC10" s="92">
        <f t="shared" si="2"/>
        <v>45587</v>
      </c>
      <c r="BD10" s="92">
        <f t="shared" si="2"/>
        <v>45588</v>
      </c>
      <c r="BE10" s="92">
        <f t="shared" si="2"/>
        <v>45589</v>
      </c>
      <c r="BF10" s="92">
        <f t="shared" si="2"/>
        <v>45590</v>
      </c>
      <c r="BG10" s="92">
        <f t="shared" si="2"/>
        <v>45591</v>
      </c>
      <c r="BH10" s="92">
        <f t="shared" si="2"/>
        <v>45592</v>
      </c>
      <c r="BI10" s="92">
        <f t="shared" si="2"/>
        <v>45593</v>
      </c>
      <c r="BJ10" s="92">
        <f t="shared" si="2"/>
        <v>45594</v>
      </c>
      <c r="BK10" s="92">
        <f t="shared" si="2"/>
        <v>45595</v>
      </c>
      <c r="BL10" s="92">
        <f t="shared" si="2"/>
        <v>45596</v>
      </c>
      <c r="BM10" s="92">
        <f t="shared" si="2"/>
        <v>45597</v>
      </c>
      <c r="BN10" s="92">
        <f t="shared" si="2"/>
        <v>45598</v>
      </c>
      <c r="BO10" s="92">
        <f t="shared" si="2"/>
        <v>45599</v>
      </c>
      <c r="BP10" s="92">
        <f t="shared" si="2"/>
        <v>45600</v>
      </c>
      <c r="BQ10" s="92">
        <f t="shared" si="2"/>
        <v>45601</v>
      </c>
      <c r="BR10" s="92">
        <f t="shared" si="2"/>
        <v>45602</v>
      </c>
      <c r="BS10" s="92">
        <f t="shared" si="2"/>
        <v>45603</v>
      </c>
      <c r="BT10" s="92">
        <f t="shared" si="2"/>
        <v>45604</v>
      </c>
      <c r="BU10" s="92">
        <f t="shared" si="2"/>
        <v>45605</v>
      </c>
      <c r="BV10" s="92">
        <f t="shared" si="2"/>
        <v>45606</v>
      </c>
      <c r="BW10" s="92">
        <f t="shared" si="2"/>
        <v>45607</v>
      </c>
      <c r="BX10" s="92">
        <f t="shared" si="2"/>
        <v>45608</v>
      </c>
      <c r="BY10" s="92">
        <f t="shared" si="2"/>
        <v>45609</v>
      </c>
      <c r="BZ10" s="92">
        <f t="shared" si="2"/>
        <v>45610</v>
      </c>
      <c r="CA10" s="92">
        <f t="shared" si="2"/>
        <v>45611</v>
      </c>
      <c r="CB10" s="92">
        <f t="shared" si="2"/>
        <v>45612</v>
      </c>
      <c r="CC10" s="92">
        <f t="shared" si="2"/>
        <v>45613</v>
      </c>
      <c r="CD10" s="92">
        <f t="shared" si="2"/>
        <v>45614</v>
      </c>
      <c r="CE10" s="92">
        <f t="shared" si="2"/>
        <v>45615</v>
      </c>
      <c r="CF10" s="92">
        <f t="shared" si="2"/>
        <v>45616</v>
      </c>
      <c r="CG10" s="92">
        <f t="shared" si="2"/>
        <v>45617</v>
      </c>
      <c r="CH10" s="92">
        <f t="shared" si="2"/>
        <v>45618</v>
      </c>
      <c r="CI10" s="92">
        <f t="shared" si="2"/>
        <v>45619</v>
      </c>
      <c r="CJ10" s="92">
        <f t="shared" si="2"/>
        <v>45620</v>
      </c>
      <c r="CK10" s="92">
        <f t="shared" si="2"/>
        <v>45621</v>
      </c>
      <c r="CL10" s="92">
        <f t="shared" si="2"/>
        <v>45622</v>
      </c>
      <c r="CM10" s="92">
        <f t="shared" si="2"/>
        <v>45623</v>
      </c>
      <c r="CN10" s="92">
        <f t="shared" si="2"/>
        <v>45624</v>
      </c>
      <c r="CO10" s="92">
        <f t="shared" si="2"/>
        <v>45625</v>
      </c>
      <c r="CP10" s="92">
        <f t="shared" si="2"/>
        <v>45626</v>
      </c>
      <c r="CQ10" s="92">
        <f t="shared" si="2"/>
        <v>45627</v>
      </c>
      <c r="CR10" s="92">
        <f t="shared" si="2"/>
        <v>45628</v>
      </c>
      <c r="CS10" s="92">
        <f t="shared" si="2"/>
        <v>45629</v>
      </c>
      <c r="CT10" s="92">
        <f t="shared" si="2"/>
        <v>45630</v>
      </c>
      <c r="CU10" s="93">
        <v>40</v>
      </c>
      <c r="CV10" s="94">
        <v>64</v>
      </c>
      <c r="CW10" s="95" t="s">
        <v>0</v>
      </c>
      <c r="CX10" s="95" t="s">
        <v>23</v>
      </c>
      <c r="CY10" s="95" t="s">
        <v>89</v>
      </c>
      <c r="CZ10" s="95" t="s">
        <v>247</v>
      </c>
      <c r="DA10" s="95" t="s">
        <v>248</v>
      </c>
      <c r="DB10" s="95" t="s">
        <v>249</v>
      </c>
      <c r="DC10" s="95" t="s">
        <v>250</v>
      </c>
      <c r="DD10" s="95" t="s">
        <v>251</v>
      </c>
      <c r="DE10" s="95" t="s">
        <v>252</v>
      </c>
      <c r="DF10" s="96" t="s">
        <v>86</v>
      </c>
      <c r="DG10" s="95" t="s">
        <v>253</v>
      </c>
      <c r="DJ10" s="97">
        <v>8.8000000000000007</v>
      </c>
      <c r="DK10" s="97">
        <v>0.6</v>
      </c>
      <c r="DM10" s="98" t="s">
        <v>248</v>
      </c>
      <c r="DN10" s="98" t="s">
        <v>254</v>
      </c>
    </row>
    <row r="11" spans="1:118" s="1" customFormat="1" ht="9.75" customHeight="1" x14ac:dyDescent="0.2">
      <c r="A11" s="99"/>
      <c r="B11" s="100"/>
      <c r="C11" s="100"/>
      <c r="D11" s="101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94"/>
      <c r="CV11" s="94"/>
      <c r="DF11" s="104"/>
    </row>
    <row r="12" spans="1:118" ht="27" customHeight="1" x14ac:dyDescent="0.25">
      <c r="A12" s="105"/>
      <c r="B12" s="106" t="s">
        <v>255</v>
      </c>
      <c r="C12" s="107">
        <f>1800/2</f>
        <v>900</v>
      </c>
      <c r="D12" s="108" t="s">
        <v>256</v>
      </c>
      <c r="E12" s="109">
        <v>4</v>
      </c>
      <c r="F12" s="109">
        <v>4</v>
      </c>
      <c r="G12" s="109">
        <v>4</v>
      </c>
      <c r="H12" s="109">
        <v>4</v>
      </c>
      <c r="I12" s="109">
        <v>4</v>
      </c>
      <c r="J12" s="109"/>
      <c r="K12" s="109"/>
      <c r="L12" s="109">
        <v>4</v>
      </c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10"/>
      <c r="BV12" s="110"/>
      <c r="BW12" s="109"/>
      <c r="BX12" s="109"/>
      <c r="BY12" s="109"/>
      <c r="BZ12" s="109"/>
      <c r="CA12" s="109"/>
      <c r="CB12" s="110"/>
      <c r="CC12" s="110"/>
      <c r="CD12" s="109"/>
      <c r="CE12" s="109"/>
      <c r="CF12" s="109"/>
      <c r="CG12" s="109"/>
      <c r="CH12" s="109"/>
      <c r="CI12" s="110"/>
      <c r="CJ12" s="110"/>
      <c r="CK12" s="109"/>
      <c r="CL12" s="109"/>
      <c r="CM12" s="109"/>
      <c r="CN12" s="109"/>
      <c r="CO12" s="109"/>
      <c r="CP12" s="110"/>
      <c r="CQ12" s="110"/>
      <c r="CR12" s="110"/>
      <c r="CS12" s="110"/>
      <c r="CT12" s="110"/>
      <c r="CU12" s="111">
        <f>C12-(SUM(E12:CT12)*$CU$10)</f>
        <v>-60</v>
      </c>
      <c r="CW12" s="112">
        <f t="shared" ref="CW12:CW44" si="3">A12</f>
        <v>0</v>
      </c>
      <c r="CX12" s="113" t="str">
        <f>IFERROR(D12,"")</f>
        <v>MONTAGEM</v>
      </c>
      <c r="CY12" s="114" t="e">
        <f>#REF!</f>
        <v>#REF!</v>
      </c>
      <c r="CZ12" s="112" t="s">
        <v>257</v>
      </c>
      <c r="DA12" s="112" t="s">
        <v>258</v>
      </c>
      <c r="DB12" s="115">
        <f t="shared" ref="DB12:DB44" si="4">IFERROR(AVERAGE(E12:CT12),"0")</f>
        <v>4</v>
      </c>
      <c r="DC12" s="116">
        <f t="shared" ref="DC12:DC44" si="5">IFERROR(SUM(E12:CT12)/DB12,"0")</f>
        <v>6</v>
      </c>
      <c r="DD12" s="115">
        <f>DB12*DC12*$DJ$10</f>
        <v>211.20000000000002</v>
      </c>
      <c r="DE12" s="117">
        <f t="shared" ref="DE12:DE44" si="6">IFERROR(VLOOKUP(DA12,$DM$12:$DN$24,2,FALSE)*$DK$10,0)</f>
        <v>89.399999999999991</v>
      </c>
      <c r="DF12" s="118">
        <v>1</v>
      </c>
      <c r="DG12" s="119">
        <f t="shared" ref="DG12:DG44" si="7">DD12*DE12*DF12</f>
        <v>18881.28</v>
      </c>
      <c r="DK12" s="117">
        <v>140</v>
      </c>
      <c r="DM12" s="120" t="s">
        <v>259</v>
      </c>
      <c r="DN12" s="121">
        <v>149</v>
      </c>
    </row>
    <row r="13" spans="1:118" ht="27" customHeight="1" x14ac:dyDescent="0.25">
      <c r="A13" s="105"/>
      <c r="B13" s="106" t="s">
        <v>255</v>
      </c>
      <c r="C13" s="107">
        <f>1800/2</f>
        <v>900</v>
      </c>
      <c r="D13" s="108" t="s">
        <v>260</v>
      </c>
      <c r="E13" s="109">
        <v>4</v>
      </c>
      <c r="F13" s="109">
        <v>4</v>
      </c>
      <c r="G13" s="109">
        <v>4</v>
      </c>
      <c r="H13" s="109">
        <v>2</v>
      </c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1">
        <f>C13-(SUM(E13:CT13)*$CV$10)</f>
        <v>4</v>
      </c>
      <c r="CW13" s="112">
        <f t="shared" si="3"/>
        <v>0</v>
      </c>
      <c r="CX13" s="113" t="str">
        <f t="shared" ref="CX13:CX44" si="8">IFERROR(D13,"")</f>
        <v>DESMONTAGEM</v>
      </c>
      <c r="CY13" s="114" t="e">
        <f>#REF!</f>
        <v>#REF!</v>
      </c>
      <c r="CZ13" s="112" t="s">
        <v>257</v>
      </c>
      <c r="DA13" s="112" t="s">
        <v>258</v>
      </c>
      <c r="DB13" s="115">
        <f t="shared" si="4"/>
        <v>3.5</v>
      </c>
      <c r="DC13" s="116">
        <f t="shared" si="5"/>
        <v>4</v>
      </c>
      <c r="DD13" s="115">
        <f t="shared" ref="DD13:DD44" si="9">DB13*DC13*$DJ$10</f>
        <v>123.20000000000002</v>
      </c>
      <c r="DE13" s="117">
        <f t="shared" si="6"/>
        <v>89.399999999999991</v>
      </c>
      <c r="DF13" s="118">
        <v>1</v>
      </c>
      <c r="DG13" s="119">
        <f t="shared" si="7"/>
        <v>11014.08</v>
      </c>
      <c r="DK13" s="117">
        <v>149</v>
      </c>
      <c r="DM13" s="120" t="s">
        <v>261</v>
      </c>
      <c r="DN13" s="121">
        <v>149</v>
      </c>
    </row>
    <row r="14" spans="1:118" ht="27" customHeight="1" x14ac:dyDescent="0.25">
      <c r="A14" s="105"/>
      <c r="B14" s="106" t="s">
        <v>262</v>
      </c>
      <c r="C14" s="107">
        <f>1800/2</f>
        <v>900</v>
      </c>
      <c r="D14" s="108" t="s">
        <v>256</v>
      </c>
      <c r="E14" s="109"/>
      <c r="F14" s="109"/>
      <c r="G14" s="109"/>
      <c r="H14" s="109"/>
      <c r="I14" s="109"/>
      <c r="J14" s="109"/>
      <c r="K14" s="109"/>
      <c r="L14" s="109"/>
      <c r="M14" s="109">
        <v>4</v>
      </c>
      <c r="N14" s="109">
        <v>4</v>
      </c>
      <c r="O14" s="109">
        <v>4</v>
      </c>
      <c r="P14" s="109">
        <v>4</v>
      </c>
      <c r="Q14" s="109"/>
      <c r="R14" s="109"/>
      <c r="S14" s="109">
        <v>4</v>
      </c>
      <c r="T14" s="109">
        <v>4</v>
      </c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1">
        <f t="shared" ref="CU14:CU44" si="10">C14-(SUM(E14:CT14)*$CU$10)</f>
        <v>-60</v>
      </c>
      <c r="CW14" s="112">
        <f t="shared" si="3"/>
        <v>0</v>
      </c>
      <c r="CX14" s="113" t="str">
        <f t="shared" si="8"/>
        <v>MONTAGEM</v>
      </c>
      <c r="CY14" s="114" t="e">
        <f>#REF!</f>
        <v>#REF!</v>
      </c>
      <c r="CZ14" s="112" t="s">
        <v>257</v>
      </c>
      <c r="DA14" s="112" t="s">
        <v>258</v>
      </c>
      <c r="DB14" s="115">
        <f t="shared" si="4"/>
        <v>4</v>
      </c>
      <c r="DC14" s="116">
        <f t="shared" si="5"/>
        <v>6</v>
      </c>
      <c r="DD14" s="115">
        <f t="shared" si="9"/>
        <v>211.20000000000002</v>
      </c>
      <c r="DE14" s="117">
        <f t="shared" si="6"/>
        <v>89.399999999999991</v>
      </c>
      <c r="DF14" s="118">
        <v>1</v>
      </c>
      <c r="DG14" s="119">
        <f t="shared" si="7"/>
        <v>18881.28</v>
      </c>
      <c r="DK14" s="117">
        <v>140</v>
      </c>
      <c r="DM14" s="98" t="s">
        <v>263</v>
      </c>
      <c r="DN14" s="122">
        <v>235</v>
      </c>
    </row>
    <row r="15" spans="1:118" ht="27" customHeight="1" x14ac:dyDescent="0.25">
      <c r="A15" s="105"/>
      <c r="B15" s="106" t="s">
        <v>262</v>
      </c>
      <c r="C15" s="107">
        <f>1800/2</f>
        <v>900</v>
      </c>
      <c r="D15" s="108" t="s">
        <v>260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>
        <v>4</v>
      </c>
      <c r="O15" s="109">
        <v>4</v>
      </c>
      <c r="P15" s="109">
        <v>4</v>
      </c>
      <c r="Q15" s="109"/>
      <c r="R15" s="109"/>
      <c r="S15" s="109">
        <v>2</v>
      </c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1">
        <f>C15-(SUM(E15:CT15)*$CV$10)</f>
        <v>4</v>
      </c>
      <c r="CW15" s="112">
        <f t="shared" si="3"/>
        <v>0</v>
      </c>
      <c r="CX15" s="113" t="str">
        <f t="shared" si="8"/>
        <v>DESMONTAGEM</v>
      </c>
      <c r="CY15" s="114"/>
      <c r="CZ15" s="112" t="s">
        <v>257</v>
      </c>
      <c r="DA15" s="112" t="s">
        <v>258</v>
      </c>
      <c r="DB15" s="115">
        <f t="shared" si="4"/>
        <v>3.5</v>
      </c>
      <c r="DC15" s="116">
        <f t="shared" si="5"/>
        <v>4</v>
      </c>
      <c r="DD15" s="115">
        <f t="shared" si="9"/>
        <v>123.20000000000002</v>
      </c>
      <c r="DE15" s="117">
        <f t="shared" si="6"/>
        <v>89.399999999999991</v>
      </c>
      <c r="DF15" s="123">
        <v>1</v>
      </c>
      <c r="DG15" s="119">
        <f t="shared" si="7"/>
        <v>11014.08</v>
      </c>
      <c r="DK15" s="117">
        <v>130</v>
      </c>
      <c r="DM15" s="98" t="s">
        <v>264</v>
      </c>
      <c r="DN15" s="122">
        <v>155</v>
      </c>
    </row>
    <row r="16" spans="1:118" ht="27" hidden="1" customHeight="1" x14ac:dyDescent="0.25">
      <c r="A16" s="105"/>
      <c r="B16" s="106"/>
      <c r="C16" s="107"/>
      <c r="D16" s="108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1">
        <f t="shared" si="10"/>
        <v>0</v>
      </c>
      <c r="CW16" s="112">
        <f t="shared" si="3"/>
        <v>0</v>
      </c>
      <c r="CX16" s="113">
        <f t="shared" si="8"/>
        <v>0</v>
      </c>
      <c r="CY16" s="114"/>
      <c r="CZ16" s="112" t="s">
        <v>257</v>
      </c>
      <c r="DA16" s="112" t="s">
        <v>87</v>
      </c>
      <c r="DB16" s="115" t="str">
        <f t="shared" si="4"/>
        <v>0</v>
      </c>
      <c r="DC16" s="116" t="str">
        <f t="shared" si="5"/>
        <v>0</v>
      </c>
      <c r="DD16" s="115">
        <f t="shared" si="9"/>
        <v>0</v>
      </c>
      <c r="DE16" s="117">
        <f t="shared" si="6"/>
        <v>82.8</v>
      </c>
      <c r="DF16" s="118">
        <v>1</v>
      </c>
      <c r="DG16" s="119">
        <f t="shared" si="7"/>
        <v>0</v>
      </c>
      <c r="DK16" s="117">
        <v>149</v>
      </c>
      <c r="DM16" s="98" t="s">
        <v>265</v>
      </c>
      <c r="DN16" s="122">
        <v>376</v>
      </c>
    </row>
    <row r="17" spans="1:118" ht="27" hidden="1" customHeight="1" x14ac:dyDescent="0.25">
      <c r="A17" s="105"/>
      <c r="B17" s="106"/>
      <c r="C17" s="107"/>
      <c r="D17" s="108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1">
        <f t="shared" si="10"/>
        <v>0</v>
      </c>
      <c r="CW17" s="112">
        <f t="shared" si="3"/>
        <v>0</v>
      </c>
      <c r="CX17" s="113">
        <f t="shared" si="8"/>
        <v>0</v>
      </c>
      <c r="CY17" s="114"/>
      <c r="CZ17" s="112" t="s">
        <v>257</v>
      </c>
      <c r="DA17" s="112" t="s">
        <v>87</v>
      </c>
      <c r="DB17" s="115" t="str">
        <f t="shared" si="4"/>
        <v>0</v>
      </c>
      <c r="DC17" s="116" t="str">
        <f t="shared" si="5"/>
        <v>0</v>
      </c>
      <c r="DD17" s="115">
        <f t="shared" si="9"/>
        <v>0</v>
      </c>
      <c r="DE17" s="117">
        <f t="shared" si="6"/>
        <v>82.8</v>
      </c>
      <c r="DF17" s="118">
        <v>1</v>
      </c>
      <c r="DG17" s="119">
        <f t="shared" si="7"/>
        <v>0</v>
      </c>
      <c r="DK17" s="117">
        <v>140</v>
      </c>
      <c r="DM17" s="98" t="s">
        <v>87</v>
      </c>
      <c r="DN17" s="122">
        <v>138</v>
      </c>
    </row>
    <row r="18" spans="1:118" ht="27" hidden="1" customHeight="1" x14ac:dyDescent="0.25">
      <c r="A18" s="105"/>
      <c r="B18" s="106"/>
      <c r="C18" s="107"/>
      <c r="D18" s="10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10"/>
      <c r="BA18" s="110"/>
      <c r="BB18" s="109"/>
      <c r="BC18" s="109"/>
      <c r="BD18" s="109"/>
      <c r="BE18" s="109"/>
      <c r="BF18" s="109"/>
      <c r="BG18" s="110"/>
      <c r="BH18" s="110"/>
      <c r="BI18" s="109"/>
      <c r="BJ18" s="109"/>
      <c r="BK18" s="109"/>
      <c r="BL18" s="109"/>
      <c r="BM18" s="109"/>
      <c r="BN18" s="110"/>
      <c r="BO18" s="110"/>
      <c r="BP18" s="109"/>
      <c r="BQ18" s="109"/>
      <c r="BR18" s="109"/>
      <c r="BS18" s="109"/>
      <c r="BT18" s="109"/>
      <c r="BU18" s="110"/>
      <c r="BV18" s="110"/>
      <c r="BW18" s="109"/>
      <c r="BX18" s="109"/>
      <c r="BY18" s="109"/>
      <c r="BZ18" s="109"/>
      <c r="CA18" s="109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1">
        <f t="shared" si="10"/>
        <v>0</v>
      </c>
      <c r="CW18" s="112">
        <f t="shared" si="3"/>
        <v>0</v>
      </c>
      <c r="CX18" s="113">
        <f t="shared" si="8"/>
        <v>0</v>
      </c>
      <c r="CY18" s="114"/>
      <c r="CZ18" s="112" t="s">
        <v>257</v>
      </c>
      <c r="DA18" s="112" t="s">
        <v>87</v>
      </c>
      <c r="DB18" s="115" t="str">
        <f t="shared" si="4"/>
        <v>0</v>
      </c>
      <c r="DC18" s="116" t="str">
        <f t="shared" si="5"/>
        <v>0</v>
      </c>
      <c r="DD18" s="115">
        <f t="shared" si="9"/>
        <v>0</v>
      </c>
      <c r="DE18" s="117">
        <f t="shared" si="6"/>
        <v>82.8</v>
      </c>
      <c r="DF18" s="118">
        <v>1</v>
      </c>
      <c r="DG18" s="119">
        <f t="shared" si="7"/>
        <v>0</v>
      </c>
      <c r="DK18" s="117">
        <v>149</v>
      </c>
      <c r="DM18" s="98" t="s">
        <v>258</v>
      </c>
      <c r="DN18" s="122">
        <v>149</v>
      </c>
    </row>
    <row r="19" spans="1:118" ht="27" hidden="1" customHeight="1" x14ac:dyDescent="0.25">
      <c r="A19" s="105"/>
      <c r="B19" s="106"/>
      <c r="C19" s="107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10"/>
      <c r="BA19" s="110"/>
      <c r="BB19" s="109"/>
      <c r="BC19" s="109"/>
      <c r="BD19" s="109"/>
      <c r="BE19" s="109"/>
      <c r="BF19" s="109"/>
      <c r="BG19" s="110"/>
      <c r="BH19" s="110"/>
      <c r="BI19" s="109"/>
      <c r="BJ19" s="109"/>
      <c r="BK19" s="109"/>
      <c r="BL19" s="109"/>
      <c r="BM19" s="109"/>
      <c r="BN19" s="110"/>
      <c r="BO19" s="110"/>
      <c r="BP19" s="109"/>
      <c r="BQ19" s="109"/>
      <c r="BR19" s="109"/>
      <c r="BS19" s="109"/>
      <c r="BT19" s="109"/>
      <c r="BU19" s="110"/>
      <c r="BV19" s="110"/>
      <c r="BW19" s="109"/>
      <c r="BX19" s="109"/>
      <c r="BY19" s="109"/>
      <c r="BZ19" s="109"/>
      <c r="CA19" s="109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110"/>
      <c r="CS19" s="110"/>
      <c r="CT19" s="110"/>
      <c r="CU19" s="111">
        <f t="shared" si="10"/>
        <v>0</v>
      </c>
      <c r="CW19" s="112">
        <f t="shared" si="3"/>
        <v>0</v>
      </c>
      <c r="CX19" s="113">
        <f t="shared" si="8"/>
        <v>0</v>
      </c>
      <c r="CY19" s="114"/>
      <c r="CZ19" s="112" t="s">
        <v>257</v>
      </c>
      <c r="DA19" s="112" t="s">
        <v>87</v>
      </c>
      <c r="DB19" s="115" t="str">
        <f t="shared" si="4"/>
        <v>0</v>
      </c>
      <c r="DC19" s="116" t="str">
        <f t="shared" si="5"/>
        <v>0</v>
      </c>
      <c r="DD19" s="115">
        <f t="shared" si="9"/>
        <v>0</v>
      </c>
      <c r="DE19" s="117">
        <f t="shared" si="6"/>
        <v>82.8</v>
      </c>
      <c r="DF19" s="118">
        <v>1</v>
      </c>
      <c r="DG19" s="119">
        <f t="shared" si="7"/>
        <v>0</v>
      </c>
      <c r="DK19" s="117">
        <v>140</v>
      </c>
      <c r="DM19" s="98" t="s">
        <v>266</v>
      </c>
      <c r="DN19" s="122">
        <v>130</v>
      </c>
    </row>
    <row r="20" spans="1:118" ht="27" hidden="1" customHeight="1" x14ac:dyDescent="0.25">
      <c r="A20" s="105"/>
      <c r="B20" s="106"/>
      <c r="C20" s="124"/>
      <c r="D20" s="108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110"/>
      <c r="BB20" s="109"/>
      <c r="BC20" s="109"/>
      <c r="BD20" s="109"/>
      <c r="BE20" s="109"/>
      <c r="BF20" s="109"/>
      <c r="BG20" s="110"/>
      <c r="BH20" s="110"/>
      <c r="BI20" s="109"/>
      <c r="BJ20" s="109"/>
      <c r="BK20" s="109"/>
      <c r="BL20" s="109"/>
      <c r="BM20" s="109"/>
      <c r="BN20" s="110"/>
      <c r="BO20" s="110"/>
      <c r="BP20" s="109"/>
      <c r="BQ20" s="109"/>
      <c r="BR20" s="109"/>
      <c r="BS20" s="109"/>
      <c r="BT20" s="109"/>
      <c r="BU20" s="110"/>
      <c r="BV20" s="110"/>
      <c r="BW20" s="109"/>
      <c r="BX20" s="109"/>
      <c r="BY20" s="109"/>
      <c r="BZ20" s="109"/>
      <c r="CA20" s="109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1">
        <f t="shared" si="10"/>
        <v>0</v>
      </c>
      <c r="CW20" s="112">
        <f t="shared" si="3"/>
        <v>0</v>
      </c>
      <c r="CX20" s="113">
        <f t="shared" si="8"/>
        <v>0</v>
      </c>
      <c r="CY20" s="114"/>
      <c r="CZ20" s="112" t="s">
        <v>267</v>
      </c>
      <c r="DA20" s="112" t="s">
        <v>258</v>
      </c>
      <c r="DB20" s="115" t="str">
        <f t="shared" si="4"/>
        <v>0</v>
      </c>
      <c r="DC20" s="116" t="str">
        <f t="shared" si="5"/>
        <v>0</v>
      </c>
      <c r="DD20" s="115">
        <f t="shared" si="9"/>
        <v>0</v>
      </c>
      <c r="DE20" s="117">
        <f t="shared" si="6"/>
        <v>89.399999999999991</v>
      </c>
      <c r="DF20" s="123">
        <v>1</v>
      </c>
      <c r="DG20" s="119">
        <f t="shared" si="7"/>
        <v>0</v>
      </c>
      <c r="DK20" s="117">
        <v>130</v>
      </c>
      <c r="DM20" s="98" t="s">
        <v>268</v>
      </c>
      <c r="DN20" s="122">
        <v>235</v>
      </c>
    </row>
    <row r="21" spans="1:118" ht="27" hidden="1" customHeight="1" x14ac:dyDescent="0.25">
      <c r="A21" s="105"/>
      <c r="B21" s="106"/>
      <c r="C21" s="124"/>
      <c r="D21" s="108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10"/>
      <c r="BA21" s="110"/>
      <c r="BB21" s="109"/>
      <c r="BC21" s="109"/>
      <c r="BD21" s="109"/>
      <c r="BE21" s="109"/>
      <c r="BF21" s="109"/>
      <c r="BG21" s="110"/>
      <c r="BH21" s="110"/>
      <c r="BI21" s="109"/>
      <c r="BJ21" s="109"/>
      <c r="BK21" s="109"/>
      <c r="BL21" s="109"/>
      <c r="BM21" s="109"/>
      <c r="BN21" s="110"/>
      <c r="BO21" s="110"/>
      <c r="BP21" s="109"/>
      <c r="BQ21" s="109"/>
      <c r="BR21" s="109"/>
      <c r="BS21" s="109"/>
      <c r="BT21" s="109"/>
      <c r="BU21" s="110"/>
      <c r="BV21" s="110"/>
      <c r="BW21" s="109"/>
      <c r="BX21" s="109"/>
      <c r="BY21" s="109"/>
      <c r="BZ21" s="109"/>
      <c r="CA21" s="109"/>
      <c r="CB21" s="110"/>
      <c r="CC21" s="110"/>
      <c r="CD21" s="110"/>
      <c r="CE21" s="110"/>
      <c r="CF21" s="110"/>
      <c r="CG21" s="110"/>
      <c r="CH21" s="110"/>
      <c r="CI21" s="110"/>
      <c r="CJ21" s="110"/>
      <c r="CK21" s="110"/>
      <c r="CL21" s="110"/>
      <c r="CM21" s="110"/>
      <c r="CN21" s="110"/>
      <c r="CO21" s="110"/>
      <c r="CP21" s="110"/>
      <c r="CQ21" s="110"/>
      <c r="CR21" s="110"/>
      <c r="CS21" s="110"/>
      <c r="CT21" s="110"/>
      <c r="CU21" s="111">
        <f>C21-(SUM(E21:CT21)*$CU$10)</f>
        <v>0</v>
      </c>
      <c r="CW21" s="112">
        <f t="shared" si="3"/>
        <v>0</v>
      </c>
      <c r="CX21" s="113">
        <f t="shared" si="8"/>
        <v>0</v>
      </c>
      <c r="CY21" s="114"/>
      <c r="CZ21" s="112" t="s">
        <v>267</v>
      </c>
      <c r="DA21" s="112" t="s">
        <v>258</v>
      </c>
      <c r="DB21" s="115" t="str">
        <f t="shared" si="4"/>
        <v>0</v>
      </c>
      <c r="DC21" s="116" t="str">
        <f t="shared" si="5"/>
        <v>0</v>
      </c>
      <c r="DD21" s="115">
        <f t="shared" si="9"/>
        <v>0</v>
      </c>
      <c r="DE21" s="117">
        <f t="shared" si="6"/>
        <v>89.399999999999991</v>
      </c>
      <c r="DF21" s="123">
        <v>1</v>
      </c>
      <c r="DG21" s="119">
        <f t="shared" si="7"/>
        <v>0</v>
      </c>
      <c r="DK21" s="117">
        <v>130</v>
      </c>
      <c r="DM21" s="98" t="s">
        <v>268</v>
      </c>
      <c r="DN21" s="122">
        <v>235</v>
      </c>
    </row>
    <row r="22" spans="1:118" ht="27" hidden="1" customHeight="1" x14ac:dyDescent="0.25">
      <c r="A22" s="105"/>
      <c r="B22" s="106"/>
      <c r="C22" s="124"/>
      <c r="D22" s="108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1">
        <f t="shared" si="10"/>
        <v>0</v>
      </c>
      <c r="CW22" s="112">
        <f t="shared" si="3"/>
        <v>0</v>
      </c>
      <c r="CX22" s="113">
        <f t="shared" si="8"/>
        <v>0</v>
      </c>
      <c r="CY22" s="114"/>
      <c r="CZ22" s="112" t="s">
        <v>267</v>
      </c>
      <c r="DA22" s="112" t="s">
        <v>258</v>
      </c>
      <c r="DB22" s="115" t="str">
        <f t="shared" si="4"/>
        <v>0</v>
      </c>
      <c r="DC22" s="116" t="str">
        <f t="shared" si="5"/>
        <v>0</v>
      </c>
      <c r="DD22" s="115">
        <f t="shared" si="9"/>
        <v>0</v>
      </c>
      <c r="DE22" s="117">
        <f t="shared" si="6"/>
        <v>89.399999999999991</v>
      </c>
      <c r="DF22" s="118">
        <v>1</v>
      </c>
      <c r="DG22" s="119">
        <f t="shared" si="7"/>
        <v>0</v>
      </c>
      <c r="DK22" s="117">
        <v>149</v>
      </c>
      <c r="DM22" s="98" t="s">
        <v>269</v>
      </c>
      <c r="DN22" s="122"/>
    </row>
    <row r="23" spans="1:118" ht="27" hidden="1" customHeight="1" x14ac:dyDescent="0.25">
      <c r="A23" s="105"/>
      <c r="B23" s="106"/>
      <c r="C23" s="124"/>
      <c r="D23" s="108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  <c r="CN23" s="110"/>
      <c r="CO23" s="110"/>
      <c r="CP23" s="110"/>
      <c r="CQ23" s="110"/>
      <c r="CR23" s="110"/>
      <c r="CS23" s="110"/>
      <c r="CT23" s="110"/>
      <c r="CU23" s="111">
        <f>C23-(SUM(E23:CT23)*$CU$10)</f>
        <v>0</v>
      </c>
      <c r="CW23" s="112">
        <f t="shared" si="3"/>
        <v>0</v>
      </c>
      <c r="CX23" s="113">
        <f t="shared" si="8"/>
        <v>0</v>
      </c>
      <c r="CY23" s="114"/>
      <c r="CZ23" s="112" t="s">
        <v>267</v>
      </c>
      <c r="DA23" s="112" t="s">
        <v>258</v>
      </c>
      <c r="DB23" s="115" t="str">
        <f t="shared" si="4"/>
        <v>0</v>
      </c>
      <c r="DC23" s="116" t="str">
        <f t="shared" si="5"/>
        <v>0</v>
      </c>
      <c r="DD23" s="115">
        <f t="shared" si="9"/>
        <v>0</v>
      </c>
      <c r="DE23" s="117">
        <f t="shared" si="6"/>
        <v>89.399999999999991</v>
      </c>
      <c r="DF23" s="118">
        <v>1</v>
      </c>
      <c r="DG23" s="119">
        <f t="shared" si="7"/>
        <v>0</v>
      </c>
      <c r="DK23" s="117">
        <v>149</v>
      </c>
      <c r="DM23" s="98" t="s">
        <v>269</v>
      </c>
      <c r="DN23" s="122"/>
    </row>
    <row r="24" spans="1:118" ht="27" hidden="1" customHeight="1" x14ac:dyDescent="0.25">
      <c r="A24" s="105"/>
      <c r="B24" s="106"/>
      <c r="C24" s="124"/>
      <c r="D24" s="108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10"/>
      <c r="CR24" s="110"/>
      <c r="CS24" s="110"/>
      <c r="CT24" s="110"/>
      <c r="CU24" s="111">
        <f t="shared" si="10"/>
        <v>0</v>
      </c>
      <c r="CW24" s="112">
        <f t="shared" si="3"/>
        <v>0</v>
      </c>
      <c r="CX24" s="113">
        <f t="shared" si="8"/>
        <v>0</v>
      </c>
      <c r="CY24" s="114"/>
      <c r="CZ24" s="112" t="s">
        <v>267</v>
      </c>
      <c r="DA24" s="112" t="s">
        <v>258</v>
      </c>
      <c r="DB24" s="115" t="str">
        <f t="shared" si="4"/>
        <v>0</v>
      </c>
      <c r="DC24" s="116" t="str">
        <f t="shared" si="5"/>
        <v>0</v>
      </c>
      <c r="DD24" s="115">
        <f t="shared" si="9"/>
        <v>0</v>
      </c>
      <c r="DE24" s="117">
        <f t="shared" si="6"/>
        <v>89.399999999999991</v>
      </c>
      <c r="DF24" s="118">
        <v>1</v>
      </c>
      <c r="DG24" s="119">
        <f t="shared" si="7"/>
        <v>0</v>
      </c>
      <c r="DK24" s="117">
        <v>140</v>
      </c>
      <c r="DM24" s="125" t="s">
        <v>88</v>
      </c>
      <c r="DN24" s="122">
        <v>197</v>
      </c>
    </row>
    <row r="25" spans="1:118" ht="27" hidden="1" customHeight="1" x14ac:dyDescent="0.25">
      <c r="A25" s="105"/>
      <c r="B25" s="106"/>
      <c r="C25" s="124"/>
      <c r="D25" s="108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1">
        <f>C25-(SUM(E25:CT25)*$CU$10)</f>
        <v>0</v>
      </c>
      <c r="CW25" s="112">
        <f t="shared" si="3"/>
        <v>0</v>
      </c>
      <c r="CX25" s="113">
        <f t="shared" si="8"/>
        <v>0</v>
      </c>
      <c r="CY25" s="114"/>
      <c r="CZ25" s="112" t="s">
        <v>267</v>
      </c>
      <c r="DA25" s="112" t="s">
        <v>258</v>
      </c>
      <c r="DB25" s="115" t="str">
        <f t="shared" si="4"/>
        <v>0</v>
      </c>
      <c r="DC25" s="116" t="str">
        <f t="shared" si="5"/>
        <v>0</v>
      </c>
      <c r="DD25" s="115">
        <f t="shared" si="9"/>
        <v>0</v>
      </c>
      <c r="DE25" s="117">
        <f t="shared" si="6"/>
        <v>89.399999999999991</v>
      </c>
      <c r="DF25" s="118">
        <v>1</v>
      </c>
      <c r="DG25" s="119">
        <f t="shared" si="7"/>
        <v>0</v>
      </c>
      <c r="DK25" s="117">
        <v>140</v>
      </c>
      <c r="DM25" s="125" t="s">
        <v>88</v>
      </c>
      <c r="DN25" s="122">
        <v>197</v>
      </c>
    </row>
    <row r="26" spans="1:118" ht="27" hidden="1" customHeight="1" x14ac:dyDescent="0.25">
      <c r="A26" s="105"/>
      <c r="B26" s="106"/>
      <c r="C26" s="124"/>
      <c r="D26" s="108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  <c r="CT26" s="110"/>
      <c r="CU26" s="111">
        <f t="shared" si="10"/>
        <v>0</v>
      </c>
      <c r="CW26" s="112">
        <f t="shared" si="3"/>
        <v>0</v>
      </c>
      <c r="CX26" s="113">
        <f t="shared" si="8"/>
        <v>0</v>
      </c>
      <c r="CY26" s="114"/>
      <c r="CZ26" s="112" t="s">
        <v>267</v>
      </c>
      <c r="DA26" s="112" t="s">
        <v>258</v>
      </c>
      <c r="DB26" s="115" t="str">
        <f t="shared" si="4"/>
        <v>0</v>
      </c>
      <c r="DC26" s="116" t="str">
        <f t="shared" si="5"/>
        <v>0</v>
      </c>
      <c r="DD26" s="115">
        <f t="shared" si="9"/>
        <v>0</v>
      </c>
      <c r="DE26" s="117">
        <f t="shared" si="6"/>
        <v>89.399999999999991</v>
      </c>
      <c r="DF26" s="123">
        <v>1</v>
      </c>
      <c r="DG26" s="119">
        <f t="shared" si="7"/>
        <v>0</v>
      </c>
      <c r="DK26" s="117">
        <v>130</v>
      </c>
    </row>
    <row r="27" spans="1:118" ht="27" hidden="1" customHeight="1" x14ac:dyDescent="0.25">
      <c r="A27" s="105"/>
      <c r="B27" s="106"/>
      <c r="C27" s="124"/>
      <c r="D27" s="108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0"/>
      <c r="CR27" s="110"/>
      <c r="CS27" s="110"/>
      <c r="CT27" s="110"/>
      <c r="CU27" s="111">
        <f>C27-(SUM(E27:CT27)*$CU$10)</f>
        <v>0</v>
      </c>
      <c r="CW27" s="112">
        <f t="shared" si="3"/>
        <v>0</v>
      </c>
      <c r="CX27" s="113">
        <f t="shared" si="8"/>
        <v>0</v>
      </c>
      <c r="CY27" s="114"/>
      <c r="CZ27" s="112" t="s">
        <v>267</v>
      </c>
      <c r="DA27" s="112" t="s">
        <v>258</v>
      </c>
      <c r="DB27" s="115" t="str">
        <f t="shared" si="4"/>
        <v>0</v>
      </c>
      <c r="DC27" s="116" t="str">
        <f t="shared" si="5"/>
        <v>0</v>
      </c>
      <c r="DD27" s="115">
        <f t="shared" si="9"/>
        <v>0</v>
      </c>
      <c r="DE27" s="117">
        <f t="shared" si="6"/>
        <v>89.399999999999991</v>
      </c>
      <c r="DF27" s="123">
        <v>1</v>
      </c>
      <c r="DG27" s="119">
        <f t="shared" si="7"/>
        <v>0</v>
      </c>
      <c r="DK27" s="117">
        <v>130</v>
      </c>
    </row>
    <row r="28" spans="1:118" ht="27" hidden="1" customHeight="1" x14ac:dyDescent="0.25">
      <c r="A28" s="105"/>
      <c r="B28" s="106"/>
      <c r="C28" s="124"/>
      <c r="D28" s="108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10"/>
      <c r="BA28" s="110"/>
      <c r="BB28" s="109"/>
      <c r="BC28" s="109"/>
      <c r="BD28" s="109"/>
      <c r="BE28" s="109"/>
      <c r="BF28" s="109"/>
      <c r="BG28" s="110"/>
      <c r="BH28" s="110"/>
      <c r="BI28" s="109"/>
      <c r="BJ28" s="109"/>
      <c r="BK28" s="109"/>
      <c r="BL28" s="109"/>
      <c r="BM28" s="109"/>
      <c r="BN28" s="110"/>
      <c r="BO28" s="110"/>
      <c r="BP28" s="109"/>
      <c r="BQ28" s="109"/>
      <c r="BR28" s="109"/>
      <c r="BS28" s="109"/>
      <c r="BT28" s="109"/>
      <c r="BU28" s="110"/>
      <c r="BV28" s="110"/>
      <c r="BW28" s="109"/>
      <c r="BX28" s="109"/>
      <c r="BY28" s="109"/>
      <c r="BZ28" s="109"/>
      <c r="CA28" s="109"/>
      <c r="CB28" s="110"/>
      <c r="CC28" s="110"/>
      <c r="CD28" s="109"/>
      <c r="CE28" s="109"/>
      <c r="CF28" s="109"/>
      <c r="CG28" s="109"/>
      <c r="CH28" s="109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1">
        <f t="shared" si="10"/>
        <v>0</v>
      </c>
      <c r="CW28" s="112">
        <f t="shared" si="3"/>
        <v>0</v>
      </c>
      <c r="CX28" s="113">
        <f t="shared" si="8"/>
        <v>0</v>
      </c>
      <c r="CY28" s="114"/>
      <c r="CZ28" s="112" t="s">
        <v>267</v>
      </c>
      <c r="DA28" s="112" t="s">
        <v>258</v>
      </c>
      <c r="DB28" s="115" t="str">
        <f t="shared" si="4"/>
        <v>0</v>
      </c>
      <c r="DC28" s="116" t="str">
        <f t="shared" si="5"/>
        <v>0</v>
      </c>
      <c r="DD28" s="115">
        <f t="shared" si="9"/>
        <v>0</v>
      </c>
      <c r="DE28" s="117">
        <f t="shared" si="6"/>
        <v>89.399999999999991</v>
      </c>
      <c r="DF28" s="118">
        <v>1</v>
      </c>
      <c r="DG28" s="119">
        <f t="shared" si="7"/>
        <v>0</v>
      </c>
      <c r="DK28" s="117">
        <v>140</v>
      </c>
    </row>
    <row r="29" spans="1:118" ht="27" hidden="1" customHeight="1" x14ac:dyDescent="0.25">
      <c r="A29" s="105"/>
      <c r="B29" s="106"/>
      <c r="C29" s="124"/>
      <c r="D29" s="108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10"/>
      <c r="BA29" s="110"/>
      <c r="BB29" s="109"/>
      <c r="BC29" s="109"/>
      <c r="BD29" s="109"/>
      <c r="BE29" s="109"/>
      <c r="BF29" s="109"/>
      <c r="BG29" s="110"/>
      <c r="BH29" s="110"/>
      <c r="BI29" s="109"/>
      <c r="BJ29" s="109"/>
      <c r="BK29" s="109"/>
      <c r="BL29" s="109"/>
      <c r="BM29" s="109"/>
      <c r="BN29" s="110"/>
      <c r="BO29" s="110"/>
      <c r="BP29" s="109"/>
      <c r="BQ29" s="109"/>
      <c r="BR29" s="109"/>
      <c r="BS29" s="109"/>
      <c r="BT29" s="109"/>
      <c r="BU29" s="110"/>
      <c r="BV29" s="110"/>
      <c r="BW29" s="109"/>
      <c r="BX29" s="109"/>
      <c r="BY29" s="109"/>
      <c r="BZ29" s="109"/>
      <c r="CA29" s="109"/>
      <c r="CB29" s="110"/>
      <c r="CC29" s="110"/>
      <c r="CD29" s="109"/>
      <c r="CE29" s="109"/>
      <c r="CF29" s="109"/>
      <c r="CG29" s="109"/>
      <c r="CH29" s="109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  <c r="CT29" s="110"/>
      <c r="CU29" s="111">
        <f>C29-(SUM(E29:CT29)*$CU$10)</f>
        <v>0</v>
      </c>
      <c r="CW29" s="112">
        <f t="shared" si="3"/>
        <v>0</v>
      </c>
      <c r="CX29" s="113">
        <f t="shared" si="8"/>
        <v>0</v>
      </c>
      <c r="CY29" s="114"/>
      <c r="CZ29" s="112" t="s">
        <v>267</v>
      </c>
      <c r="DA29" s="112" t="s">
        <v>258</v>
      </c>
      <c r="DB29" s="115" t="str">
        <f t="shared" si="4"/>
        <v>0</v>
      </c>
      <c r="DC29" s="116" t="str">
        <f t="shared" si="5"/>
        <v>0</v>
      </c>
      <c r="DD29" s="115">
        <f t="shared" si="9"/>
        <v>0</v>
      </c>
      <c r="DE29" s="117">
        <f t="shared" si="6"/>
        <v>89.399999999999991</v>
      </c>
      <c r="DF29" s="118">
        <v>1</v>
      </c>
      <c r="DG29" s="119">
        <f t="shared" si="7"/>
        <v>0</v>
      </c>
      <c r="DK29" s="117">
        <v>140</v>
      </c>
    </row>
    <row r="30" spans="1:118" ht="27" hidden="1" customHeight="1" x14ac:dyDescent="0.25">
      <c r="A30" s="105"/>
      <c r="B30" s="106"/>
      <c r="C30" s="124"/>
      <c r="D30" s="108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10"/>
      <c r="BA30" s="110"/>
      <c r="BB30" s="109"/>
      <c r="BC30" s="109"/>
      <c r="BD30" s="109"/>
      <c r="BE30" s="109"/>
      <c r="BF30" s="109"/>
      <c r="BG30" s="110"/>
      <c r="BH30" s="110"/>
      <c r="BI30" s="109"/>
      <c r="BJ30" s="109"/>
      <c r="BK30" s="109"/>
      <c r="BL30" s="109"/>
      <c r="BM30" s="109"/>
      <c r="BN30" s="110"/>
      <c r="BO30" s="110"/>
      <c r="BP30" s="109"/>
      <c r="BQ30" s="109"/>
      <c r="BR30" s="109"/>
      <c r="BS30" s="109"/>
      <c r="BT30" s="109"/>
      <c r="BU30" s="110"/>
      <c r="BV30" s="110"/>
      <c r="BW30" s="109"/>
      <c r="BX30" s="109"/>
      <c r="BY30" s="109"/>
      <c r="BZ30" s="109"/>
      <c r="CA30" s="109"/>
      <c r="CB30" s="110"/>
      <c r="CC30" s="110"/>
      <c r="CD30" s="109"/>
      <c r="CE30" s="109"/>
      <c r="CF30" s="109"/>
      <c r="CG30" s="109"/>
      <c r="CH30" s="109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1">
        <f t="shared" si="10"/>
        <v>0</v>
      </c>
      <c r="CW30" s="112">
        <f t="shared" si="3"/>
        <v>0</v>
      </c>
      <c r="CX30" s="113">
        <f t="shared" si="8"/>
        <v>0</v>
      </c>
      <c r="CY30" s="114" t="e">
        <f>#REF!</f>
        <v>#REF!</v>
      </c>
      <c r="CZ30" s="112" t="s">
        <v>267</v>
      </c>
      <c r="DA30" s="112" t="s">
        <v>258</v>
      </c>
      <c r="DB30" s="115" t="str">
        <f t="shared" si="4"/>
        <v>0</v>
      </c>
      <c r="DC30" s="116" t="str">
        <f t="shared" si="5"/>
        <v>0</v>
      </c>
      <c r="DD30" s="115">
        <f t="shared" si="9"/>
        <v>0</v>
      </c>
      <c r="DE30" s="117">
        <f t="shared" si="6"/>
        <v>89.399999999999991</v>
      </c>
      <c r="DF30" s="123">
        <v>1</v>
      </c>
      <c r="DG30" s="119">
        <f t="shared" si="7"/>
        <v>0</v>
      </c>
      <c r="DK30" s="117">
        <v>197</v>
      </c>
    </row>
    <row r="31" spans="1:118" ht="27" hidden="1" customHeight="1" x14ac:dyDescent="0.25">
      <c r="A31" s="105"/>
      <c r="B31" s="106"/>
      <c r="C31" s="124"/>
      <c r="D31" s="108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10"/>
      <c r="BA31" s="110"/>
      <c r="BB31" s="109"/>
      <c r="BC31" s="109"/>
      <c r="BD31" s="109"/>
      <c r="BE31" s="109"/>
      <c r="BF31" s="109"/>
      <c r="BG31" s="110"/>
      <c r="BH31" s="110"/>
      <c r="BI31" s="109"/>
      <c r="BJ31" s="109"/>
      <c r="BK31" s="109"/>
      <c r="BL31" s="109"/>
      <c r="BM31" s="109"/>
      <c r="BN31" s="110"/>
      <c r="BO31" s="110"/>
      <c r="BP31" s="109"/>
      <c r="BQ31" s="109"/>
      <c r="BR31" s="109"/>
      <c r="BS31" s="109"/>
      <c r="BT31" s="109"/>
      <c r="BU31" s="110"/>
      <c r="BV31" s="110"/>
      <c r="BW31" s="109"/>
      <c r="BX31" s="109"/>
      <c r="BY31" s="109"/>
      <c r="BZ31" s="109"/>
      <c r="CA31" s="109"/>
      <c r="CB31" s="110"/>
      <c r="CC31" s="110"/>
      <c r="CD31" s="109"/>
      <c r="CE31" s="109"/>
      <c r="CF31" s="109"/>
      <c r="CG31" s="109"/>
      <c r="CH31" s="109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1">
        <f>C31-(SUM(E31:CT31)*$CU$10)</f>
        <v>0</v>
      </c>
      <c r="CW31" s="112">
        <f t="shared" si="3"/>
        <v>0</v>
      </c>
      <c r="CX31" s="113">
        <f t="shared" si="8"/>
        <v>0</v>
      </c>
      <c r="CY31" s="114" t="e">
        <f>#REF!</f>
        <v>#REF!</v>
      </c>
      <c r="CZ31" s="112" t="s">
        <v>267</v>
      </c>
      <c r="DA31" s="112" t="s">
        <v>258</v>
      </c>
      <c r="DB31" s="115" t="str">
        <f t="shared" si="4"/>
        <v>0</v>
      </c>
      <c r="DC31" s="116" t="str">
        <f t="shared" si="5"/>
        <v>0</v>
      </c>
      <c r="DD31" s="115">
        <f t="shared" si="9"/>
        <v>0</v>
      </c>
      <c r="DE31" s="117">
        <f t="shared" si="6"/>
        <v>89.399999999999991</v>
      </c>
      <c r="DF31" s="123">
        <v>1</v>
      </c>
      <c r="DG31" s="119">
        <f t="shared" si="7"/>
        <v>0</v>
      </c>
      <c r="DK31" s="117">
        <v>197</v>
      </c>
    </row>
    <row r="32" spans="1:118" ht="27" hidden="1" customHeight="1" x14ac:dyDescent="0.25">
      <c r="A32" s="105"/>
      <c r="B32" s="106"/>
      <c r="C32" s="124"/>
      <c r="D32" s="10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10"/>
      <c r="BA32" s="110"/>
      <c r="BB32" s="109"/>
      <c r="BC32" s="109"/>
      <c r="BD32" s="109"/>
      <c r="BE32" s="109"/>
      <c r="BF32" s="109"/>
      <c r="BG32" s="110"/>
      <c r="BH32" s="110"/>
      <c r="BI32" s="109"/>
      <c r="BJ32" s="109"/>
      <c r="BK32" s="109"/>
      <c r="BL32" s="109"/>
      <c r="BM32" s="109"/>
      <c r="BN32" s="110"/>
      <c r="BO32" s="110"/>
      <c r="BP32" s="109"/>
      <c r="BQ32" s="109"/>
      <c r="BR32" s="109"/>
      <c r="BS32" s="109"/>
      <c r="BT32" s="109"/>
      <c r="BU32" s="110"/>
      <c r="BV32" s="110"/>
      <c r="BW32" s="109"/>
      <c r="BX32" s="109"/>
      <c r="BY32" s="109"/>
      <c r="BZ32" s="109"/>
      <c r="CA32" s="109"/>
      <c r="CB32" s="110"/>
      <c r="CC32" s="110"/>
      <c r="CD32" s="109"/>
      <c r="CE32" s="109"/>
      <c r="CF32" s="109"/>
      <c r="CG32" s="109"/>
      <c r="CH32" s="109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/>
      <c r="CT32" s="110"/>
      <c r="CU32" s="111">
        <f t="shared" si="10"/>
        <v>0</v>
      </c>
      <c r="CW32" s="112">
        <f t="shared" si="3"/>
        <v>0</v>
      </c>
      <c r="CX32" s="113">
        <f t="shared" si="8"/>
        <v>0</v>
      </c>
      <c r="CY32" s="114" t="e">
        <f>#REF!</f>
        <v>#REF!</v>
      </c>
      <c r="CZ32" s="112" t="s">
        <v>267</v>
      </c>
      <c r="DA32" s="112" t="s">
        <v>258</v>
      </c>
      <c r="DB32" s="115" t="str">
        <f t="shared" si="4"/>
        <v>0</v>
      </c>
      <c r="DC32" s="116" t="str">
        <f t="shared" si="5"/>
        <v>0</v>
      </c>
      <c r="DD32" s="115">
        <f t="shared" si="9"/>
        <v>0</v>
      </c>
      <c r="DE32" s="117">
        <f t="shared" si="6"/>
        <v>89.399999999999991</v>
      </c>
      <c r="DF32" s="123">
        <v>1</v>
      </c>
      <c r="DG32" s="119">
        <f t="shared" si="7"/>
        <v>0</v>
      </c>
      <c r="DK32" s="117">
        <v>235</v>
      </c>
    </row>
    <row r="33" spans="1:115" ht="27" hidden="1" customHeight="1" x14ac:dyDescent="0.25">
      <c r="A33" s="105"/>
      <c r="B33" s="106"/>
      <c r="C33" s="124"/>
      <c r="D33" s="108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10"/>
      <c r="BA33" s="110"/>
      <c r="BB33" s="109"/>
      <c r="BC33" s="109"/>
      <c r="BD33" s="109"/>
      <c r="BE33" s="109"/>
      <c r="BF33" s="109"/>
      <c r="BG33" s="110"/>
      <c r="BH33" s="110"/>
      <c r="BI33" s="109"/>
      <c r="BJ33" s="109"/>
      <c r="BK33" s="109"/>
      <c r="BL33" s="109"/>
      <c r="BM33" s="109"/>
      <c r="BN33" s="110"/>
      <c r="BO33" s="110"/>
      <c r="BP33" s="109"/>
      <c r="BQ33" s="109"/>
      <c r="BR33" s="109"/>
      <c r="BS33" s="109"/>
      <c r="BT33" s="109"/>
      <c r="BU33" s="110"/>
      <c r="BV33" s="110"/>
      <c r="BW33" s="109"/>
      <c r="BX33" s="109"/>
      <c r="BY33" s="109"/>
      <c r="BZ33" s="109"/>
      <c r="CA33" s="109"/>
      <c r="CB33" s="110"/>
      <c r="CC33" s="110"/>
      <c r="CD33" s="109"/>
      <c r="CE33" s="109"/>
      <c r="CF33" s="109"/>
      <c r="CG33" s="109"/>
      <c r="CH33" s="109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1">
        <f>C33-(SUM(E33:CT33)*$CU$10)</f>
        <v>0</v>
      </c>
      <c r="CW33" s="112">
        <f t="shared" si="3"/>
        <v>0</v>
      </c>
      <c r="CX33" s="113">
        <f t="shared" si="8"/>
        <v>0</v>
      </c>
      <c r="CY33" s="114" t="e">
        <f>#REF!</f>
        <v>#REF!</v>
      </c>
      <c r="CZ33" s="112" t="s">
        <v>267</v>
      </c>
      <c r="DA33" s="112" t="s">
        <v>258</v>
      </c>
      <c r="DB33" s="115" t="str">
        <f t="shared" si="4"/>
        <v>0</v>
      </c>
      <c r="DC33" s="116" t="str">
        <f t="shared" si="5"/>
        <v>0</v>
      </c>
      <c r="DD33" s="115">
        <f t="shared" si="9"/>
        <v>0</v>
      </c>
      <c r="DE33" s="117">
        <f t="shared" si="6"/>
        <v>89.399999999999991</v>
      </c>
      <c r="DF33" s="123">
        <v>1</v>
      </c>
      <c r="DG33" s="119">
        <f t="shared" si="7"/>
        <v>0</v>
      </c>
      <c r="DK33" s="117">
        <v>235</v>
      </c>
    </row>
    <row r="34" spans="1:115" ht="27" hidden="1" customHeight="1" x14ac:dyDescent="0.25">
      <c r="A34" s="105"/>
      <c r="B34" s="106"/>
      <c r="C34" s="124"/>
      <c r="D34" s="108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10"/>
      <c r="BA34" s="110"/>
      <c r="BB34" s="109"/>
      <c r="BC34" s="109"/>
      <c r="BD34" s="109"/>
      <c r="BE34" s="109"/>
      <c r="BF34" s="109"/>
      <c r="BG34" s="110"/>
      <c r="BH34" s="110"/>
      <c r="BI34" s="109"/>
      <c r="BJ34" s="109"/>
      <c r="BK34" s="109"/>
      <c r="BL34" s="109"/>
      <c r="BM34" s="109"/>
      <c r="BN34" s="110"/>
      <c r="BO34" s="110"/>
      <c r="BP34" s="109"/>
      <c r="BQ34" s="109"/>
      <c r="BR34" s="109"/>
      <c r="BS34" s="109"/>
      <c r="BT34" s="109"/>
      <c r="BU34" s="110"/>
      <c r="BV34" s="110"/>
      <c r="BW34" s="109"/>
      <c r="BX34" s="109"/>
      <c r="BY34" s="109"/>
      <c r="BZ34" s="109"/>
      <c r="CA34" s="109"/>
      <c r="CB34" s="110"/>
      <c r="CC34" s="110"/>
      <c r="CD34" s="109"/>
      <c r="CE34" s="109"/>
      <c r="CF34" s="109"/>
      <c r="CG34" s="109"/>
      <c r="CH34" s="109"/>
      <c r="CI34" s="110"/>
      <c r="CJ34" s="110"/>
      <c r="CK34" s="110"/>
      <c r="CL34" s="110"/>
      <c r="CM34" s="110"/>
      <c r="CN34" s="110"/>
      <c r="CO34" s="110"/>
      <c r="CP34" s="110"/>
      <c r="CQ34" s="110"/>
      <c r="CR34" s="110"/>
      <c r="CS34" s="110"/>
      <c r="CT34" s="110"/>
      <c r="CU34" s="111">
        <f t="shared" si="10"/>
        <v>0</v>
      </c>
      <c r="CW34" s="112">
        <f t="shared" si="3"/>
        <v>0</v>
      </c>
      <c r="CX34" s="113">
        <f t="shared" si="8"/>
        <v>0</v>
      </c>
      <c r="CY34" s="114" t="e">
        <f>#REF!</f>
        <v>#REF!</v>
      </c>
      <c r="CZ34" s="112" t="s">
        <v>267</v>
      </c>
      <c r="DA34" s="112" t="s">
        <v>258</v>
      </c>
      <c r="DB34" s="115" t="str">
        <f t="shared" si="4"/>
        <v>0</v>
      </c>
      <c r="DC34" s="116" t="str">
        <f t="shared" si="5"/>
        <v>0</v>
      </c>
      <c r="DD34" s="115">
        <f t="shared" si="9"/>
        <v>0</v>
      </c>
      <c r="DE34" s="117">
        <f t="shared" si="6"/>
        <v>89.399999999999991</v>
      </c>
      <c r="DF34" s="123">
        <v>1</v>
      </c>
      <c r="DG34" s="119">
        <f t="shared" si="7"/>
        <v>0</v>
      </c>
      <c r="DK34" s="117">
        <v>155</v>
      </c>
    </row>
    <row r="35" spans="1:115" ht="27" hidden="1" customHeight="1" x14ac:dyDescent="0.25">
      <c r="A35" s="105"/>
      <c r="B35" s="106"/>
      <c r="C35" s="124"/>
      <c r="D35" s="108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10"/>
      <c r="BA35" s="110"/>
      <c r="BB35" s="109"/>
      <c r="BC35" s="109"/>
      <c r="BD35" s="109"/>
      <c r="BE35" s="109"/>
      <c r="BF35" s="109"/>
      <c r="BG35" s="110"/>
      <c r="BH35" s="110"/>
      <c r="BI35" s="109"/>
      <c r="BJ35" s="109"/>
      <c r="BK35" s="109"/>
      <c r="BL35" s="109"/>
      <c r="BM35" s="109"/>
      <c r="BN35" s="110"/>
      <c r="BO35" s="110"/>
      <c r="BP35" s="109"/>
      <c r="BQ35" s="109"/>
      <c r="BR35" s="109"/>
      <c r="BS35" s="109"/>
      <c r="BT35" s="109"/>
      <c r="BU35" s="110"/>
      <c r="BV35" s="110"/>
      <c r="BW35" s="109"/>
      <c r="BX35" s="109"/>
      <c r="BY35" s="109"/>
      <c r="BZ35" s="109"/>
      <c r="CA35" s="109"/>
      <c r="CB35" s="110"/>
      <c r="CC35" s="110"/>
      <c r="CD35" s="109"/>
      <c r="CE35" s="109"/>
      <c r="CF35" s="109"/>
      <c r="CG35" s="109"/>
      <c r="CH35" s="109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1">
        <f>C35-(SUM(E35:CT35)*$CU$10)</f>
        <v>0</v>
      </c>
      <c r="CW35" s="112">
        <f t="shared" si="3"/>
        <v>0</v>
      </c>
      <c r="CX35" s="113">
        <f t="shared" si="8"/>
        <v>0</v>
      </c>
      <c r="CY35" s="114" t="e">
        <f>#REF!</f>
        <v>#REF!</v>
      </c>
      <c r="CZ35" s="112" t="s">
        <v>267</v>
      </c>
      <c r="DA35" s="112" t="s">
        <v>258</v>
      </c>
      <c r="DB35" s="115" t="str">
        <f t="shared" si="4"/>
        <v>0</v>
      </c>
      <c r="DC35" s="116" t="str">
        <f t="shared" si="5"/>
        <v>0</v>
      </c>
      <c r="DD35" s="115">
        <f t="shared" si="9"/>
        <v>0</v>
      </c>
      <c r="DE35" s="117">
        <f t="shared" si="6"/>
        <v>89.399999999999991</v>
      </c>
      <c r="DF35" s="123">
        <v>1</v>
      </c>
      <c r="DG35" s="119">
        <f t="shared" si="7"/>
        <v>0</v>
      </c>
      <c r="DK35" s="117">
        <v>155</v>
      </c>
    </row>
    <row r="36" spans="1:115" ht="27" customHeight="1" x14ac:dyDescent="0.25">
      <c r="A36" s="105"/>
      <c r="B36" s="106"/>
      <c r="C36" s="107"/>
      <c r="D36" s="108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10"/>
      <c r="BA36" s="110"/>
      <c r="BB36" s="109"/>
      <c r="BC36" s="109"/>
      <c r="BD36" s="109"/>
      <c r="BE36" s="109"/>
      <c r="BF36" s="109"/>
      <c r="BG36" s="110"/>
      <c r="BH36" s="110"/>
      <c r="BI36" s="109"/>
      <c r="BJ36" s="109"/>
      <c r="BK36" s="109"/>
      <c r="BL36" s="109"/>
      <c r="BM36" s="109"/>
      <c r="BN36" s="110"/>
      <c r="BO36" s="110"/>
      <c r="BP36" s="109"/>
      <c r="BQ36" s="109"/>
      <c r="BR36" s="109"/>
      <c r="BS36" s="109"/>
      <c r="BT36" s="109"/>
      <c r="BU36" s="110"/>
      <c r="BV36" s="110"/>
      <c r="BW36" s="109"/>
      <c r="BX36" s="109"/>
      <c r="BY36" s="109"/>
      <c r="BZ36" s="109"/>
      <c r="CA36" s="109"/>
      <c r="CB36" s="110"/>
      <c r="CC36" s="110"/>
      <c r="CD36" s="109"/>
      <c r="CE36" s="109"/>
      <c r="CF36" s="109"/>
      <c r="CG36" s="109"/>
      <c r="CH36" s="109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1"/>
      <c r="CW36" s="112">
        <f t="shared" si="3"/>
        <v>0</v>
      </c>
      <c r="CX36" s="113">
        <f t="shared" si="8"/>
        <v>0</v>
      </c>
      <c r="CY36" s="114" t="e">
        <f>#REF!</f>
        <v>#REF!</v>
      </c>
      <c r="CZ36" s="112" t="s">
        <v>270</v>
      </c>
      <c r="DA36" s="112" t="s">
        <v>258</v>
      </c>
      <c r="DB36" s="115" t="str">
        <f t="shared" si="4"/>
        <v>0</v>
      </c>
      <c r="DC36" s="116" t="str">
        <f t="shared" si="5"/>
        <v>0</v>
      </c>
      <c r="DD36" s="115">
        <f t="shared" si="9"/>
        <v>0</v>
      </c>
      <c r="DE36" s="117">
        <f t="shared" si="6"/>
        <v>89.399999999999991</v>
      </c>
      <c r="DF36" s="123">
        <v>1</v>
      </c>
      <c r="DG36" s="119">
        <f t="shared" si="7"/>
        <v>0</v>
      </c>
      <c r="DK36" s="117"/>
    </row>
    <row r="37" spans="1:115" ht="27" customHeight="1" x14ac:dyDescent="0.25">
      <c r="A37" s="105"/>
      <c r="B37" s="106"/>
      <c r="C37" s="107"/>
      <c r="D37" s="108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10"/>
      <c r="BA37" s="110"/>
      <c r="BB37" s="109"/>
      <c r="BC37" s="109"/>
      <c r="BD37" s="109"/>
      <c r="BE37" s="109"/>
      <c r="BF37" s="109"/>
      <c r="BG37" s="110"/>
      <c r="BH37" s="110"/>
      <c r="BI37" s="109"/>
      <c r="BJ37" s="109"/>
      <c r="BK37" s="109"/>
      <c r="BL37" s="109"/>
      <c r="BM37" s="109"/>
      <c r="BN37" s="110"/>
      <c r="BO37" s="110"/>
      <c r="BP37" s="109"/>
      <c r="BQ37" s="109"/>
      <c r="BR37" s="109"/>
      <c r="BS37" s="109"/>
      <c r="BT37" s="109"/>
      <c r="BU37" s="110"/>
      <c r="BV37" s="110"/>
      <c r="BW37" s="109"/>
      <c r="BX37" s="109"/>
      <c r="BY37" s="109"/>
      <c r="BZ37" s="109"/>
      <c r="CA37" s="109"/>
      <c r="CB37" s="110"/>
      <c r="CC37" s="110"/>
      <c r="CD37" s="109"/>
      <c r="CE37" s="109"/>
      <c r="CF37" s="109"/>
      <c r="CG37" s="109"/>
      <c r="CH37" s="109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1"/>
      <c r="CW37" s="112">
        <f t="shared" si="3"/>
        <v>0</v>
      </c>
      <c r="CX37" s="113">
        <f t="shared" si="8"/>
        <v>0</v>
      </c>
      <c r="CY37" s="114" t="e">
        <f>#REF!</f>
        <v>#REF!</v>
      </c>
      <c r="CZ37" s="112" t="s">
        <v>270</v>
      </c>
      <c r="DA37" s="112" t="s">
        <v>258</v>
      </c>
      <c r="DB37" s="115" t="str">
        <f t="shared" si="4"/>
        <v>0</v>
      </c>
      <c r="DC37" s="116" t="str">
        <f t="shared" si="5"/>
        <v>0</v>
      </c>
      <c r="DD37" s="115">
        <f t="shared" si="9"/>
        <v>0</v>
      </c>
      <c r="DE37" s="117">
        <f t="shared" si="6"/>
        <v>89.399999999999991</v>
      </c>
      <c r="DF37" s="123">
        <v>1</v>
      </c>
      <c r="DG37" s="119">
        <f t="shared" si="7"/>
        <v>0</v>
      </c>
      <c r="DK37" s="117"/>
    </row>
    <row r="38" spans="1:115" ht="27" customHeight="1" x14ac:dyDescent="0.25">
      <c r="A38" s="105"/>
      <c r="B38" s="106"/>
      <c r="C38" s="107"/>
      <c r="D38" s="108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10"/>
      <c r="BA38" s="110"/>
      <c r="BB38" s="109"/>
      <c r="BC38" s="109"/>
      <c r="BD38" s="109"/>
      <c r="BE38" s="109"/>
      <c r="BF38" s="109"/>
      <c r="BG38" s="110"/>
      <c r="BH38" s="110"/>
      <c r="BI38" s="109"/>
      <c r="BJ38" s="109"/>
      <c r="BK38" s="109"/>
      <c r="BL38" s="109"/>
      <c r="BM38" s="109"/>
      <c r="BN38" s="110"/>
      <c r="BO38" s="110"/>
      <c r="BP38" s="109"/>
      <c r="BQ38" s="109"/>
      <c r="BR38" s="109"/>
      <c r="BS38" s="109"/>
      <c r="BT38" s="109"/>
      <c r="BU38" s="110"/>
      <c r="BV38" s="110"/>
      <c r="BW38" s="109"/>
      <c r="BX38" s="109"/>
      <c r="BY38" s="109"/>
      <c r="BZ38" s="109"/>
      <c r="CA38" s="109"/>
      <c r="CB38" s="110"/>
      <c r="CC38" s="110"/>
      <c r="CD38" s="109"/>
      <c r="CE38" s="109"/>
      <c r="CF38" s="109"/>
      <c r="CG38" s="109"/>
      <c r="CH38" s="109"/>
      <c r="CI38" s="110"/>
      <c r="CJ38" s="110"/>
      <c r="CK38" s="110"/>
      <c r="CL38" s="110"/>
      <c r="CM38" s="110"/>
      <c r="CN38" s="110"/>
      <c r="CO38" s="110"/>
      <c r="CP38" s="110"/>
      <c r="CQ38" s="110"/>
      <c r="CR38" s="110"/>
      <c r="CS38" s="110"/>
      <c r="CT38" s="110"/>
      <c r="CU38" s="111"/>
      <c r="CW38" s="112">
        <f t="shared" si="3"/>
        <v>0</v>
      </c>
      <c r="CX38" s="113">
        <f t="shared" si="8"/>
        <v>0</v>
      </c>
      <c r="CY38" s="114" t="e">
        <f>#REF!</f>
        <v>#REF!</v>
      </c>
      <c r="CZ38" s="112" t="s">
        <v>270</v>
      </c>
      <c r="DA38" s="112" t="s">
        <v>258</v>
      </c>
      <c r="DB38" s="115" t="str">
        <f t="shared" si="4"/>
        <v>0</v>
      </c>
      <c r="DC38" s="116" t="str">
        <f t="shared" si="5"/>
        <v>0</v>
      </c>
      <c r="DD38" s="115">
        <f t="shared" si="9"/>
        <v>0</v>
      </c>
      <c r="DE38" s="117">
        <f t="shared" si="6"/>
        <v>89.399999999999991</v>
      </c>
      <c r="DF38" s="123">
        <v>1</v>
      </c>
      <c r="DG38" s="119">
        <f t="shared" si="7"/>
        <v>0</v>
      </c>
      <c r="DK38" s="117"/>
    </row>
    <row r="39" spans="1:115" ht="27" customHeight="1" x14ac:dyDescent="0.25">
      <c r="A39" s="105"/>
      <c r="B39" s="106"/>
      <c r="C39" s="107"/>
      <c r="D39" s="108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10"/>
      <c r="BA39" s="110"/>
      <c r="BB39" s="109"/>
      <c r="BC39" s="109"/>
      <c r="BD39" s="109"/>
      <c r="BE39" s="109"/>
      <c r="BF39" s="109"/>
      <c r="BG39" s="110"/>
      <c r="BH39" s="110"/>
      <c r="BI39" s="109"/>
      <c r="BJ39" s="109"/>
      <c r="BK39" s="109"/>
      <c r="BL39" s="109"/>
      <c r="BM39" s="109"/>
      <c r="BN39" s="110"/>
      <c r="BO39" s="110"/>
      <c r="BP39" s="109"/>
      <c r="BQ39" s="109"/>
      <c r="BR39" s="109"/>
      <c r="BS39" s="109"/>
      <c r="BT39" s="109"/>
      <c r="BU39" s="110"/>
      <c r="BV39" s="110"/>
      <c r="BW39" s="109"/>
      <c r="BX39" s="109"/>
      <c r="BY39" s="109"/>
      <c r="BZ39" s="109"/>
      <c r="CA39" s="109"/>
      <c r="CB39" s="110"/>
      <c r="CC39" s="110"/>
      <c r="CD39" s="109"/>
      <c r="CE39" s="109"/>
      <c r="CF39" s="109"/>
      <c r="CG39" s="109"/>
      <c r="CH39" s="109"/>
      <c r="CI39" s="110"/>
      <c r="CJ39" s="110"/>
      <c r="CK39" s="110"/>
      <c r="CL39" s="110"/>
      <c r="CM39" s="110"/>
      <c r="CN39" s="110"/>
      <c r="CO39" s="110"/>
      <c r="CP39" s="110"/>
      <c r="CQ39" s="110"/>
      <c r="CR39" s="110"/>
      <c r="CS39" s="110"/>
      <c r="CT39" s="110"/>
      <c r="CU39" s="111"/>
      <c r="CW39" s="112">
        <f t="shared" si="3"/>
        <v>0</v>
      </c>
      <c r="CX39" s="113">
        <f t="shared" si="8"/>
        <v>0</v>
      </c>
      <c r="CY39" s="114" t="e">
        <f>#REF!</f>
        <v>#REF!</v>
      </c>
      <c r="CZ39" s="112" t="s">
        <v>270</v>
      </c>
      <c r="DA39" s="112" t="s">
        <v>258</v>
      </c>
      <c r="DB39" s="115" t="str">
        <f t="shared" si="4"/>
        <v>0</v>
      </c>
      <c r="DC39" s="116" t="str">
        <f t="shared" si="5"/>
        <v>0</v>
      </c>
      <c r="DD39" s="115">
        <f t="shared" si="9"/>
        <v>0</v>
      </c>
      <c r="DE39" s="117">
        <f t="shared" si="6"/>
        <v>89.399999999999991</v>
      </c>
      <c r="DF39" s="123">
        <v>1</v>
      </c>
      <c r="DG39" s="119">
        <f t="shared" si="7"/>
        <v>0</v>
      </c>
      <c r="DK39" s="117"/>
    </row>
    <row r="40" spans="1:115" ht="27" customHeight="1" x14ac:dyDescent="0.25">
      <c r="A40" s="105"/>
      <c r="B40" s="106"/>
      <c r="C40" s="107"/>
      <c r="D40" s="108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10"/>
      <c r="BA40" s="110"/>
      <c r="BB40" s="109"/>
      <c r="BC40" s="109"/>
      <c r="BD40" s="109"/>
      <c r="BE40" s="109"/>
      <c r="BF40" s="109"/>
      <c r="BG40" s="110"/>
      <c r="BH40" s="110"/>
      <c r="BI40" s="109"/>
      <c r="BJ40" s="109"/>
      <c r="BK40" s="109"/>
      <c r="BL40" s="109"/>
      <c r="BM40" s="109"/>
      <c r="BN40" s="110"/>
      <c r="BO40" s="110"/>
      <c r="BP40" s="109"/>
      <c r="BQ40" s="109"/>
      <c r="BR40" s="109"/>
      <c r="BS40" s="109"/>
      <c r="BT40" s="109"/>
      <c r="BU40" s="110"/>
      <c r="BV40" s="110"/>
      <c r="BW40" s="109"/>
      <c r="BX40" s="109"/>
      <c r="BY40" s="109"/>
      <c r="BZ40" s="109"/>
      <c r="CA40" s="109"/>
      <c r="CB40" s="110"/>
      <c r="CC40" s="110"/>
      <c r="CD40" s="109"/>
      <c r="CE40" s="109"/>
      <c r="CF40" s="109"/>
      <c r="CG40" s="109"/>
      <c r="CH40" s="109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1"/>
      <c r="CW40" s="112">
        <f t="shared" si="3"/>
        <v>0</v>
      </c>
      <c r="CX40" s="113">
        <f t="shared" si="8"/>
        <v>0</v>
      </c>
      <c r="CY40" s="114" t="e">
        <f>#REF!</f>
        <v>#REF!</v>
      </c>
      <c r="CZ40" s="112" t="s">
        <v>270</v>
      </c>
      <c r="DA40" s="112" t="s">
        <v>258</v>
      </c>
      <c r="DB40" s="115" t="str">
        <f t="shared" si="4"/>
        <v>0</v>
      </c>
      <c r="DC40" s="116" t="str">
        <f t="shared" si="5"/>
        <v>0</v>
      </c>
      <c r="DD40" s="115">
        <f t="shared" si="9"/>
        <v>0</v>
      </c>
      <c r="DE40" s="117">
        <f t="shared" si="6"/>
        <v>89.399999999999991</v>
      </c>
      <c r="DF40" s="123">
        <v>1</v>
      </c>
      <c r="DG40" s="119">
        <f t="shared" si="7"/>
        <v>0</v>
      </c>
      <c r="DK40" s="117"/>
    </row>
    <row r="41" spans="1:115" ht="27" customHeight="1" x14ac:dyDescent="0.25">
      <c r="A41" s="105"/>
      <c r="B41" s="106"/>
      <c r="C41" s="107"/>
      <c r="D41" s="108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10"/>
      <c r="BA41" s="110"/>
      <c r="BB41" s="109"/>
      <c r="BC41" s="109"/>
      <c r="BD41" s="109"/>
      <c r="BE41" s="109"/>
      <c r="BF41" s="109"/>
      <c r="BG41" s="110"/>
      <c r="BH41" s="110"/>
      <c r="BI41" s="109"/>
      <c r="BJ41" s="109"/>
      <c r="BK41" s="109"/>
      <c r="BL41" s="109"/>
      <c r="BM41" s="109"/>
      <c r="BN41" s="110"/>
      <c r="BO41" s="110"/>
      <c r="BP41" s="109"/>
      <c r="BQ41" s="109"/>
      <c r="BR41" s="109"/>
      <c r="BS41" s="109"/>
      <c r="BT41" s="109"/>
      <c r="BU41" s="110"/>
      <c r="BV41" s="110"/>
      <c r="BW41" s="109"/>
      <c r="BX41" s="109"/>
      <c r="BY41" s="109"/>
      <c r="BZ41" s="109"/>
      <c r="CA41" s="109"/>
      <c r="CB41" s="110"/>
      <c r="CC41" s="110"/>
      <c r="CD41" s="109"/>
      <c r="CE41" s="109"/>
      <c r="CF41" s="109"/>
      <c r="CG41" s="109"/>
      <c r="CH41" s="109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1"/>
      <c r="CW41" s="112">
        <f t="shared" si="3"/>
        <v>0</v>
      </c>
      <c r="CX41" s="113">
        <f t="shared" si="8"/>
        <v>0</v>
      </c>
      <c r="CY41" s="114" t="e">
        <f>#REF!</f>
        <v>#REF!</v>
      </c>
      <c r="CZ41" s="112" t="s">
        <v>270</v>
      </c>
      <c r="DA41" s="112" t="s">
        <v>258</v>
      </c>
      <c r="DB41" s="115" t="str">
        <f t="shared" si="4"/>
        <v>0</v>
      </c>
      <c r="DC41" s="116" t="str">
        <f t="shared" si="5"/>
        <v>0</v>
      </c>
      <c r="DD41" s="115">
        <f t="shared" si="9"/>
        <v>0</v>
      </c>
      <c r="DE41" s="117">
        <f t="shared" si="6"/>
        <v>89.399999999999991</v>
      </c>
      <c r="DF41" s="123">
        <v>1</v>
      </c>
      <c r="DG41" s="119">
        <f t="shared" si="7"/>
        <v>0</v>
      </c>
      <c r="DK41" s="117"/>
    </row>
    <row r="42" spans="1:115" ht="27" customHeight="1" x14ac:dyDescent="0.25">
      <c r="A42" s="105"/>
      <c r="B42" s="106"/>
      <c r="C42" s="107"/>
      <c r="D42" s="108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10"/>
      <c r="BA42" s="110"/>
      <c r="BB42" s="109"/>
      <c r="BC42" s="109"/>
      <c r="BD42" s="109"/>
      <c r="BE42" s="109"/>
      <c r="BF42" s="109"/>
      <c r="BG42" s="110"/>
      <c r="BH42" s="110"/>
      <c r="BI42" s="109"/>
      <c r="BJ42" s="109"/>
      <c r="BK42" s="109"/>
      <c r="BL42" s="109"/>
      <c r="BM42" s="109"/>
      <c r="BN42" s="110"/>
      <c r="BO42" s="110"/>
      <c r="BP42" s="109"/>
      <c r="BQ42" s="109"/>
      <c r="BR42" s="109"/>
      <c r="BS42" s="109"/>
      <c r="BT42" s="109"/>
      <c r="BU42" s="110"/>
      <c r="BV42" s="110"/>
      <c r="BW42" s="109"/>
      <c r="BX42" s="109"/>
      <c r="BY42" s="109"/>
      <c r="BZ42" s="109"/>
      <c r="CA42" s="109"/>
      <c r="CB42" s="110"/>
      <c r="CC42" s="110"/>
      <c r="CD42" s="109"/>
      <c r="CE42" s="109"/>
      <c r="CF42" s="109"/>
      <c r="CG42" s="109"/>
      <c r="CH42" s="109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1"/>
      <c r="CW42" s="112">
        <f t="shared" si="3"/>
        <v>0</v>
      </c>
      <c r="CX42" s="113">
        <f t="shared" si="8"/>
        <v>0</v>
      </c>
      <c r="CY42" s="114" t="e">
        <f>#REF!</f>
        <v>#REF!</v>
      </c>
      <c r="CZ42" s="112" t="s">
        <v>270</v>
      </c>
      <c r="DA42" s="112" t="s">
        <v>258</v>
      </c>
      <c r="DB42" s="115" t="str">
        <f t="shared" si="4"/>
        <v>0</v>
      </c>
      <c r="DC42" s="116" t="str">
        <f t="shared" si="5"/>
        <v>0</v>
      </c>
      <c r="DD42" s="115">
        <f t="shared" si="9"/>
        <v>0</v>
      </c>
      <c r="DE42" s="117">
        <f t="shared" si="6"/>
        <v>89.399999999999991</v>
      </c>
      <c r="DF42" s="123">
        <v>1</v>
      </c>
      <c r="DG42" s="119">
        <f t="shared" si="7"/>
        <v>0</v>
      </c>
      <c r="DK42" s="117"/>
    </row>
    <row r="43" spans="1:115" ht="27" customHeight="1" x14ac:dyDescent="0.25">
      <c r="A43" s="105"/>
      <c r="B43" s="106"/>
      <c r="C43" s="107"/>
      <c r="D43" s="108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10"/>
      <c r="BA43" s="110"/>
      <c r="BB43" s="109"/>
      <c r="BC43" s="109"/>
      <c r="BD43" s="109"/>
      <c r="BE43" s="109"/>
      <c r="BF43" s="109"/>
      <c r="BG43" s="110"/>
      <c r="BH43" s="110"/>
      <c r="BI43" s="109"/>
      <c r="BJ43" s="109"/>
      <c r="BK43" s="109"/>
      <c r="BL43" s="109"/>
      <c r="BM43" s="109"/>
      <c r="BN43" s="110"/>
      <c r="BO43" s="110"/>
      <c r="BP43" s="109"/>
      <c r="BQ43" s="109"/>
      <c r="BR43" s="109"/>
      <c r="BS43" s="109"/>
      <c r="BT43" s="109"/>
      <c r="BU43" s="110"/>
      <c r="BV43" s="110"/>
      <c r="BW43" s="109"/>
      <c r="BX43" s="109"/>
      <c r="BY43" s="109"/>
      <c r="BZ43" s="109"/>
      <c r="CA43" s="109"/>
      <c r="CB43" s="110"/>
      <c r="CC43" s="110"/>
      <c r="CD43" s="109"/>
      <c r="CE43" s="109"/>
      <c r="CF43" s="109"/>
      <c r="CG43" s="109"/>
      <c r="CH43" s="109"/>
      <c r="CI43" s="110"/>
      <c r="CJ43" s="110"/>
      <c r="CK43" s="110"/>
      <c r="CL43" s="110"/>
      <c r="CM43" s="110"/>
      <c r="CN43" s="110"/>
      <c r="CO43" s="110"/>
      <c r="CP43" s="110"/>
      <c r="CQ43" s="110"/>
      <c r="CR43" s="110"/>
      <c r="CS43" s="110"/>
      <c r="CT43" s="110"/>
      <c r="CU43" s="111">
        <f t="shared" si="10"/>
        <v>0</v>
      </c>
      <c r="CW43" s="112">
        <f t="shared" si="3"/>
        <v>0</v>
      </c>
      <c r="CX43" s="113">
        <f t="shared" si="8"/>
        <v>0</v>
      </c>
      <c r="CY43" s="114" t="e">
        <f>#REF!</f>
        <v>#REF!</v>
      </c>
      <c r="CZ43" s="112" t="s">
        <v>270</v>
      </c>
      <c r="DA43" s="112" t="s">
        <v>258</v>
      </c>
      <c r="DB43" s="115" t="str">
        <f t="shared" si="4"/>
        <v>0</v>
      </c>
      <c r="DC43" s="116" t="str">
        <f t="shared" si="5"/>
        <v>0</v>
      </c>
      <c r="DD43" s="115">
        <f t="shared" si="9"/>
        <v>0</v>
      </c>
      <c r="DE43" s="117">
        <f t="shared" si="6"/>
        <v>89.399999999999991</v>
      </c>
      <c r="DF43" s="123">
        <v>1</v>
      </c>
      <c r="DG43" s="119">
        <f t="shared" si="7"/>
        <v>0</v>
      </c>
      <c r="DK43" s="117">
        <v>142</v>
      </c>
    </row>
    <row r="44" spans="1:115" ht="27" customHeight="1" x14ac:dyDescent="0.25">
      <c r="A44" s="105"/>
      <c r="B44" s="106"/>
      <c r="C44" s="107"/>
      <c r="D44" s="108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10"/>
      <c r="BA44" s="110"/>
      <c r="BB44" s="109"/>
      <c r="BC44" s="109"/>
      <c r="BD44" s="109"/>
      <c r="BE44" s="109"/>
      <c r="BF44" s="109"/>
      <c r="BG44" s="110"/>
      <c r="BH44" s="110"/>
      <c r="BI44" s="109"/>
      <c r="BJ44" s="109"/>
      <c r="BK44" s="109"/>
      <c r="BL44" s="109"/>
      <c r="BM44" s="109"/>
      <c r="BN44" s="110"/>
      <c r="BO44" s="110"/>
      <c r="BP44" s="109"/>
      <c r="BQ44" s="109"/>
      <c r="BR44" s="109"/>
      <c r="BS44" s="109"/>
      <c r="BT44" s="109"/>
      <c r="BU44" s="110"/>
      <c r="BV44" s="110"/>
      <c r="BW44" s="109"/>
      <c r="BX44" s="109"/>
      <c r="BY44" s="109"/>
      <c r="BZ44" s="109"/>
      <c r="CA44" s="109"/>
      <c r="CB44" s="110"/>
      <c r="CC44" s="110"/>
      <c r="CD44" s="109"/>
      <c r="CE44" s="109"/>
      <c r="CF44" s="109"/>
      <c r="CG44" s="109"/>
      <c r="CH44" s="109"/>
      <c r="CI44" s="110"/>
      <c r="CJ44" s="110"/>
      <c r="CK44" s="110"/>
      <c r="CL44" s="110"/>
      <c r="CM44" s="110"/>
      <c r="CN44" s="110"/>
      <c r="CO44" s="110"/>
      <c r="CP44" s="110"/>
      <c r="CQ44" s="110"/>
      <c r="CR44" s="110"/>
      <c r="CS44" s="110"/>
      <c r="CT44" s="110"/>
      <c r="CU44" s="111">
        <f t="shared" si="10"/>
        <v>0</v>
      </c>
      <c r="CW44" s="112">
        <f t="shared" si="3"/>
        <v>0</v>
      </c>
      <c r="CX44" s="113">
        <f t="shared" si="8"/>
        <v>0</v>
      </c>
      <c r="CY44" s="114" t="e">
        <f>#REF!</f>
        <v>#REF!</v>
      </c>
      <c r="CZ44" s="112" t="s">
        <v>270</v>
      </c>
      <c r="DA44" s="112" t="s">
        <v>258</v>
      </c>
      <c r="DB44" s="115" t="str">
        <f t="shared" si="4"/>
        <v>0</v>
      </c>
      <c r="DC44" s="116" t="str">
        <f t="shared" si="5"/>
        <v>0</v>
      </c>
      <c r="DD44" s="115">
        <f t="shared" si="9"/>
        <v>0</v>
      </c>
      <c r="DE44" s="117">
        <f t="shared" si="6"/>
        <v>89.399999999999991</v>
      </c>
      <c r="DF44" s="123">
        <v>1</v>
      </c>
      <c r="DG44" s="119">
        <f t="shared" si="7"/>
        <v>0</v>
      </c>
      <c r="DK44" s="117">
        <f>235*1.6</f>
        <v>376</v>
      </c>
    </row>
    <row r="45" spans="1:115" ht="40.35" customHeight="1" x14ac:dyDescent="0.35">
      <c r="A45" s="126"/>
      <c r="B45" s="127"/>
      <c r="C45" s="127"/>
      <c r="D45" s="128" t="s">
        <v>271</v>
      </c>
      <c r="E45" s="129">
        <f t="shared" ref="E45:BP45" si="11">SUM(E12:E44)</f>
        <v>8</v>
      </c>
      <c r="F45" s="129">
        <f t="shared" si="11"/>
        <v>8</v>
      </c>
      <c r="G45" s="129">
        <f t="shared" si="11"/>
        <v>8</v>
      </c>
      <c r="H45" s="129">
        <f t="shared" si="11"/>
        <v>6</v>
      </c>
      <c r="I45" s="129">
        <f t="shared" si="11"/>
        <v>4</v>
      </c>
      <c r="J45" s="129">
        <f t="shared" si="11"/>
        <v>0</v>
      </c>
      <c r="K45" s="129">
        <f t="shared" si="11"/>
        <v>0</v>
      </c>
      <c r="L45" s="129">
        <f t="shared" si="11"/>
        <v>4</v>
      </c>
      <c r="M45" s="129">
        <f t="shared" si="11"/>
        <v>4</v>
      </c>
      <c r="N45" s="129">
        <f t="shared" si="11"/>
        <v>8</v>
      </c>
      <c r="O45" s="129">
        <f t="shared" si="11"/>
        <v>8</v>
      </c>
      <c r="P45" s="129">
        <f t="shared" si="11"/>
        <v>8</v>
      </c>
      <c r="Q45" s="129">
        <f t="shared" si="11"/>
        <v>0</v>
      </c>
      <c r="R45" s="129">
        <f t="shared" si="11"/>
        <v>0</v>
      </c>
      <c r="S45" s="129">
        <f t="shared" si="11"/>
        <v>6</v>
      </c>
      <c r="T45" s="129">
        <f t="shared" si="11"/>
        <v>4</v>
      </c>
      <c r="U45" s="129">
        <f t="shared" si="11"/>
        <v>0</v>
      </c>
      <c r="V45" s="129">
        <f t="shared" si="11"/>
        <v>0</v>
      </c>
      <c r="W45" s="129">
        <f t="shared" si="11"/>
        <v>0</v>
      </c>
      <c r="X45" s="129">
        <f t="shared" si="11"/>
        <v>0</v>
      </c>
      <c r="Y45" s="129">
        <f t="shared" si="11"/>
        <v>0</v>
      </c>
      <c r="Z45" s="129">
        <f t="shared" si="11"/>
        <v>0</v>
      </c>
      <c r="AA45" s="129">
        <f t="shared" si="11"/>
        <v>0</v>
      </c>
      <c r="AB45" s="129">
        <f t="shared" si="11"/>
        <v>0</v>
      </c>
      <c r="AC45" s="129">
        <f t="shared" si="11"/>
        <v>0</v>
      </c>
      <c r="AD45" s="129">
        <f t="shared" si="11"/>
        <v>0</v>
      </c>
      <c r="AE45" s="129">
        <f t="shared" si="11"/>
        <v>0</v>
      </c>
      <c r="AF45" s="129">
        <f t="shared" si="11"/>
        <v>0</v>
      </c>
      <c r="AG45" s="129">
        <f t="shared" si="11"/>
        <v>0</v>
      </c>
      <c r="AH45" s="129">
        <f t="shared" si="11"/>
        <v>0</v>
      </c>
      <c r="AI45" s="129">
        <f t="shared" si="11"/>
        <v>0</v>
      </c>
      <c r="AJ45" s="129">
        <f t="shared" si="11"/>
        <v>0</v>
      </c>
      <c r="AK45" s="129">
        <f t="shared" si="11"/>
        <v>0</v>
      </c>
      <c r="AL45" s="129">
        <f t="shared" si="11"/>
        <v>0</v>
      </c>
      <c r="AM45" s="129">
        <f t="shared" si="11"/>
        <v>0</v>
      </c>
      <c r="AN45" s="129">
        <f t="shared" si="11"/>
        <v>0</v>
      </c>
      <c r="AO45" s="129">
        <f t="shared" si="11"/>
        <v>0</v>
      </c>
      <c r="AP45" s="129">
        <f t="shared" si="11"/>
        <v>0</v>
      </c>
      <c r="AQ45" s="129">
        <f t="shared" si="11"/>
        <v>0</v>
      </c>
      <c r="AR45" s="129">
        <f t="shared" si="11"/>
        <v>0</v>
      </c>
      <c r="AS45" s="129">
        <f t="shared" si="11"/>
        <v>0</v>
      </c>
      <c r="AT45" s="129">
        <f t="shared" si="11"/>
        <v>0</v>
      </c>
      <c r="AU45" s="129">
        <f t="shared" si="11"/>
        <v>0</v>
      </c>
      <c r="AV45" s="129">
        <f t="shared" si="11"/>
        <v>0</v>
      </c>
      <c r="AW45" s="129">
        <f t="shared" si="11"/>
        <v>0</v>
      </c>
      <c r="AX45" s="129">
        <f t="shared" si="11"/>
        <v>0</v>
      </c>
      <c r="AY45" s="129">
        <f t="shared" si="11"/>
        <v>0</v>
      </c>
      <c r="AZ45" s="129">
        <f t="shared" si="11"/>
        <v>0</v>
      </c>
      <c r="BA45" s="129">
        <f t="shared" si="11"/>
        <v>0</v>
      </c>
      <c r="BB45" s="129">
        <f t="shared" si="11"/>
        <v>0</v>
      </c>
      <c r="BC45" s="129">
        <f t="shared" si="11"/>
        <v>0</v>
      </c>
      <c r="BD45" s="129">
        <f t="shared" si="11"/>
        <v>0</v>
      </c>
      <c r="BE45" s="129">
        <f t="shared" si="11"/>
        <v>0</v>
      </c>
      <c r="BF45" s="129">
        <f t="shared" si="11"/>
        <v>0</v>
      </c>
      <c r="BG45" s="129">
        <f t="shared" si="11"/>
        <v>0</v>
      </c>
      <c r="BH45" s="129">
        <f t="shared" si="11"/>
        <v>0</v>
      </c>
      <c r="BI45" s="129">
        <f t="shared" si="11"/>
        <v>0</v>
      </c>
      <c r="BJ45" s="129">
        <f t="shared" si="11"/>
        <v>0</v>
      </c>
      <c r="BK45" s="129">
        <f t="shared" si="11"/>
        <v>0</v>
      </c>
      <c r="BL45" s="129">
        <f t="shared" si="11"/>
        <v>0</v>
      </c>
      <c r="BM45" s="129">
        <f t="shared" si="11"/>
        <v>0</v>
      </c>
      <c r="BN45" s="129">
        <f t="shared" si="11"/>
        <v>0</v>
      </c>
      <c r="BO45" s="129">
        <f t="shared" si="11"/>
        <v>0</v>
      </c>
      <c r="BP45" s="129">
        <f t="shared" si="11"/>
        <v>0</v>
      </c>
      <c r="BQ45" s="129">
        <f t="shared" ref="BQ45:CT45" si="12">SUM(BQ12:BQ44)</f>
        <v>0</v>
      </c>
      <c r="BR45" s="129">
        <f t="shared" si="12"/>
        <v>0</v>
      </c>
      <c r="BS45" s="129">
        <f t="shared" si="12"/>
        <v>0</v>
      </c>
      <c r="BT45" s="129">
        <f t="shared" si="12"/>
        <v>0</v>
      </c>
      <c r="BU45" s="129">
        <f t="shared" si="12"/>
        <v>0</v>
      </c>
      <c r="BV45" s="129">
        <f t="shared" si="12"/>
        <v>0</v>
      </c>
      <c r="BW45" s="129">
        <f t="shared" si="12"/>
        <v>0</v>
      </c>
      <c r="BX45" s="129">
        <f t="shared" si="12"/>
        <v>0</v>
      </c>
      <c r="BY45" s="129">
        <f t="shared" si="12"/>
        <v>0</v>
      </c>
      <c r="BZ45" s="129">
        <f t="shared" si="12"/>
        <v>0</v>
      </c>
      <c r="CA45" s="129">
        <f t="shared" si="12"/>
        <v>0</v>
      </c>
      <c r="CB45" s="129">
        <f t="shared" si="12"/>
        <v>0</v>
      </c>
      <c r="CC45" s="129">
        <f t="shared" si="12"/>
        <v>0</v>
      </c>
      <c r="CD45" s="129">
        <f t="shared" si="12"/>
        <v>0</v>
      </c>
      <c r="CE45" s="129">
        <f t="shared" si="12"/>
        <v>0</v>
      </c>
      <c r="CF45" s="129">
        <f t="shared" si="12"/>
        <v>0</v>
      </c>
      <c r="CG45" s="129">
        <f t="shared" si="12"/>
        <v>0</v>
      </c>
      <c r="CH45" s="129">
        <f t="shared" si="12"/>
        <v>0</v>
      </c>
      <c r="CI45" s="129">
        <f t="shared" si="12"/>
        <v>0</v>
      </c>
      <c r="CJ45" s="129">
        <f t="shared" si="12"/>
        <v>0</v>
      </c>
      <c r="CK45" s="129">
        <f t="shared" si="12"/>
        <v>0</v>
      </c>
      <c r="CL45" s="129">
        <f t="shared" si="12"/>
        <v>0</v>
      </c>
      <c r="CM45" s="129">
        <f t="shared" si="12"/>
        <v>0</v>
      </c>
      <c r="CN45" s="129">
        <f t="shared" si="12"/>
        <v>0</v>
      </c>
      <c r="CO45" s="129">
        <f t="shared" si="12"/>
        <v>0</v>
      </c>
      <c r="CP45" s="129">
        <f t="shared" si="12"/>
        <v>0</v>
      </c>
      <c r="CQ45" s="129">
        <f t="shared" si="12"/>
        <v>0</v>
      </c>
      <c r="CR45" s="129">
        <f t="shared" si="12"/>
        <v>0</v>
      </c>
      <c r="CS45" s="129">
        <f t="shared" si="12"/>
        <v>0</v>
      </c>
      <c r="CT45" s="129">
        <f t="shared" si="12"/>
        <v>0</v>
      </c>
      <c r="CU45" s="130"/>
      <c r="DB45" s="131"/>
      <c r="DC45" s="132"/>
      <c r="DD45" s="131"/>
      <c r="DE45" s="133"/>
      <c r="DF45" s="134"/>
      <c r="DG45" s="135">
        <f>SUM(DG12:DG44)</f>
        <v>59790.720000000001</v>
      </c>
    </row>
    <row r="46" spans="1:115" ht="20.100000000000001" customHeight="1" x14ac:dyDescent="0.25">
      <c r="A46" s="126"/>
      <c r="B46" s="127"/>
      <c r="C46" s="136"/>
      <c r="D46" s="137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  <c r="BI46" s="138"/>
      <c r="BJ46" s="138"/>
      <c r="BK46" s="138"/>
      <c r="BL46" s="138"/>
      <c r="BM46" s="138"/>
      <c r="BN46" s="138"/>
      <c r="BO46" s="138"/>
      <c r="BP46" s="138"/>
      <c r="BQ46" s="138"/>
      <c r="BR46" s="138"/>
      <c r="BS46" s="138"/>
      <c r="BT46" s="138"/>
      <c r="BU46" s="138"/>
      <c r="BV46" s="138"/>
      <c r="BW46" s="138"/>
      <c r="BX46" s="138"/>
      <c r="BY46" s="138"/>
      <c r="BZ46" s="138"/>
      <c r="CA46" s="138"/>
      <c r="CB46" s="138"/>
      <c r="CC46" s="138"/>
      <c r="CD46" s="138"/>
      <c r="CE46" s="138"/>
      <c r="CF46" s="138"/>
      <c r="CG46" s="138"/>
      <c r="CH46" s="138"/>
      <c r="CI46" s="138"/>
      <c r="CJ46" s="138"/>
      <c r="CK46" s="138"/>
      <c r="CL46" s="138"/>
      <c r="CM46" s="138"/>
      <c r="CN46" s="138"/>
      <c r="CO46" s="138"/>
      <c r="CP46" s="138"/>
      <c r="CQ46" s="138"/>
      <c r="CR46" s="138"/>
      <c r="CS46" s="138"/>
      <c r="CT46" s="138"/>
    </row>
    <row r="47" spans="1:115" ht="40.35" customHeight="1" x14ac:dyDescent="0.25">
      <c r="A47" s="126"/>
      <c r="B47" s="127"/>
      <c r="C47" s="136"/>
      <c r="D47" s="139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140"/>
      <c r="BZ47" s="140"/>
      <c r="CA47" s="140"/>
      <c r="CB47" s="140"/>
      <c r="CC47" s="140"/>
      <c r="CD47" s="140"/>
      <c r="CE47" s="140"/>
      <c r="CF47" s="140"/>
      <c r="CG47" s="140"/>
      <c r="CH47" s="140"/>
      <c r="CI47" s="140"/>
      <c r="CJ47" s="140"/>
      <c r="CK47" s="140"/>
      <c r="CL47" s="140"/>
      <c r="CM47" s="140"/>
      <c r="CN47" s="140"/>
      <c r="CO47" s="140"/>
      <c r="CP47" s="140"/>
      <c r="CQ47" s="140"/>
      <c r="CR47" s="140"/>
      <c r="CS47" s="140"/>
      <c r="CT47" s="140"/>
    </row>
    <row r="48" spans="1:115" ht="31.5" customHeight="1" x14ac:dyDescent="0.25">
      <c r="C48" s="141"/>
      <c r="D48" s="142" t="s">
        <v>272</v>
      </c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  <c r="BI48" s="143"/>
      <c r="BJ48" s="143"/>
      <c r="BK48" s="143"/>
      <c r="BL48" s="143"/>
      <c r="BM48" s="143"/>
      <c r="BN48" s="143"/>
      <c r="BO48" s="143"/>
      <c r="BP48" s="143"/>
      <c r="BQ48" s="143"/>
      <c r="BR48" s="143"/>
      <c r="BS48" s="143"/>
      <c r="BT48" s="143"/>
      <c r="BU48" s="143"/>
      <c r="BV48" s="143"/>
      <c r="BW48" s="143"/>
      <c r="BX48" s="143"/>
      <c r="BY48" s="143"/>
      <c r="BZ48" s="143"/>
      <c r="CA48" s="143"/>
      <c r="CB48" s="143"/>
      <c r="CC48" s="143"/>
      <c r="CD48" s="143"/>
      <c r="CE48" s="143"/>
      <c r="CF48" s="143"/>
      <c r="CG48" s="143"/>
      <c r="CH48" s="143"/>
      <c r="CI48" s="143"/>
      <c r="CJ48" s="143"/>
      <c r="CK48" s="143"/>
      <c r="CL48" s="143"/>
      <c r="CM48" s="143"/>
      <c r="CN48" s="143"/>
      <c r="CO48" s="143"/>
      <c r="CP48" s="143"/>
      <c r="CQ48" s="143"/>
      <c r="CR48" s="143"/>
      <c r="CS48" s="143"/>
      <c r="CT48" s="143"/>
    </row>
    <row r="49" spans="4:111" ht="31.5" customHeight="1" x14ac:dyDescent="0.25">
      <c r="D49" s="144"/>
      <c r="E49" s="88">
        <f>E9</f>
        <v>45537</v>
      </c>
      <c r="F49" s="88">
        <f>F50</f>
        <v>45538</v>
      </c>
      <c r="G49" s="88">
        <f>G50</f>
        <v>45539</v>
      </c>
      <c r="H49" s="88">
        <f t="shared" ref="H49:BS49" si="13">H50</f>
        <v>45540</v>
      </c>
      <c r="I49" s="88">
        <f t="shared" si="13"/>
        <v>45541</v>
      </c>
      <c r="J49" s="88">
        <f t="shared" si="13"/>
        <v>45542</v>
      </c>
      <c r="K49" s="88">
        <f t="shared" si="13"/>
        <v>45543</v>
      </c>
      <c r="L49" s="88">
        <f t="shared" si="13"/>
        <v>45544</v>
      </c>
      <c r="M49" s="88">
        <f t="shared" si="13"/>
        <v>45545</v>
      </c>
      <c r="N49" s="88">
        <f t="shared" si="13"/>
        <v>45546</v>
      </c>
      <c r="O49" s="88">
        <f t="shared" si="13"/>
        <v>45547</v>
      </c>
      <c r="P49" s="88">
        <f t="shared" si="13"/>
        <v>45548</v>
      </c>
      <c r="Q49" s="88">
        <f t="shared" si="13"/>
        <v>45549</v>
      </c>
      <c r="R49" s="88">
        <f t="shared" si="13"/>
        <v>45550</v>
      </c>
      <c r="S49" s="88">
        <f t="shared" si="13"/>
        <v>45551</v>
      </c>
      <c r="T49" s="88">
        <f t="shared" si="13"/>
        <v>45552</v>
      </c>
      <c r="U49" s="88">
        <f t="shared" si="13"/>
        <v>45553</v>
      </c>
      <c r="V49" s="88">
        <f t="shared" si="13"/>
        <v>45554</v>
      </c>
      <c r="W49" s="88">
        <f t="shared" si="13"/>
        <v>45555</v>
      </c>
      <c r="X49" s="88">
        <f t="shared" si="13"/>
        <v>45556</v>
      </c>
      <c r="Y49" s="88">
        <f t="shared" si="13"/>
        <v>45557</v>
      </c>
      <c r="Z49" s="88">
        <f t="shared" si="13"/>
        <v>45558</v>
      </c>
      <c r="AA49" s="88">
        <f t="shared" si="13"/>
        <v>45559</v>
      </c>
      <c r="AB49" s="88">
        <f t="shared" si="13"/>
        <v>45560</v>
      </c>
      <c r="AC49" s="88">
        <f t="shared" si="13"/>
        <v>45561</v>
      </c>
      <c r="AD49" s="88">
        <f t="shared" si="13"/>
        <v>45562</v>
      </c>
      <c r="AE49" s="88">
        <f t="shared" si="13"/>
        <v>45563</v>
      </c>
      <c r="AF49" s="88">
        <f t="shared" si="13"/>
        <v>45564</v>
      </c>
      <c r="AG49" s="88">
        <f t="shared" si="13"/>
        <v>45565</v>
      </c>
      <c r="AH49" s="88">
        <f t="shared" si="13"/>
        <v>45566</v>
      </c>
      <c r="AI49" s="88">
        <f t="shared" si="13"/>
        <v>45567</v>
      </c>
      <c r="AJ49" s="88">
        <f t="shared" si="13"/>
        <v>45568</v>
      </c>
      <c r="AK49" s="88">
        <f t="shared" si="13"/>
        <v>45569</v>
      </c>
      <c r="AL49" s="88">
        <f t="shared" si="13"/>
        <v>45570</v>
      </c>
      <c r="AM49" s="88">
        <f t="shared" si="13"/>
        <v>45571</v>
      </c>
      <c r="AN49" s="88">
        <f t="shared" si="13"/>
        <v>45572</v>
      </c>
      <c r="AO49" s="88">
        <f t="shared" si="13"/>
        <v>45573</v>
      </c>
      <c r="AP49" s="88">
        <f t="shared" si="13"/>
        <v>45574</v>
      </c>
      <c r="AQ49" s="88">
        <f t="shared" si="13"/>
        <v>45575</v>
      </c>
      <c r="AR49" s="88">
        <f t="shared" si="13"/>
        <v>45576</v>
      </c>
      <c r="AS49" s="88">
        <f t="shared" si="13"/>
        <v>45577</v>
      </c>
      <c r="AT49" s="88">
        <f t="shared" si="13"/>
        <v>45578</v>
      </c>
      <c r="AU49" s="88">
        <f t="shared" si="13"/>
        <v>45579</v>
      </c>
      <c r="AV49" s="88">
        <f t="shared" si="13"/>
        <v>45580</v>
      </c>
      <c r="AW49" s="88">
        <f t="shared" si="13"/>
        <v>45581</v>
      </c>
      <c r="AX49" s="88">
        <f t="shared" si="13"/>
        <v>45582</v>
      </c>
      <c r="AY49" s="88">
        <f t="shared" si="13"/>
        <v>45583</v>
      </c>
      <c r="AZ49" s="88">
        <f t="shared" si="13"/>
        <v>45584</v>
      </c>
      <c r="BA49" s="88">
        <f t="shared" si="13"/>
        <v>45585</v>
      </c>
      <c r="BB49" s="88">
        <f t="shared" si="13"/>
        <v>45586</v>
      </c>
      <c r="BC49" s="88">
        <f t="shared" si="13"/>
        <v>45587</v>
      </c>
      <c r="BD49" s="88">
        <f t="shared" si="13"/>
        <v>45588</v>
      </c>
      <c r="BE49" s="88">
        <f t="shared" si="13"/>
        <v>45589</v>
      </c>
      <c r="BF49" s="88">
        <f t="shared" si="13"/>
        <v>45590</v>
      </c>
      <c r="BG49" s="88">
        <f t="shared" si="13"/>
        <v>45591</v>
      </c>
      <c r="BH49" s="88">
        <f t="shared" si="13"/>
        <v>45592</v>
      </c>
      <c r="BI49" s="88">
        <f t="shared" si="13"/>
        <v>45593</v>
      </c>
      <c r="BJ49" s="88">
        <f t="shared" si="13"/>
        <v>45594</v>
      </c>
      <c r="BK49" s="88">
        <f t="shared" si="13"/>
        <v>45595</v>
      </c>
      <c r="BL49" s="88">
        <f t="shared" si="13"/>
        <v>45596</v>
      </c>
      <c r="BM49" s="88">
        <f t="shared" si="13"/>
        <v>45597</v>
      </c>
      <c r="BN49" s="88">
        <f t="shared" si="13"/>
        <v>45598</v>
      </c>
      <c r="BO49" s="88">
        <f t="shared" si="13"/>
        <v>45599</v>
      </c>
      <c r="BP49" s="88">
        <f t="shared" si="13"/>
        <v>45600</v>
      </c>
      <c r="BQ49" s="88">
        <f t="shared" si="13"/>
        <v>45601</v>
      </c>
      <c r="BR49" s="88">
        <f t="shared" si="13"/>
        <v>45602</v>
      </c>
      <c r="BS49" s="88">
        <f t="shared" si="13"/>
        <v>45603</v>
      </c>
      <c r="BT49" s="88">
        <f t="shared" ref="BT49:CT49" si="14">BT50</f>
        <v>45604</v>
      </c>
      <c r="BU49" s="88">
        <f t="shared" si="14"/>
        <v>45605</v>
      </c>
      <c r="BV49" s="88">
        <f t="shared" si="14"/>
        <v>45606</v>
      </c>
      <c r="BW49" s="88">
        <f t="shared" si="14"/>
        <v>45607</v>
      </c>
      <c r="BX49" s="88">
        <f t="shared" si="14"/>
        <v>45608</v>
      </c>
      <c r="BY49" s="88">
        <f t="shared" si="14"/>
        <v>45609</v>
      </c>
      <c r="BZ49" s="88">
        <f t="shared" si="14"/>
        <v>45610</v>
      </c>
      <c r="CA49" s="88">
        <f t="shared" si="14"/>
        <v>45611</v>
      </c>
      <c r="CB49" s="88">
        <f t="shared" si="14"/>
        <v>45612</v>
      </c>
      <c r="CC49" s="88">
        <f t="shared" si="14"/>
        <v>45613</v>
      </c>
      <c r="CD49" s="88">
        <f t="shared" si="14"/>
        <v>45614</v>
      </c>
      <c r="CE49" s="88">
        <f t="shared" si="14"/>
        <v>45615</v>
      </c>
      <c r="CF49" s="88">
        <f t="shared" si="14"/>
        <v>45616</v>
      </c>
      <c r="CG49" s="88">
        <f t="shared" si="14"/>
        <v>45617</v>
      </c>
      <c r="CH49" s="88">
        <f t="shared" si="14"/>
        <v>45618</v>
      </c>
      <c r="CI49" s="88">
        <f t="shared" si="14"/>
        <v>45619</v>
      </c>
      <c r="CJ49" s="88">
        <f t="shared" si="14"/>
        <v>45620</v>
      </c>
      <c r="CK49" s="88">
        <f t="shared" si="14"/>
        <v>45621</v>
      </c>
      <c r="CL49" s="88">
        <f t="shared" si="14"/>
        <v>45622</v>
      </c>
      <c r="CM49" s="88">
        <f t="shared" si="14"/>
        <v>45623</v>
      </c>
      <c r="CN49" s="88">
        <f t="shared" si="14"/>
        <v>45624</v>
      </c>
      <c r="CO49" s="88">
        <f t="shared" si="14"/>
        <v>45625</v>
      </c>
      <c r="CP49" s="88">
        <f t="shared" si="14"/>
        <v>45626</v>
      </c>
      <c r="CQ49" s="88">
        <f t="shared" si="14"/>
        <v>45627</v>
      </c>
      <c r="CR49" s="88">
        <f t="shared" si="14"/>
        <v>45628</v>
      </c>
      <c r="CS49" s="88">
        <f t="shared" si="14"/>
        <v>45629</v>
      </c>
      <c r="CT49" s="88">
        <f t="shared" si="14"/>
        <v>45630</v>
      </c>
    </row>
    <row r="50" spans="4:111" ht="25.35" customHeight="1" x14ac:dyDescent="0.25">
      <c r="D50" s="145"/>
      <c r="E50" s="146">
        <f>E10</f>
        <v>45537</v>
      </c>
      <c r="F50" s="146">
        <f t="shared" ref="F50:BQ50" si="15">F10</f>
        <v>45538</v>
      </c>
      <c r="G50" s="146">
        <f t="shared" si="15"/>
        <v>45539</v>
      </c>
      <c r="H50" s="146">
        <f t="shared" si="15"/>
        <v>45540</v>
      </c>
      <c r="I50" s="146">
        <f t="shared" si="15"/>
        <v>45541</v>
      </c>
      <c r="J50" s="146">
        <f t="shared" si="15"/>
        <v>45542</v>
      </c>
      <c r="K50" s="146">
        <f t="shared" si="15"/>
        <v>45543</v>
      </c>
      <c r="L50" s="146">
        <f t="shared" si="15"/>
        <v>45544</v>
      </c>
      <c r="M50" s="146">
        <f t="shared" si="15"/>
        <v>45545</v>
      </c>
      <c r="N50" s="146">
        <f t="shared" si="15"/>
        <v>45546</v>
      </c>
      <c r="O50" s="146">
        <f t="shared" si="15"/>
        <v>45547</v>
      </c>
      <c r="P50" s="146">
        <f t="shared" si="15"/>
        <v>45548</v>
      </c>
      <c r="Q50" s="146">
        <f t="shared" si="15"/>
        <v>45549</v>
      </c>
      <c r="R50" s="146">
        <f t="shared" si="15"/>
        <v>45550</v>
      </c>
      <c r="S50" s="146">
        <f t="shared" si="15"/>
        <v>45551</v>
      </c>
      <c r="T50" s="146">
        <f t="shared" si="15"/>
        <v>45552</v>
      </c>
      <c r="U50" s="146">
        <f t="shared" si="15"/>
        <v>45553</v>
      </c>
      <c r="V50" s="146">
        <f t="shared" si="15"/>
        <v>45554</v>
      </c>
      <c r="W50" s="146">
        <f t="shared" si="15"/>
        <v>45555</v>
      </c>
      <c r="X50" s="146">
        <f t="shared" si="15"/>
        <v>45556</v>
      </c>
      <c r="Y50" s="146">
        <f t="shared" si="15"/>
        <v>45557</v>
      </c>
      <c r="Z50" s="146">
        <f t="shared" si="15"/>
        <v>45558</v>
      </c>
      <c r="AA50" s="146">
        <f t="shared" si="15"/>
        <v>45559</v>
      </c>
      <c r="AB50" s="146">
        <f t="shared" si="15"/>
        <v>45560</v>
      </c>
      <c r="AC50" s="146">
        <f t="shared" si="15"/>
        <v>45561</v>
      </c>
      <c r="AD50" s="146">
        <f t="shared" si="15"/>
        <v>45562</v>
      </c>
      <c r="AE50" s="146">
        <f t="shared" si="15"/>
        <v>45563</v>
      </c>
      <c r="AF50" s="146">
        <f t="shared" si="15"/>
        <v>45564</v>
      </c>
      <c r="AG50" s="146">
        <f t="shared" si="15"/>
        <v>45565</v>
      </c>
      <c r="AH50" s="146">
        <f t="shared" si="15"/>
        <v>45566</v>
      </c>
      <c r="AI50" s="146">
        <f t="shared" si="15"/>
        <v>45567</v>
      </c>
      <c r="AJ50" s="146">
        <f t="shared" si="15"/>
        <v>45568</v>
      </c>
      <c r="AK50" s="146">
        <f t="shared" si="15"/>
        <v>45569</v>
      </c>
      <c r="AL50" s="146">
        <f t="shared" si="15"/>
        <v>45570</v>
      </c>
      <c r="AM50" s="146">
        <f t="shared" si="15"/>
        <v>45571</v>
      </c>
      <c r="AN50" s="146">
        <f t="shared" si="15"/>
        <v>45572</v>
      </c>
      <c r="AO50" s="146">
        <f t="shared" si="15"/>
        <v>45573</v>
      </c>
      <c r="AP50" s="146">
        <f t="shared" si="15"/>
        <v>45574</v>
      </c>
      <c r="AQ50" s="146">
        <f t="shared" si="15"/>
        <v>45575</v>
      </c>
      <c r="AR50" s="146">
        <f t="shared" si="15"/>
        <v>45576</v>
      </c>
      <c r="AS50" s="146">
        <f t="shared" si="15"/>
        <v>45577</v>
      </c>
      <c r="AT50" s="146">
        <f t="shared" si="15"/>
        <v>45578</v>
      </c>
      <c r="AU50" s="146">
        <f t="shared" si="15"/>
        <v>45579</v>
      </c>
      <c r="AV50" s="146">
        <f t="shared" si="15"/>
        <v>45580</v>
      </c>
      <c r="AW50" s="146">
        <f t="shared" si="15"/>
        <v>45581</v>
      </c>
      <c r="AX50" s="146">
        <f t="shared" si="15"/>
        <v>45582</v>
      </c>
      <c r="AY50" s="146">
        <f t="shared" si="15"/>
        <v>45583</v>
      </c>
      <c r="AZ50" s="146">
        <f t="shared" si="15"/>
        <v>45584</v>
      </c>
      <c r="BA50" s="146">
        <f t="shared" si="15"/>
        <v>45585</v>
      </c>
      <c r="BB50" s="146">
        <f t="shared" si="15"/>
        <v>45586</v>
      </c>
      <c r="BC50" s="146">
        <f t="shared" si="15"/>
        <v>45587</v>
      </c>
      <c r="BD50" s="146">
        <f t="shared" si="15"/>
        <v>45588</v>
      </c>
      <c r="BE50" s="146">
        <f t="shared" si="15"/>
        <v>45589</v>
      </c>
      <c r="BF50" s="146">
        <f t="shared" si="15"/>
        <v>45590</v>
      </c>
      <c r="BG50" s="146">
        <f t="shared" si="15"/>
        <v>45591</v>
      </c>
      <c r="BH50" s="146">
        <f t="shared" si="15"/>
        <v>45592</v>
      </c>
      <c r="BI50" s="146">
        <f t="shared" si="15"/>
        <v>45593</v>
      </c>
      <c r="BJ50" s="146">
        <f t="shared" si="15"/>
        <v>45594</v>
      </c>
      <c r="BK50" s="146">
        <f t="shared" si="15"/>
        <v>45595</v>
      </c>
      <c r="BL50" s="146">
        <f t="shared" si="15"/>
        <v>45596</v>
      </c>
      <c r="BM50" s="146">
        <f t="shared" si="15"/>
        <v>45597</v>
      </c>
      <c r="BN50" s="146">
        <f t="shared" si="15"/>
        <v>45598</v>
      </c>
      <c r="BO50" s="146">
        <f t="shared" si="15"/>
        <v>45599</v>
      </c>
      <c r="BP50" s="146">
        <f t="shared" si="15"/>
        <v>45600</v>
      </c>
      <c r="BQ50" s="146">
        <f t="shared" si="15"/>
        <v>45601</v>
      </c>
      <c r="BR50" s="146">
        <f t="shared" ref="BR50:CT50" si="16">BR10</f>
        <v>45602</v>
      </c>
      <c r="BS50" s="146">
        <f t="shared" si="16"/>
        <v>45603</v>
      </c>
      <c r="BT50" s="146">
        <f t="shared" si="16"/>
        <v>45604</v>
      </c>
      <c r="BU50" s="146">
        <f t="shared" si="16"/>
        <v>45605</v>
      </c>
      <c r="BV50" s="146">
        <f t="shared" si="16"/>
        <v>45606</v>
      </c>
      <c r="BW50" s="146">
        <f t="shared" si="16"/>
        <v>45607</v>
      </c>
      <c r="BX50" s="146">
        <f t="shared" si="16"/>
        <v>45608</v>
      </c>
      <c r="BY50" s="146">
        <f t="shared" si="16"/>
        <v>45609</v>
      </c>
      <c r="BZ50" s="146">
        <f t="shared" si="16"/>
        <v>45610</v>
      </c>
      <c r="CA50" s="146">
        <f t="shared" si="16"/>
        <v>45611</v>
      </c>
      <c r="CB50" s="146">
        <f t="shared" si="16"/>
        <v>45612</v>
      </c>
      <c r="CC50" s="146">
        <f t="shared" si="16"/>
        <v>45613</v>
      </c>
      <c r="CD50" s="146">
        <f t="shared" si="16"/>
        <v>45614</v>
      </c>
      <c r="CE50" s="146">
        <f t="shared" si="16"/>
        <v>45615</v>
      </c>
      <c r="CF50" s="146">
        <f t="shared" si="16"/>
        <v>45616</v>
      </c>
      <c r="CG50" s="146">
        <f t="shared" si="16"/>
        <v>45617</v>
      </c>
      <c r="CH50" s="146">
        <f t="shared" si="16"/>
        <v>45618</v>
      </c>
      <c r="CI50" s="146">
        <f t="shared" si="16"/>
        <v>45619</v>
      </c>
      <c r="CJ50" s="146">
        <f t="shared" si="16"/>
        <v>45620</v>
      </c>
      <c r="CK50" s="146">
        <f t="shared" si="16"/>
        <v>45621</v>
      </c>
      <c r="CL50" s="146">
        <f t="shared" si="16"/>
        <v>45622</v>
      </c>
      <c r="CM50" s="146">
        <f t="shared" si="16"/>
        <v>45623</v>
      </c>
      <c r="CN50" s="146">
        <f t="shared" si="16"/>
        <v>45624</v>
      </c>
      <c r="CO50" s="146">
        <f t="shared" si="16"/>
        <v>45625</v>
      </c>
      <c r="CP50" s="146">
        <f t="shared" si="16"/>
        <v>45626</v>
      </c>
      <c r="CQ50" s="146">
        <f t="shared" si="16"/>
        <v>45627</v>
      </c>
      <c r="CR50" s="146">
        <f t="shared" si="16"/>
        <v>45628</v>
      </c>
      <c r="CS50" s="146">
        <f t="shared" si="16"/>
        <v>45629</v>
      </c>
      <c r="CT50" s="146">
        <f t="shared" si="16"/>
        <v>45630</v>
      </c>
      <c r="CU50" s="147"/>
      <c r="DG50" s="148"/>
    </row>
    <row r="51" spans="4:111" ht="25.35" customHeight="1" x14ac:dyDescent="0.25">
      <c r="D51" s="149" t="s">
        <v>271</v>
      </c>
      <c r="E51" s="150">
        <v>0</v>
      </c>
      <c r="F51" s="150">
        <f t="shared" ref="F51:BQ51" si="17">F45*$D$49</f>
        <v>0</v>
      </c>
      <c r="G51" s="150">
        <f t="shared" si="17"/>
        <v>0</v>
      </c>
      <c r="H51" s="150">
        <f t="shared" si="17"/>
        <v>0</v>
      </c>
      <c r="I51" s="150">
        <f t="shared" si="17"/>
        <v>0</v>
      </c>
      <c r="J51" s="150">
        <f t="shared" si="17"/>
        <v>0</v>
      </c>
      <c r="K51" s="150">
        <f t="shared" si="17"/>
        <v>0</v>
      </c>
      <c r="L51" s="150">
        <f t="shared" si="17"/>
        <v>0</v>
      </c>
      <c r="M51" s="150">
        <f t="shared" si="17"/>
        <v>0</v>
      </c>
      <c r="N51" s="150">
        <f t="shared" si="17"/>
        <v>0</v>
      </c>
      <c r="O51" s="150">
        <f t="shared" si="17"/>
        <v>0</v>
      </c>
      <c r="P51" s="150">
        <f t="shared" si="17"/>
        <v>0</v>
      </c>
      <c r="Q51" s="150">
        <f t="shared" si="17"/>
        <v>0</v>
      </c>
      <c r="R51" s="150">
        <f t="shared" si="17"/>
        <v>0</v>
      </c>
      <c r="S51" s="150">
        <f t="shared" si="17"/>
        <v>0</v>
      </c>
      <c r="T51" s="150">
        <f t="shared" si="17"/>
        <v>0</v>
      </c>
      <c r="U51" s="150">
        <f t="shared" si="17"/>
        <v>0</v>
      </c>
      <c r="V51" s="150">
        <f t="shared" si="17"/>
        <v>0</v>
      </c>
      <c r="W51" s="150">
        <f t="shared" si="17"/>
        <v>0</v>
      </c>
      <c r="X51" s="150">
        <f t="shared" si="17"/>
        <v>0</v>
      </c>
      <c r="Y51" s="150">
        <f t="shared" si="17"/>
        <v>0</v>
      </c>
      <c r="Z51" s="150">
        <f t="shared" si="17"/>
        <v>0</v>
      </c>
      <c r="AA51" s="150">
        <f t="shared" si="17"/>
        <v>0</v>
      </c>
      <c r="AB51" s="150">
        <f t="shared" si="17"/>
        <v>0</v>
      </c>
      <c r="AC51" s="150">
        <f t="shared" si="17"/>
        <v>0</v>
      </c>
      <c r="AD51" s="150">
        <f t="shared" si="17"/>
        <v>0</v>
      </c>
      <c r="AE51" s="150">
        <f t="shared" si="17"/>
        <v>0</v>
      </c>
      <c r="AF51" s="150">
        <f t="shared" si="17"/>
        <v>0</v>
      </c>
      <c r="AG51" s="150">
        <f t="shared" si="17"/>
        <v>0</v>
      </c>
      <c r="AH51" s="150">
        <f t="shared" si="17"/>
        <v>0</v>
      </c>
      <c r="AI51" s="150">
        <f t="shared" si="17"/>
        <v>0</v>
      </c>
      <c r="AJ51" s="150">
        <f t="shared" si="17"/>
        <v>0</v>
      </c>
      <c r="AK51" s="150">
        <f t="shared" si="17"/>
        <v>0</v>
      </c>
      <c r="AL51" s="150">
        <f t="shared" si="17"/>
        <v>0</v>
      </c>
      <c r="AM51" s="150">
        <f t="shared" si="17"/>
        <v>0</v>
      </c>
      <c r="AN51" s="150">
        <f t="shared" si="17"/>
        <v>0</v>
      </c>
      <c r="AO51" s="150">
        <f t="shared" si="17"/>
        <v>0</v>
      </c>
      <c r="AP51" s="150">
        <f t="shared" si="17"/>
        <v>0</v>
      </c>
      <c r="AQ51" s="150">
        <f t="shared" si="17"/>
        <v>0</v>
      </c>
      <c r="AR51" s="150">
        <f t="shared" si="17"/>
        <v>0</v>
      </c>
      <c r="AS51" s="150">
        <f t="shared" si="17"/>
        <v>0</v>
      </c>
      <c r="AT51" s="150">
        <f t="shared" si="17"/>
        <v>0</v>
      </c>
      <c r="AU51" s="150">
        <f t="shared" si="17"/>
        <v>0</v>
      </c>
      <c r="AV51" s="150">
        <f t="shared" si="17"/>
        <v>0</v>
      </c>
      <c r="AW51" s="150">
        <f t="shared" si="17"/>
        <v>0</v>
      </c>
      <c r="AX51" s="150">
        <f t="shared" si="17"/>
        <v>0</v>
      </c>
      <c r="AY51" s="150">
        <f t="shared" si="17"/>
        <v>0</v>
      </c>
      <c r="AZ51" s="150">
        <f t="shared" si="17"/>
        <v>0</v>
      </c>
      <c r="BA51" s="150">
        <f t="shared" si="17"/>
        <v>0</v>
      </c>
      <c r="BB51" s="150">
        <f t="shared" si="17"/>
        <v>0</v>
      </c>
      <c r="BC51" s="150">
        <f t="shared" si="17"/>
        <v>0</v>
      </c>
      <c r="BD51" s="150">
        <f t="shared" si="17"/>
        <v>0</v>
      </c>
      <c r="BE51" s="150">
        <f t="shared" si="17"/>
        <v>0</v>
      </c>
      <c r="BF51" s="150">
        <f t="shared" si="17"/>
        <v>0</v>
      </c>
      <c r="BG51" s="150">
        <f t="shared" si="17"/>
        <v>0</v>
      </c>
      <c r="BH51" s="150">
        <f t="shared" si="17"/>
        <v>0</v>
      </c>
      <c r="BI51" s="150">
        <f t="shared" si="17"/>
        <v>0</v>
      </c>
      <c r="BJ51" s="150">
        <f t="shared" si="17"/>
        <v>0</v>
      </c>
      <c r="BK51" s="150">
        <f t="shared" si="17"/>
        <v>0</v>
      </c>
      <c r="BL51" s="150">
        <f t="shared" si="17"/>
        <v>0</v>
      </c>
      <c r="BM51" s="150">
        <f t="shared" si="17"/>
        <v>0</v>
      </c>
      <c r="BN51" s="150">
        <f t="shared" si="17"/>
        <v>0</v>
      </c>
      <c r="BO51" s="150">
        <f t="shared" si="17"/>
        <v>0</v>
      </c>
      <c r="BP51" s="150">
        <f t="shared" si="17"/>
        <v>0</v>
      </c>
      <c r="BQ51" s="150">
        <f t="shared" si="17"/>
        <v>0</v>
      </c>
      <c r="BR51" s="150">
        <f t="shared" ref="BR51:CT51" si="18">BR45*$D$49</f>
        <v>0</v>
      </c>
      <c r="BS51" s="150">
        <f t="shared" si="18"/>
        <v>0</v>
      </c>
      <c r="BT51" s="150">
        <f t="shared" si="18"/>
        <v>0</v>
      </c>
      <c r="BU51" s="150">
        <f t="shared" si="18"/>
        <v>0</v>
      </c>
      <c r="BV51" s="150">
        <f t="shared" si="18"/>
        <v>0</v>
      </c>
      <c r="BW51" s="150">
        <f t="shared" si="18"/>
        <v>0</v>
      </c>
      <c r="BX51" s="150">
        <f t="shared" si="18"/>
        <v>0</v>
      </c>
      <c r="BY51" s="150">
        <f t="shared" si="18"/>
        <v>0</v>
      </c>
      <c r="BZ51" s="150">
        <f t="shared" si="18"/>
        <v>0</v>
      </c>
      <c r="CA51" s="150">
        <f t="shared" si="18"/>
        <v>0</v>
      </c>
      <c r="CB51" s="150">
        <f t="shared" si="18"/>
        <v>0</v>
      </c>
      <c r="CC51" s="150">
        <f t="shared" si="18"/>
        <v>0</v>
      </c>
      <c r="CD51" s="150">
        <f t="shared" si="18"/>
        <v>0</v>
      </c>
      <c r="CE51" s="150">
        <f t="shared" si="18"/>
        <v>0</v>
      </c>
      <c r="CF51" s="150">
        <f t="shared" si="18"/>
        <v>0</v>
      </c>
      <c r="CG51" s="150">
        <f t="shared" si="18"/>
        <v>0</v>
      </c>
      <c r="CH51" s="150">
        <f t="shared" si="18"/>
        <v>0</v>
      </c>
      <c r="CI51" s="150">
        <f t="shared" si="18"/>
        <v>0</v>
      </c>
      <c r="CJ51" s="150">
        <f t="shared" si="18"/>
        <v>0</v>
      </c>
      <c r="CK51" s="150">
        <f t="shared" si="18"/>
        <v>0</v>
      </c>
      <c r="CL51" s="150">
        <f t="shared" si="18"/>
        <v>0</v>
      </c>
      <c r="CM51" s="150">
        <f t="shared" si="18"/>
        <v>0</v>
      </c>
      <c r="CN51" s="150">
        <f t="shared" si="18"/>
        <v>0</v>
      </c>
      <c r="CO51" s="150">
        <f t="shared" si="18"/>
        <v>0</v>
      </c>
      <c r="CP51" s="150">
        <f t="shared" si="18"/>
        <v>0</v>
      </c>
      <c r="CQ51" s="150">
        <f t="shared" si="18"/>
        <v>0</v>
      </c>
      <c r="CR51" s="150">
        <f t="shared" si="18"/>
        <v>0</v>
      </c>
      <c r="CS51" s="150">
        <f t="shared" si="18"/>
        <v>0</v>
      </c>
      <c r="CT51" s="150">
        <f t="shared" si="18"/>
        <v>0</v>
      </c>
      <c r="DG51" s="148"/>
    </row>
    <row r="52" spans="4:111" ht="25.35" customHeight="1" x14ac:dyDescent="0.25">
      <c r="D52" s="149" t="s">
        <v>273</v>
      </c>
      <c r="E52" s="150">
        <f>E51</f>
        <v>0</v>
      </c>
      <c r="F52" s="150">
        <f t="shared" ref="F52:BN52" si="19">E52+F51</f>
        <v>0</v>
      </c>
      <c r="G52" s="150">
        <f t="shared" si="19"/>
        <v>0</v>
      </c>
      <c r="H52" s="150">
        <f t="shared" si="19"/>
        <v>0</v>
      </c>
      <c r="I52" s="150">
        <f t="shared" si="19"/>
        <v>0</v>
      </c>
      <c r="J52" s="150">
        <f t="shared" si="19"/>
        <v>0</v>
      </c>
      <c r="K52" s="150">
        <f t="shared" si="19"/>
        <v>0</v>
      </c>
      <c r="L52" s="150">
        <f t="shared" si="19"/>
        <v>0</v>
      </c>
      <c r="M52" s="150">
        <f t="shared" si="19"/>
        <v>0</v>
      </c>
      <c r="N52" s="150">
        <f t="shared" si="19"/>
        <v>0</v>
      </c>
      <c r="O52" s="150">
        <f t="shared" si="19"/>
        <v>0</v>
      </c>
      <c r="P52" s="150">
        <f t="shared" si="19"/>
        <v>0</v>
      </c>
      <c r="Q52" s="150" t="e">
        <f>#REF!+Q51</f>
        <v>#REF!</v>
      </c>
      <c r="R52" s="150" t="e">
        <f t="shared" si="19"/>
        <v>#REF!</v>
      </c>
      <c r="S52" s="150" t="e">
        <f t="shared" si="19"/>
        <v>#REF!</v>
      </c>
      <c r="T52" s="150" t="e">
        <f t="shared" si="19"/>
        <v>#REF!</v>
      </c>
      <c r="U52" s="150" t="e">
        <f t="shared" si="19"/>
        <v>#REF!</v>
      </c>
      <c r="V52" s="150" t="e">
        <f t="shared" si="19"/>
        <v>#REF!</v>
      </c>
      <c r="W52" s="150" t="e">
        <f t="shared" si="19"/>
        <v>#REF!</v>
      </c>
      <c r="X52" s="150" t="e">
        <f t="shared" si="19"/>
        <v>#REF!</v>
      </c>
      <c r="Y52" s="150" t="e">
        <f t="shared" si="19"/>
        <v>#REF!</v>
      </c>
      <c r="Z52" s="150" t="e">
        <f t="shared" si="19"/>
        <v>#REF!</v>
      </c>
      <c r="AA52" s="150" t="e">
        <f t="shared" si="19"/>
        <v>#REF!</v>
      </c>
      <c r="AB52" s="150" t="e">
        <f t="shared" si="19"/>
        <v>#REF!</v>
      </c>
      <c r="AC52" s="150" t="e">
        <f t="shared" si="19"/>
        <v>#REF!</v>
      </c>
      <c r="AD52" s="150" t="e">
        <f t="shared" si="19"/>
        <v>#REF!</v>
      </c>
      <c r="AE52" s="150" t="e">
        <f t="shared" si="19"/>
        <v>#REF!</v>
      </c>
      <c r="AF52" s="150" t="e">
        <f t="shared" si="19"/>
        <v>#REF!</v>
      </c>
      <c r="AG52" s="150" t="e">
        <f t="shared" si="19"/>
        <v>#REF!</v>
      </c>
      <c r="AH52" s="150" t="e">
        <f t="shared" si="19"/>
        <v>#REF!</v>
      </c>
      <c r="AI52" s="150" t="e">
        <f t="shared" si="19"/>
        <v>#REF!</v>
      </c>
      <c r="AJ52" s="150" t="e">
        <f t="shared" si="19"/>
        <v>#REF!</v>
      </c>
      <c r="AK52" s="150" t="e">
        <f t="shared" si="19"/>
        <v>#REF!</v>
      </c>
      <c r="AL52" s="150" t="e">
        <f t="shared" si="19"/>
        <v>#REF!</v>
      </c>
      <c r="AM52" s="150" t="e">
        <f t="shared" si="19"/>
        <v>#REF!</v>
      </c>
      <c r="AN52" s="150" t="e">
        <f t="shared" si="19"/>
        <v>#REF!</v>
      </c>
      <c r="AO52" s="150" t="e">
        <f t="shared" si="19"/>
        <v>#REF!</v>
      </c>
      <c r="AP52" s="150" t="e">
        <f t="shared" si="19"/>
        <v>#REF!</v>
      </c>
      <c r="AQ52" s="150" t="e">
        <f t="shared" si="19"/>
        <v>#REF!</v>
      </c>
      <c r="AR52" s="150" t="e">
        <f t="shared" si="19"/>
        <v>#REF!</v>
      </c>
      <c r="AS52" s="150" t="e">
        <f t="shared" si="19"/>
        <v>#REF!</v>
      </c>
      <c r="AT52" s="150" t="e">
        <f t="shared" si="19"/>
        <v>#REF!</v>
      </c>
      <c r="AU52" s="150" t="e">
        <f t="shared" si="19"/>
        <v>#REF!</v>
      </c>
      <c r="AV52" s="150" t="e">
        <f t="shared" si="19"/>
        <v>#REF!</v>
      </c>
      <c r="AW52" s="150" t="e">
        <f t="shared" si="19"/>
        <v>#REF!</v>
      </c>
      <c r="AX52" s="150" t="e">
        <f t="shared" si="19"/>
        <v>#REF!</v>
      </c>
      <c r="AY52" s="150" t="e">
        <f t="shared" si="19"/>
        <v>#REF!</v>
      </c>
      <c r="AZ52" s="150" t="e">
        <f t="shared" si="19"/>
        <v>#REF!</v>
      </c>
      <c r="BA52" s="150" t="e">
        <f t="shared" si="19"/>
        <v>#REF!</v>
      </c>
      <c r="BB52" s="150" t="e">
        <f t="shared" si="19"/>
        <v>#REF!</v>
      </c>
      <c r="BC52" s="150" t="e">
        <f t="shared" si="19"/>
        <v>#REF!</v>
      </c>
      <c r="BD52" s="150" t="e">
        <f t="shared" si="19"/>
        <v>#REF!</v>
      </c>
      <c r="BE52" s="150" t="e">
        <f t="shared" si="19"/>
        <v>#REF!</v>
      </c>
      <c r="BF52" s="150" t="e">
        <f t="shared" si="19"/>
        <v>#REF!</v>
      </c>
      <c r="BG52" s="150" t="e">
        <f t="shared" si="19"/>
        <v>#REF!</v>
      </c>
      <c r="BH52" s="150" t="e">
        <f t="shared" si="19"/>
        <v>#REF!</v>
      </c>
      <c r="BI52" s="150" t="e">
        <f t="shared" si="19"/>
        <v>#REF!</v>
      </c>
      <c r="BJ52" s="150" t="e">
        <f t="shared" si="19"/>
        <v>#REF!</v>
      </c>
      <c r="BK52" s="150" t="e">
        <f t="shared" si="19"/>
        <v>#REF!</v>
      </c>
      <c r="BL52" s="150" t="e">
        <f t="shared" si="19"/>
        <v>#REF!</v>
      </c>
      <c r="BM52" s="150" t="e">
        <f t="shared" si="19"/>
        <v>#REF!</v>
      </c>
      <c r="BN52" s="150" t="e">
        <f t="shared" si="19"/>
        <v>#REF!</v>
      </c>
      <c r="BO52" s="150" t="e">
        <f>BN52+BO51</f>
        <v>#REF!</v>
      </c>
      <c r="BP52" s="150" t="e">
        <f>BO52+BP51</f>
        <v>#REF!</v>
      </c>
      <c r="BQ52" s="150" t="e">
        <f>BP52+BQ51</f>
        <v>#REF!</v>
      </c>
      <c r="BR52" s="150" t="e">
        <f t="shared" ref="BR52:CT52" si="20">BQ52+BR51</f>
        <v>#REF!</v>
      </c>
      <c r="BS52" s="150" t="e">
        <f t="shared" si="20"/>
        <v>#REF!</v>
      </c>
      <c r="BT52" s="150" t="e">
        <f t="shared" si="20"/>
        <v>#REF!</v>
      </c>
      <c r="BU52" s="150" t="e">
        <f t="shared" si="20"/>
        <v>#REF!</v>
      </c>
      <c r="BV52" s="150" t="e">
        <f t="shared" si="20"/>
        <v>#REF!</v>
      </c>
      <c r="BW52" s="150" t="e">
        <f t="shared" si="20"/>
        <v>#REF!</v>
      </c>
      <c r="BX52" s="150" t="e">
        <f t="shared" si="20"/>
        <v>#REF!</v>
      </c>
      <c r="BY52" s="150" t="e">
        <f t="shared" si="20"/>
        <v>#REF!</v>
      </c>
      <c r="BZ52" s="150" t="e">
        <f t="shared" si="20"/>
        <v>#REF!</v>
      </c>
      <c r="CA52" s="150" t="e">
        <f t="shared" si="20"/>
        <v>#REF!</v>
      </c>
      <c r="CB52" s="150" t="e">
        <f t="shared" si="20"/>
        <v>#REF!</v>
      </c>
      <c r="CC52" s="150" t="e">
        <f t="shared" si="20"/>
        <v>#REF!</v>
      </c>
      <c r="CD52" s="150" t="e">
        <f t="shared" si="20"/>
        <v>#REF!</v>
      </c>
      <c r="CE52" s="150" t="e">
        <f t="shared" si="20"/>
        <v>#REF!</v>
      </c>
      <c r="CF52" s="150" t="e">
        <f t="shared" si="20"/>
        <v>#REF!</v>
      </c>
      <c r="CG52" s="150" t="e">
        <f t="shared" si="20"/>
        <v>#REF!</v>
      </c>
      <c r="CH52" s="150" t="e">
        <f t="shared" si="20"/>
        <v>#REF!</v>
      </c>
      <c r="CI52" s="150" t="e">
        <f t="shared" si="20"/>
        <v>#REF!</v>
      </c>
      <c r="CJ52" s="150" t="e">
        <f t="shared" si="20"/>
        <v>#REF!</v>
      </c>
      <c r="CK52" s="150" t="e">
        <f t="shared" si="20"/>
        <v>#REF!</v>
      </c>
      <c r="CL52" s="150" t="e">
        <f t="shared" si="20"/>
        <v>#REF!</v>
      </c>
      <c r="CM52" s="150" t="e">
        <f t="shared" si="20"/>
        <v>#REF!</v>
      </c>
      <c r="CN52" s="150" t="e">
        <f t="shared" si="20"/>
        <v>#REF!</v>
      </c>
      <c r="CO52" s="150" t="e">
        <f t="shared" si="20"/>
        <v>#REF!</v>
      </c>
      <c r="CP52" s="150" t="e">
        <f t="shared" si="20"/>
        <v>#REF!</v>
      </c>
      <c r="CQ52" s="150" t="e">
        <f t="shared" si="20"/>
        <v>#REF!</v>
      </c>
      <c r="CR52" s="150" t="e">
        <f t="shared" si="20"/>
        <v>#REF!</v>
      </c>
      <c r="CS52" s="150" t="e">
        <f t="shared" si="20"/>
        <v>#REF!</v>
      </c>
      <c r="CT52" s="150" t="e">
        <f t="shared" si="20"/>
        <v>#REF!</v>
      </c>
      <c r="CU52" s="147"/>
    </row>
    <row r="53" spans="4:111" ht="25.35" customHeight="1" x14ac:dyDescent="0.25">
      <c r="D53" s="149" t="s">
        <v>274</v>
      </c>
      <c r="E53" s="151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  <c r="BI53" s="152"/>
      <c r="BJ53" s="152"/>
      <c r="BK53" s="152"/>
      <c r="BL53" s="152"/>
      <c r="BM53" s="152"/>
      <c r="BN53" s="152"/>
      <c r="BO53" s="152"/>
      <c r="BP53" s="152"/>
      <c r="BQ53" s="152"/>
      <c r="BR53" s="152"/>
      <c r="BS53" s="152"/>
      <c r="BT53" s="152"/>
      <c r="BU53" s="152"/>
      <c r="BV53" s="152"/>
      <c r="BW53" s="152"/>
      <c r="BX53" s="152"/>
      <c r="BY53" s="152"/>
      <c r="BZ53" s="152"/>
      <c r="CA53" s="152"/>
      <c r="CB53" s="152"/>
      <c r="CC53" s="152"/>
      <c r="CD53" s="152"/>
      <c r="CE53" s="152"/>
      <c r="CF53" s="152"/>
      <c r="CG53" s="152"/>
      <c r="CH53" s="152"/>
      <c r="CI53" s="152"/>
      <c r="CJ53" s="152"/>
      <c r="CK53" s="152"/>
      <c r="CL53" s="152"/>
      <c r="CM53" s="152"/>
      <c r="CN53" s="152"/>
      <c r="CO53" s="152"/>
      <c r="CP53" s="152"/>
      <c r="CQ53" s="152"/>
      <c r="CR53" s="152"/>
      <c r="CS53" s="152"/>
      <c r="CT53" s="152"/>
    </row>
    <row r="54" spans="4:111" ht="24.75" customHeight="1" x14ac:dyDescent="0.25">
      <c r="D54" s="149" t="s">
        <v>275</v>
      </c>
      <c r="E54" s="153">
        <f>E53</f>
        <v>0</v>
      </c>
      <c r="F54" s="154">
        <f t="shared" ref="F54:BN54" si="21">E54+F53</f>
        <v>0</v>
      </c>
      <c r="G54" s="154">
        <f t="shared" si="21"/>
        <v>0</v>
      </c>
      <c r="H54" s="154">
        <f t="shared" si="21"/>
        <v>0</v>
      </c>
      <c r="I54" s="154">
        <f t="shared" si="21"/>
        <v>0</v>
      </c>
      <c r="J54" s="154">
        <f t="shared" si="21"/>
        <v>0</v>
      </c>
      <c r="K54" s="154">
        <f t="shared" si="21"/>
        <v>0</v>
      </c>
      <c r="L54" s="154">
        <f t="shared" si="21"/>
        <v>0</v>
      </c>
      <c r="M54" s="154">
        <f t="shared" si="21"/>
        <v>0</v>
      </c>
      <c r="N54" s="154">
        <f t="shared" si="21"/>
        <v>0</v>
      </c>
      <c r="O54" s="154">
        <f t="shared" si="21"/>
        <v>0</v>
      </c>
      <c r="P54" s="154">
        <f t="shared" si="21"/>
        <v>0</v>
      </c>
      <c r="Q54" s="154" t="e">
        <f>#REF!+Q53</f>
        <v>#REF!</v>
      </c>
      <c r="R54" s="154" t="e">
        <f t="shared" si="21"/>
        <v>#REF!</v>
      </c>
      <c r="S54" s="154" t="e">
        <f t="shared" si="21"/>
        <v>#REF!</v>
      </c>
      <c r="T54" s="154" t="e">
        <f t="shared" si="21"/>
        <v>#REF!</v>
      </c>
      <c r="U54" s="154" t="e">
        <f t="shared" si="21"/>
        <v>#REF!</v>
      </c>
      <c r="V54" s="154" t="e">
        <f t="shared" si="21"/>
        <v>#REF!</v>
      </c>
      <c r="W54" s="154" t="e">
        <f t="shared" si="21"/>
        <v>#REF!</v>
      </c>
      <c r="X54" s="154" t="e">
        <f t="shared" si="21"/>
        <v>#REF!</v>
      </c>
      <c r="Y54" s="154" t="e">
        <f t="shared" si="21"/>
        <v>#REF!</v>
      </c>
      <c r="Z54" s="154" t="e">
        <f t="shared" si="21"/>
        <v>#REF!</v>
      </c>
      <c r="AA54" s="154" t="e">
        <f t="shared" si="21"/>
        <v>#REF!</v>
      </c>
      <c r="AB54" s="154" t="e">
        <f t="shared" si="21"/>
        <v>#REF!</v>
      </c>
      <c r="AC54" s="154" t="e">
        <f t="shared" si="21"/>
        <v>#REF!</v>
      </c>
      <c r="AD54" s="154" t="e">
        <f t="shared" si="21"/>
        <v>#REF!</v>
      </c>
      <c r="AE54" s="154" t="e">
        <f t="shared" si="21"/>
        <v>#REF!</v>
      </c>
      <c r="AF54" s="154" t="e">
        <f t="shared" si="21"/>
        <v>#REF!</v>
      </c>
      <c r="AG54" s="154" t="e">
        <f t="shared" si="21"/>
        <v>#REF!</v>
      </c>
      <c r="AH54" s="154" t="e">
        <f t="shared" si="21"/>
        <v>#REF!</v>
      </c>
      <c r="AI54" s="154" t="e">
        <f t="shared" si="21"/>
        <v>#REF!</v>
      </c>
      <c r="AJ54" s="154" t="e">
        <f t="shared" si="21"/>
        <v>#REF!</v>
      </c>
      <c r="AK54" s="154" t="e">
        <f t="shared" si="21"/>
        <v>#REF!</v>
      </c>
      <c r="AL54" s="154" t="e">
        <f t="shared" si="21"/>
        <v>#REF!</v>
      </c>
      <c r="AM54" s="154" t="e">
        <f t="shared" si="21"/>
        <v>#REF!</v>
      </c>
      <c r="AN54" s="154" t="e">
        <f t="shared" si="21"/>
        <v>#REF!</v>
      </c>
      <c r="AO54" s="154" t="e">
        <f t="shared" si="21"/>
        <v>#REF!</v>
      </c>
      <c r="AP54" s="154" t="e">
        <f t="shared" si="21"/>
        <v>#REF!</v>
      </c>
      <c r="AQ54" s="154" t="e">
        <f t="shared" si="21"/>
        <v>#REF!</v>
      </c>
      <c r="AR54" s="154" t="e">
        <f t="shared" si="21"/>
        <v>#REF!</v>
      </c>
      <c r="AS54" s="154" t="e">
        <f t="shared" si="21"/>
        <v>#REF!</v>
      </c>
      <c r="AT54" s="154" t="e">
        <f t="shared" si="21"/>
        <v>#REF!</v>
      </c>
      <c r="AU54" s="154" t="e">
        <f t="shared" si="21"/>
        <v>#REF!</v>
      </c>
      <c r="AV54" s="154" t="e">
        <f t="shared" si="21"/>
        <v>#REF!</v>
      </c>
      <c r="AW54" s="154" t="e">
        <f t="shared" si="21"/>
        <v>#REF!</v>
      </c>
      <c r="AX54" s="154" t="e">
        <f t="shared" si="21"/>
        <v>#REF!</v>
      </c>
      <c r="AY54" s="154" t="e">
        <f t="shared" si="21"/>
        <v>#REF!</v>
      </c>
      <c r="AZ54" s="154" t="e">
        <f t="shared" si="21"/>
        <v>#REF!</v>
      </c>
      <c r="BA54" s="154" t="e">
        <f t="shared" si="21"/>
        <v>#REF!</v>
      </c>
      <c r="BB54" s="154" t="e">
        <f t="shared" si="21"/>
        <v>#REF!</v>
      </c>
      <c r="BC54" s="154" t="e">
        <f t="shared" si="21"/>
        <v>#REF!</v>
      </c>
      <c r="BD54" s="154" t="e">
        <f t="shared" si="21"/>
        <v>#REF!</v>
      </c>
      <c r="BE54" s="154" t="e">
        <f t="shared" si="21"/>
        <v>#REF!</v>
      </c>
      <c r="BF54" s="154" t="e">
        <f t="shared" si="21"/>
        <v>#REF!</v>
      </c>
      <c r="BG54" s="154" t="e">
        <f t="shared" si="21"/>
        <v>#REF!</v>
      </c>
      <c r="BH54" s="154" t="e">
        <f t="shared" si="21"/>
        <v>#REF!</v>
      </c>
      <c r="BI54" s="154" t="e">
        <f t="shared" si="21"/>
        <v>#REF!</v>
      </c>
      <c r="BJ54" s="154" t="e">
        <f t="shared" si="21"/>
        <v>#REF!</v>
      </c>
      <c r="BK54" s="154" t="e">
        <f t="shared" si="21"/>
        <v>#REF!</v>
      </c>
      <c r="BL54" s="154" t="e">
        <f t="shared" si="21"/>
        <v>#REF!</v>
      </c>
      <c r="BM54" s="154" t="e">
        <f t="shared" si="21"/>
        <v>#REF!</v>
      </c>
      <c r="BN54" s="154" t="e">
        <f t="shared" si="21"/>
        <v>#REF!</v>
      </c>
      <c r="BO54" s="154" t="e">
        <f>BN54+BO53</f>
        <v>#REF!</v>
      </c>
      <c r="BP54" s="154" t="e">
        <f>BO54+BP53</f>
        <v>#REF!</v>
      </c>
      <c r="BQ54" s="154" t="e">
        <f>BP54+BQ53</f>
        <v>#REF!</v>
      </c>
      <c r="BR54" s="154" t="e">
        <f t="shared" ref="BR54:CT54" si="22">BQ54+BR53</f>
        <v>#REF!</v>
      </c>
      <c r="BS54" s="154" t="e">
        <f t="shared" si="22"/>
        <v>#REF!</v>
      </c>
      <c r="BT54" s="154" t="e">
        <f t="shared" si="22"/>
        <v>#REF!</v>
      </c>
      <c r="BU54" s="154" t="e">
        <f t="shared" si="22"/>
        <v>#REF!</v>
      </c>
      <c r="BV54" s="154" t="e">
        <f t="shared" si="22"/>
        <v>#REF!</v>
      </c>
      <c r="BW54" s="154" t="e">
        <f t="shared" si="22"/>
        <v>#REF!</v>
      </c>
      <c r="BX54" s="154" t="e">
        <f t="shared" si="22"/>
        <v>#REF!</v>
      </c>
      <c r="BY54" s="154" t="e">
        <f t="shared" si="22"/>
        <v>#REF!</v>
      </c>
      <c r="BZ54" s="154" t="e">
        <f t="shared" si="22"/>
        <v>#REF!</v>
      </c>
      <c r="CA54" s="154" t="e">
        <f t="shared" si="22"/>
        <v>#REF!</v>
      </c>
      <c r="CB54" s="154" t="e">
        <f t="shared" si="22"/>
        <v>#REF!</v>
      </c>
      <c r="CC54" s="154" t="e">
        <f t="shared" si="22"/>
        <v>#REF!</v>
      </c>
      <c r="CD54" s="154" t="e">
        <f t="shared" si="22"/>
        <v>#REF!</v>
      </c>
      <c r="CE54" s="154" t="e">
        <f t="shared" si="22"/>
        <v>#REF!</v>
      </c>
      <c r="CF54" s="154" t="e">
        <f t="shared" si="22"/>
        <v>#REF!</v>
      </c>
      <c r="CG54" s="154" t="e">
        <f t="shared" si="22"/>
        <v>#REF!</v>
      </c>
      <c r="CH54" s="154" t="e">
        <f t="shared" si="22"/>
        <v>#REF!</v>
      </c>
      <c r="CI54" s="154" t="e">
        <f t="shared" si="22"/>
        <v>#REF!</v>
      </c>
      <c r="CJ54" s="154" t="e">
        <f t="shared" si="22"/>
        <v>#REF!</v>
      </c>
      <c r="CK54" s="154" t="e">
        <f t="shared" si="22"/>
        <v>#REF!</v>
      </c>
      <c r="CL54" s="154" t="e">
        <f t="shared" si="22"/>
        <v>#REF!</v>
      </c>
      <c r="CM54" s="154" t="e">
        <f t="shared" si="22"/>
        <v>#REF!</v>
      </c>
      <c r="CN54" s="154" t="e">
        <f t="shared" si="22"/>
        <v>#REF!</v>
      </c>
      <c r="CO54" s="154" t="e">
        <f t="shared" si="22"/>
        <v>#REF!</v>
      </c>
      <c r="CP54" s="154" t="e">
        <f t="shared" si="22"/>
        <v>#REF!</v>
      </c>
      <c r="CQ54" s="154" t="e">
        <f t="shared" si="22"/>
        <v>#REF!</v>
      </c>
      <c r="CR54" s="154" t="e">
        <f t="shared" si="22"/>
        <v>#REF!</v>
      </c>
      <c r="CS54" s="154" t="e">
        <f t="shared" si="22"/>
        <v>#REF!</v>
      </c>
      <c r="CT54" s="154" t="e">
        <f t="shared" si="22"/>
        <v>#REF!</v>
      </c>
      <c r="DE54" s="155"/>
    </row>
    <row r="56" spans="4:111" x14ac:dyDescent="0.25">
      <c r="E56" s="156" t="s">
        <v>276</v>
      </c>
      <c r="F56" s="157">
        <f>E50</f>
        <v>45537</v>
      </c>
      <c r="G56" s="157">
        <f>F56+7</f>
        <v>45544</v>
      </c>
      <c r="H56" s="157">
        <f>G56+7</f>
        <v>45551</v>
      </c>
      <c r="I56" s="157">
        <f>H56+7</f>
        <v>45558</v>
      </c>
      <c r="J56" s="157">
        <f>I56+7</f>
        <v>45565</v>
      </c>
      <c r="K56" s="157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</row>
    <row r="57" spans="4:111" ht="27.6" customHeight="1" x14ac:dyDescent="0.25">
      <c r="D57" s="149" t="s">
        <v>271</v>
      </c>
      <c r="E57" s="159">
        <v>0</v>
      </c>
      <c r="F57" s="160">
        <f>SUM(E51:K51)</f>
        <v>0</v>
      </c>
      <c r="G57" s="160">
        <f>SUM(L51:P51)</f>
        <v>0</v>
      </c>
      <c r="H57" s="160">
        <f>SUM(Q51:W51)</f>
        <v>0</v>
      </c>
      <c r="I57" s="160">
        <f>SUM(X51:AD51)</f>
        <v>0</v>
      </c>
      <c r="J57" s="160">
        <f>SUM(AE51:AK51)</f>
        <v>0</v>
      </c>
      <c r="K57" s="160"/>
      <c r="Y57" s="158"/>
    </row>
    <row r="58" spans="4:111" ht="20.100000000000001" customHeight="1" x14ac:dyDescent="0.25">
      <c r="D58" s="149" t="s">
        <v>273</v>
      </c>
      <c r="E58" s="159">
        <v>0</v>
      </c>
      <c r="F58" s="160">
        <f>F57</f>
        <v>0</v>
      </c>
      <c r="G58" s="160">
        <f>F58+G57</f>
        <v>0</v>
      </c>
      <c r="H58" s="160">
        <f>G58+H57</f>
        <v>0</v>
      </c>
      <c r="I58" s="160">
        <f>H58+I57</f>
        <v>0</v>
      </c>
      <c r="J58" s="160">
        <f>I58+J57</f>
        <v>0</v>
      </c>
      <c r="K58" s="160"/>
    </row>
    <row r="59" spans="4:111" ht="20.100000000000001" customHeight="1" x14ac:dyDescent="0.25">
      <c r="D59" s="149" t="s">
        <v>274</v>
      </c>
      <c r="E59" s="159">
        <v>0</v>
      </c>
      <c r="F59" s="161"/>
      <c r="G59" s="161"/>
      <c r="H59" s="161"/>
      <c r="I59" s="161"/>
      <c r="J59" s="161"/>
      <c r="K59" s="16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X59" s="141"/>
    </row>
    <row r="60" spans="4:111" ht="20.100000000000001" customHeight="1" x14ac:dyDescent="0.25">
      <c r="D60" s="149" t="s">
        <v>275</v>
      </c>
      <c r="E60" s="159">
        <v>0</v>
      </c>
      <c r="F60" s="160">
        <f>F59</f>
        <v>0</v>
      </c>
      <c r="G60" s="160">
        <f>F60+G59</f>
        <v>0</v>
      </c>
      <c r="H60" s="160">
        <f>G60+H59</f>
        <v>0</v>
      </c>
      <c r="I60" s="160">
        <f>H60+I59</f>
        <v>0</v>
      </c>
      <c r="J60" s="160">
        <f>I60+J59</f>
        <v>0</v>
      </c>
      <c r="K60" s="160"/>
    </row>
    <row r="62" spans="4:111" x14ac:dyDescent="0.25">
      <c r="E62" s="162"/>
      <c r="F62" s="163">
        <f>F56</f>
        <v>45537</v>
      </c>
      <c r="G62" s="163">
        <f>G56</f>
        <v>45544</v>
      </c>
      <c r="H62" s="163">
        <f>H56</f>
        <v>45551</v>
      </c>
      <c r="I62" s="163">
        <f>I56</f>
        <v>45558</v>
      </c>
      <c r="J62" s="163">
        <f>J56</f>
        <v>45565</v>
      </c>
      <c r="K62" s="163"/>
    </row>
    <row r="63" spans="4:111" x14ac:dyDescent="0.25">
      <c r="D63" s="158"/>
      <c r="E63" s="128" t="s">
        <v>271</v>
      </c>
      <c r="F63" s="164">
        <f>IFERROR(AVERAGE(E45:J45),"0")</f>
        <v>5.666666666666667</v>
      </c>
      <c r="G63" s="164">
        <f>IFERROR(AVERAGE(L45:P45),"0")</f>
        <v>6.4</v>
      </c>
      <c r="H63" s="164">
        <f>IFERROR(AVERAGE(Q45:V45),"0")</f>
        <v>1.6666666666666667</v>
      </c>
      <c r="I63" s="164">
        <f>IFERROR(AVERAGE(X45:AC45),"0")</f>
        <v>0</v>
      </c>
      <c r="J63" s="164">
        <f>IFERROR(AVERAGE(AE45:AJ45),"0")</f>
        <v>0</v>
      </c>
      <c r="K63" s="164"/>
    </row>
    <row r="64" spans="4:111" x14ac:dyDescent="0.25">
      <c r="E64" s="165" t="s">
        <v>274</v>
      </c>
      <c r="F64" s="166"/>
      <c r="G64" s="166"/>
      <c r="H64" s="166"/>
      <c r="I64" s="166"/>
      <c r="J64" s="164"/>
      <c r="K64" s="164"/>
    </row>
    <row r="65" spans="4:4" ht="19.350000000000001" customHeight="1" x14ac:dyDescent="0.25">
      <c r="D65" s="158"/>
    </row>
  </sheetData>
  <autoFilter ref="A11:WZR35" xr:uid="{4C4E658B-1D3D-46B6-9039-068A73A161C1}">
    <filterColumn colId="110">
      <filters>
        <filter val="R$ 10.200,96"/>
        <filter val="R$ 17.487,36"/>
      </filters>
    </filterColumn>
  </autoFilter>
  <mergeCells count="2">
    <mergeCell ref="DF2:DG2"/>
    <mergeCell ref="CW8:DG9"/>
  </mergeCells>
  <conditionalFormatting sqref="E9:CT9 E49:CT49">
    <cfRule type="expression" dxfId="4" priority="3" stopIfTrue="1">
      <formula>IF(WEEKDAY(E9)=1,TRUE,FALSE)</formula>
    </cfRule>
    <cfRule type="expression" dxfId="3" priority="4" stopIfTrue="1">
      <formula>IF(WEEKDAY(E9)=7,TRUE,FALSE)</formula>
    </cfRule>
  </conditionalFormatting>
  <conditionalFormatting sqref="E12:CT44">
    <cfRule type="cellIs" dxfId="2" priority="1" operator="greaterThan">
      <formula>0</formula>
    </cfRule>
  </conditionalFormatting>
  <conditionalFormatting sqref="E47:CT47">
    <cfRule type="cellIs" dxfId="1" priority="2" operator="greaterThan">
      <formula>0</formula>
    </cfRule>
  </conditionalFormatting>
  <conditionalFormatting sqref="AZ46:CT46">
    <cfRule type="cellIs" dxfId="0" priority="5" operator="greaterThan">
      <formula>0</formula>
    </cfRule>
  </conditionalFormatting>
  <dataValidations count="1">
    <dataValidation type="list" allowBlank="1" showInputMessage="1" showErrorMessage="1" sqref="DA12:DA44" xr:uid="{ED02E008-3CAC-466C-8FB6-523AE90061E4}">
      <formula1>$DM$12:$DM$25</formula1>
    </dataValidation>
  </dataValidations>
  <printOptions horizontalCentered="1"/>
  <pageMargins left="0.7" right="0.7" top="0.75" bottom="0.75" header="0.3" footer="0.3"/>
  <pageSetup paperSize="9" scale="50" orientation="landscape" r:id="rId1"/>
  <colBreaks count="1" manualBreakCount="1">
    <brk id="111" min="7" max="28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18F3E-CF1D-44D8-AF4B-D4DECAD5E841}">
  <dimension ref="A1:AH152"/>
  <sheetViews>
    <sheetView topLeftCell="A28" workbookViewId="0">
      <selection activeCell="X59" sqref="X59"/>
    </sheetView>
  </sheetViews>
  <sheetFormatPr defaultRowHeight="11.25" x14ac:dyDescent="0.2"/>
  <cols>
    <col min="1" max="1" width="9.140625" style="55"/>
    <col min="2" max="29" width="5.7109375" style="55" customWidth="1"/>
    <col min="30" max="34" width="5.85546875" style="55" customWidth="1"/>
    <col min="35" max="257" width="9.140625" style="55"/>
    <col min="258" max="285" width="5.7109375" style="55" customWidth="1"/>
    <col min="286" max="290" width="5.85546875" style="55" customWidth="1"/>
    <col min="291" max="513" width="9.140625" style="55"/>
    <col min="514" max="541" width="5.7109375" style="55" customWidth="1"/>
    <col min="542" max="546" width="5.85546875" style="55" customWidth="1"/>
    <col min="547" max="769" width="9.140625" style="55"/>
    <col min="770" max="797" width="5.7109375" style="55" customWidth="1"/>
    <col min="798" max="802" width="5.85546875" style="55" customWidth="1"/>
    <col min="803" max="1025" width="9.140625" style="55"/>
    <col min="1026" max="1053" width="5.7109375" style="55" customWidth="1"/>
    <col min="1054" max="1058" width="5.85546875" style="55" customWidth="1"/>
    <col min="1059" max="1281" width="9.140625" style="55"/>
    <col min="1282" max="1309" width="5.7109375" style="55" customWidth="1"/>
    <col min="1310" max="1314" width="5.85546875" style="55" customWidth="1"/>
    <col min="1315" max="1537" width="9.140625" style="55"/>
    <col min="1538" max="1565" width="5.7109375" style="55" customWidth="1"/>
    <col min="1566" max="1570" width="5.85546875" style="55" customWidth="1"/>
    <col min="1571" max="1793" width="9.140625" style="55"/>
    <col min="1794" max="1821" width="5.7109375" style="55" customWidth="1"/>
    <col min="1822" max="1826" width="5.85546875" style="55" customWidth="1"/>
    <col min="1827" max="2049" width="9.140625" style="55"/>
    <col min="2050" max="2077" width="5.7109375" style="55" customWidth="1"/>
    <col min="2078" max="2082" width="5.85546875" style="55" customWidth="1"/>
    <col min="2083" max="2305" width="9.140625" style="55"/>
    <col min="2306" max="2333" width="5.7109375" style="55" customWidth="1"/>
    <col min="2334" max="2338" width="5.85546875" style="55" customWidth="1"/>
    <col min="2339" max="2561" width="9.140625" style="55"/>
    <col min="2562" max="2589" width="5.7109375" style="55" customWidth="1"/>
    <col min="2590" max="2594" width="5.85546875" style="55" customWidth="1"/>
    <col min="2595" max="2817" width="9.140625" style="55"/>
    <col min="2818" max="2845" width="5.7109375" style="55" customWidth="1"/>
    <col min="2846" max="2850" width="5.85546875" style="55" customWidth="1"/>
    <col min="2851" max="3073" width="9.140625" style="55"/>
    <col min="3074" max="3101" width="5.7109375" style="55" customWidth="1"/>
    <col min="3102" max="3106" width="5.85546875" style="55" customWidth="1"/>
    <col min="3107" max="3329" width="9.140625" style="55"/>
    <col min="3330" max="3357" width="5.7109375" style="55" customWidth="1"/>
    <col min="3358" max="3362" width="5.85546875" style="55" customWidth="1"/>
    <col min="3363" max="3585" width="9.140625" style="55"/>
    <col min="3586" max="3613" width="5.7109375" style="55" customWidth="1"/>
    <col min="3614" max="3618" width="5.85546875" style="55" customWidth="1"/>
    <col min="3619" max="3841" width="9.140625" style="55"/>
    <col min="3842" max="3869" width="5.7109375" style="55" customWidth="1"/>
    <col min="3870" max="3874" width="5.85546875" style="55" customWidth="1"/>
    <col min="3875" max="4097" width="9.140625" style="55"/>
    <col min="4098" max="4125" width="5.7109375" style="55" customWidth="1"/>
    <col min="4126" max="4130" width="5.85546875" style="55" customWidth="1"/>
    <col min="4131" max="4353" width="9.140625" style="55"/>
    <col min="4354" max="4381" width="5.7109375" style="55" customWidth="1"/>
    <col min="4382" max="4386" width="5.85546875" style="55" customWidth="1"/>
    <col min="4387" max="4609" width="9.140625" style="55"/>
    <col min="4610" max="4637" width="5.7109375" style="55" customWidth="1"/>
    <col min="4638" max="4642" width="5.85546875" style="55" customWidth="1"/>
    <col min="4643" max="4865" width="9.140625" style="55"/>
    <col min="4866" max="4893" width="5.7109375" style="55" customWidth="1"/>
    <col min="4894" max="4898" width="5.85546875" style="55" customWidth="1"/>
    <col min="4899" max="5121" width="9.140625" style="55"/>
    <col min="5122" max="5149" width="5.7109375" style="55" customWidth="1"/>
    <col min="5150" max="5154" width="5.85546875" style="55" customWidth="1"/>
    <col min="5155" max="5377" width="9.140625" style="55"/>
    <col min="5378" max="5405" width="5.7109375" style="55" customWidth="1"/>
    <col min="5406" max="5410" width="5.85546875" style="55" customWidth="1"/>
    <col min="5411" max="5633" width="9.140625" style="55"/>
    <col min="5634" max="5661" width="5.7109375" style="55" customWidth="1"/>
    <col min="5662" max="5666" width="5.85546875" style="55" customWidth="1"/>
    <col min="5667" max="5889" width="9.140625" style="55"/>
    <col min="5890" max="5917" width="5.7109375" style="55" customWidth="1"/>
    <col min="5918" max="5922" width="5.85546875" style="55" customWidth="1"/>
    <col min="5923" max="6145" width="9.140625" style="55"/>
    <col min="6146" max="6173" width="5.7109375" style="55" customWidth="1"/>
    <col min="6174" max="6178" width="5.85546875" style="55" customWidth="1"/>
    <col min="6179" max="6401" width="9.140625" style="55"/>
    <col min="6402" max="6429" width="5.7109375" style="55" customWidth="1"/>
    <col min="6430" max="6434" width="5.85546875" style="55" customWidth="1"/>
    <col min="6435" max="6657" width="9.140625" style="55"/>
    <col min="6658" max="6685" width="5.7109375" style="55" customWidth="1"/>
    <col min="6686" max="6690" width="5.85546875" style="55" customWidth="1"/>
    <col min="6691" max="6913" width="9.140625" style="55"/>
    <col min="6914" max="6941" width="5.7109375" style="55" customWidth="1"/>
    <col min="6942" max="6946" width="5.85546875" style="55" customWidth="1"/>
    <col min="6947" max="7169" width="9.140625" style="55"/>
    <col min="7170" max="7197" width="5.7109375" style="55" customWidth="1"/>
    <col min="7198" max="7202" width="5.85546875" style="55" customWidth="1"/>
    <col min="7203" max="7425" width="9.140625" style="55"/>
    <col min="7426" max="7453" width="5.7109375" style="55" customWidth="1"/>
    <col min="7454" max="7458" width="5.85546875" style="55" customWidth="1"/>
    <col min="7459" max="7681" width="9.140625" style="55"/>
    <col min="7682" max="7709" width="5.7109375" style="55" customWidth="1"/>
    <col min="7710" max="7714" width="5.85546875" style="55" customWidth="1"/>
    <col min="7715" max="7937" width="9.140625" style="55"/>
    <col min="7938" max="7965" width="5.7109375" style="55" customWidth="1"/>
    <col min="7966" max="7970" width="5.85546875" style="55" customWidth="1"/>
    <col min="7971" max="8193" width="9.140625" style="55"/>
    <col min="8194" max="8221" width="5.7109375" style="55" customWidth="1"/>
    <col min="8222" max="8226" width="5.85546875" style="55" customWidth="1"/>
    <col min="8227" max="8449" width="9.140625" style="55"/>
    <col min="8450" max="8477" width="5.7109375" style="55" customWidth="1"/>
    <col min="8478" max="8482" width="5.85546875" style="55" customWidth="1"/>
    <col min="8483" max="8705" width="9.140625" style="55"/>
    <col min="8706" max="8733" width="5.7109375" style="55" customWidth="1"/>
    <col min="8734" max="8738" width="5.85546875" style="55" customWidth="1"/>
    <col min="8739" max="8961" width="9.140625" style="55"/>
    <col min="8962" max="8989" width="5.7109375" style="55" customWidth="1"/>
    <col min="8990" max="8994" width="5.85546875" style="55" customWidth="1"/>
    <col min="8995" max="9217" width="9.140625" style="55"/>
    <col min="9218" max="9245" width="5.7109375" style="55" customWidth="1"/>
    <col min="9246" max="9250" width="5.85546875" style="55" customWidth="1"/>
    <col min="9251" max="9473" width="9.140625" style="55"/>
    <col min="9474" max="9501" width="5.7109375" style="55" customWidth="1"/>
    <col min="9502" max="9506" width="5.85546875" style="55" customWidth="1"/>
    <col min="9507" max="9729" width="9.140625" style="55"/>
    <col min="9730" max="9757" width="5.7109375" style="55" customWidth="1"/>
    <col min="9758" max="9762" width="5.85546875" style="55" customWidth="1"/>
    <col min="9763" max="9985" width="9.140625" style="55"/>
    <col min="9986" max="10013" width="5.7109375" style="55" customWidth="1"/>
    <col min="10014" max="10018" width="5.85546875" style="55" customWidth="1"/>
    <col min="10019" max="10241" width="9.140625" style="55"/>
    <col min="10242" max="10269" width="5.7109375" style="55" customWidth="1"/>
    <col min="10270" max="10274" width="5.85546875" style="55" customWidth="1"/>
    <col min="10275" max="10497" width="9.140625" style="55"/>
    <col min="10498" max="10525" width="5.7109375" style="55" customWidth="1"/>
    <col min="10526" max="10530" width="5.85546875" style="55" customWidth="1"/>
    <col min="10531" max="10753" width="9.140625" style="55"/>
    <col min="10754" max="10781" width="5.7109375" style="55" customWidth="1"/>
    <col min="10782" max="10786" width="5.85546875" style="55" customWidth="1"/>
    <col min="10787" max="11009" width="9.140625" style="55"/>
    <col min="11010" max="11037" width="5.7109375" style="55" customWidth="1"/>
    <col min="11038" max="11042" width="5.85546875" style="55" customWidth="1"/>
    <col min="11043" max="11265" width="9.140625" style="55"/>
    <col min="11266" max="11293" width="5.7109375" style="55" customWidth="1"/>
    <col min="11294" max="11298" width="5.85546875" style="55" customWidth="1"/>
    <col min="11299" max="11521" width="9.140625" style="55"/>
    <col min="11522" max="11549" width="5.7109375" style="55" customWidth="1"/>
    <col min="11550" max="11554" width="5.85546875" style="55" customWidth="1"/>
    <col min="11555" max="11777" width="9.140625" style="55"/>
    <col min="11778" max="11805" width="5.7109375" style="55" customWidth="1"/>
    <col min="11806" max="11810" width="5.85546875" style="55" customWidth="1"/>
    <col min="11811" max="12033" width="9.140625" style="55"/>
    <col min="12034" max="12061" width="5.7109375" style="55" customWidth="1"/>
    <col min="12062" max="12066" width="5.85546875" style="55" customWidth="1"/>
    <col min="12067" max="12289" width="9.140625" style="55"/>
    <col min="12290" max="12317" width="5.7109375" style="55" customWidth="1"/>
    <col min="12318" max="12322" width="5.85546875" style="55" customWidth="1"/>
    <col min="12323" max="12545" width="9.140625" style="55"/>
    <col min="12546" max="12573" width="5.7109375" style="55" customWidth="1"/>
    <col min="12574" max="12578" width="5.85546875" style="55" customWidth="1"/>
    <col min="12579" max="12801" width="9.140625" style="55"/>
    <col min="12802" max="12829" width="5.7109375" style="55" customWidth="1"/>
    <col min="12830" max="12834" width="5.85546875" style="55" customWidth="1"/>
    <col min="12835" max="13057" width="9.140625" style="55"/>
    <col min="13058" max="13085" width="5.7109375" style="55" customWidth="1"/>
    <col min="13086" max="13090" width="5.85546875" style="55" customWidth="1"/>
    <col min="13091" max="13313" width="9.140625" style="55"/>
    <col min="13314" max="13341" width="5.7109375" style="55" customWidth="1"/>
    <col min="13342" max="13346" width="5.85546875" style="55" customWidth="1"/>
    <col min="13347" max="13569" width="9.140625" style="55"/>
    <col min="13570" max="13597" width="5.7109375" style="55" customWidth="1"/>
    <col min="13598" max="13602" width="5.85546875" style="55" customWidth="1"/>
    <col min="13603" max="13825" width="9.140625" style="55"/>
    <col min="13826" max="13853" width="5.7109375" style="55" customWidth="1"/>
    <col min="13854" max="13858" width="5.85546875" style="55" customWidth="1"/>
    <col min="13859" max="14081" width="9.140625" style="55"/>
    <col min="14082" max="14109" width="5.7109375" style="55" customWidth="1"/>
    <col min="14110" max="14114" width="5.85546875" style="55" customWidth="1"/>
    <col min="14115" max="14337" width="9.140625" style="55"/>
    <col min="14338" max="14365" width="5.7109375" style="55" customWidth="1"/>
    <col min="14366" max="14370" width="5.85546875" style="55" customWidth="1"/>
    <col min="14371" max="14593" width="9.140625" style="55"/>
    <col min="14594" max="14621" width="5.7109375" style="55" customWidth="1"/>
    <col min="14622" max="14626" width="5.85546875" style="55" customWidth="1"/>
    <col min="14627" max="14849" width="9.140625" style="55"/>
    <col min="14850" max="14877" width="5.7109375" style="55" customWidth="1"/>
    <col min="14878" max="14882" width="5.85546875" style="55" customWidth="1"/>
    <col min="14883" max="15105" width="9.140625" style="55"/>
    <col min="15106" max="15133" width="5.7109375" style="55" customWidth="1"/>
    <col min="15134" max="15138" width="5.85546875" style="55" customWidth="1"/>
    <col min="15139" max="15361" width="9.140625" style="55"/>
    <col min="15362" max="15389" width="5.7109375" style="55" customWidth="1"/>
    <col min="15390" max="15394" width="5.85546875" style="55" customWidth="1"/>
    <col min="15395" max="15617" width="9.140625" style="55"/>
    <col min="15618" max="15645" width="5.7109375" style="55" customWidth="1"/>
    <col min="15646" max="15650" width="5.85546875" style="55" customWidth="1"/>
    <col min="15651" max="15873" width="9.140625" style="55"/>
    <col min="15874" max="15901" width="5.7109375" style="55" customWidth="1"/>
    <col min="15902" max="15906" width="5.85546875" style="55" customWidth="1"/>
    <col min="15907" max="16129" width="9.140625" style="55"/>
    <col min="16130" max="16157" width="5.7109375" style="55" customWidth="1"/>
    <col min="16158" max="16162" width="5.85546875" style="55" customWidth="1"/>
    <col min="16163" max="16384" width="9.140625" style="55"/>
  </cols>
  <sheetData>
    <row r="1" spans="1:34" ht="14.25" customHeight="1" x14ac:dyDescent="0.2">
      <c r="A1" s="54" t="s">
        <v>152</v>
      </c>
    </row>
    <row r="2" spans="1:34" x14ac:dyDescent="0.2">
      <c r="A2" s="56" t="s">
        <v>153</v>
      </c>
      <c r="B2" s="57">
        <v>0.5</v>
      </c>
      <c r="C2" s="57">
        <v>0.75</v>
      </c>
      <c r="D2" s="57">
        <v>1</v>
      </c>
      <c r="E2" s="57">
        <v>1.5</v>
      </c>
      <c r="F2" s="57">
        <v>2</v>
      </c>
      <c r="G2" s="57">
        <v>2.5</v>
      </c>
      <c r="H2" s="57">
        <v>3</v>
      </c>
      <c r="I2" s="57">
        <v>4</v>
      </c>
      <c r="J2" s="57">
        <v>6</v>
      </c>
      <c r="K2" s="57">
        <v>8</v>
      </c>
      <c r="L2" s="57">
        <v>10</v>
      </c>
      <c r="M2" s="57">
        <v>12</v>
      </c>
      <c r="N2" s="57">
        <v>14</v>
      </c>
      <c r="O2" s="57">
        <v>16</v>
      </c>
      <c r="P2" s="57">
        <v>18</v>
      </c>
      <c r="Q2" s="57">
        <v>20</v>
      </c>
      <c r="R2" s="57">
        <v>22</v>
      </c>
      <c r="S2" s="57">
        <v>24</v>
      </c>
      <c r="T2" s="57">
        <v>26</v>
      </c>
      <c r="U2" s="57">
        <v>28</v>
      </c>
      <c r="V2" s="57">
        <v>30</v>
      </c>
      <c r="W2" s="57">
        <v>32</v>
      </c>
      <c r="X2" s="57">
        <v>34</v>
      </c>
      <c r="Y2" s="57">
        <v>36</v>
      </c>
      <c r="Z2" s="57">
        <v>38</v>
      </c>
      <c r="AA2" s="57">
        <v>40</v>
      </c>
      <c r="AB2" s="57">
        <v>44</v>
      </c>
      <c r="AC2" s="57">
        <v>50</v>
      </c>
      <c r="AD2" s="57">
        <v>52</v>
      </c>
      <c r="AE2" s="57">
        <v>54</v>
      </c>
      <c r="AF2" s="57">
        <v>56</v>
      </c>
      <c r="AG2" s="57">
        <v>58</v>
      </c>
      <c r="AH2" s="57">
        <v>60</v>
      </c>
    </row>
    <row r="3" spans="1:34" x14ac:dyDescent="0.2">
      <c r="A3" s="56" t="s">
        <v>154</v>
      </c>
      <c r="B3" s="58">
        <v>0.08</v>
      </c>
      <c r="C3" s="58">
        <v>0.1</v>
      </c>
      <c r="D3" s="58">
        <v>0.13</v>
      </c>
      <c r="E3" s="58">
        <v>0.16</v>
      </c>
      <c r="F3" s="58">
        <v>0.21</v>
      </c>
      <c r="G3" s="58">
        <v>0.25</v>
      </c>
      <c r="H3" s="58">
        <v>0.31</v>
      </c>
      <c r="I3" s="58">
        <v>0.39</v>
      </c>
      <c r="J3" s="58">
        <v>0.56999999999999995</v>
      </c>
      <c r="K3" s="58">
        <v>0.73</v>
      </c>
      <c r="L3" s="58">
        <v>0.9</v>
      </c>
      <c r="M3" s="58">
        <v>1.07</v>
      </c>
      <c r="N3" s="58">
        <v>1.18</v>
      </c>
      <c r="O3" s="58">
        <v>1.36</v>
      </c>
      <c r="P3" s="58">
        <v>1.52</v>
      </c>
      <c r="Q3" s="58">
        <v>1.68</v>
      </c>
      <c r="R3" s="58">
        <v>1.84</v>
      </c>
      <c r="S3" s="58">
        <v>2</v>
      </c>
      <c r="T3" s="58">
        <v>2.1800000000000002</v>
      </c>
      <c r="U3" s="58">
        <v>2.35</v>
      </c>
      <c r="V3" s="58">
        <v>2.5099999999999998</v>
      </c>
      <c r="W3" s="58">
        <v>2.68</v>
      </c>
      <c r="X3" s="58">
        <v>2.85</v>
      </c>
      <c r="Y3" s="58">
        <v>3.01</v>
      </c>
      <c r="Z3" s="58">
        <v>3.18</v>
      </c>
      <c r="AA3" s="58">
        <v>3.35</v>
      </c>
      <c r="AB3" s="58">
        <v>4</v>
      </c>
      <c r="AC3" s="58">
        <v>4.21</v>
      </c>
      <c r="AD3" s="58">
        <v>4.42</v>
      </c>
      <c r="AE3" s="58">
        <v>4.63</v>
      </c>
      <c r="AF3" s="58">
        <v>4.84</v>
      </c>
      <c r="AG3" s="58">
        <v>5.05</v>
      </c>
      <c r="AH3" s="58">
        <v>5.26</v>
      </c>
    </row>
    <row r="4" spans="1:34" x14ac:dyDescent="0.2">
      <c r="W4" s="59"/>
      <c r="X4" s="59"/>
      <c r="Y4" s="59"/>
      <c r="Z4" s="59"/>
      <c r="AA4" s="59"/>
      <c r="AB4" s="59"/>
      <c r="AC4" s="59"/>
    </row>
    <row r="5" spans="1:34" x14ac:dyDescent="0.2">
      <c r="A5" s="60" t="s">
        <v>155</v>
      </c>
      <c r="W5" s="59"/>
      <c r="X5" s="59"/>
      <c r="Y5" s="59"/>
      <c r="Z5" s="59"/>
      <c r="AA5" s="59"/>
      <c r="AB5" s="59"/>
      <c r="AC5" s="59"/>
    </row>
    <row r="6" spans="1:34" x14ac:dyDescent="0.2">
      <c r="A6" s="56" t="s">
        <v>153</v>
      </c>
      <c r="B6" s="57">
        <v>0.5</v>
      </c>
      <c r="C6" s="57">
        <v>0.75</v>
      </c>
      <c r="D6" s="57">
        <v>1</v>
      </c>
      <c r="E6" s="57">
        <v>1.5</v>
      </c>
      <c r="F6" s="57">
        <v>2</v>
      </c>
      <c r="G6" s="57">
        <v>2.5</v>
      </c>
      <c r="H6" s="57">
        <v>3</v>
      </c>
      <c r="I6" s="57">
        <v>4</v>
      </c>
      <c r="J6" s="57">
        <v>6</v>
      </c>
      <c r="K6" s="57">
        <v>8</v>
      </c>
      <c r="L6" s="57">
        <v>10</v>
      </c>
      <c r="M6" s="57">
        <v>12</v>
      </c>
      <c r="N6" s="57">
        <v>14</v>
      </c>
      <c r="O6" s="57">
        <v>16</v>
      </c>
      <c r="P6" s="57">
        <v>18</v>
      </c>
      <c r="Q6" s="57">
        <v>20</v>
      </c>
      <c r="R6" s="57">
        <v>22</v>
      </c>
      <c r="S6" s="57">
        <v>24</v>
      </c>
      <c r="T6" s="57">
        <v>26</v>
      </c>
      <c r="U6" s="57">
        <v>28</v>
      </c>
      <c r="V6" s="57">
        <v>30</v>
      </c>
      <c r="W6" s="57">
        <v>32</v>
      </c>
      <c r="X6" s="57">
        <v>34</v>
      </c>
      <c r="Y6" s="57">
        <v>36</v>
      </c>
      <c r="Z6" s="57">
        <v>38</v>
      </c>
      <c r="AA6" s="57">
        <v>40</v>
      </c>
      <c r="AB6" s="57">
        <v>44</v>
      </c>
      <c r="AC6" s="57">
        <v>50</v>
      </c>
      <c r="AD6" s="57">
        <v>52</v>
      </c>
      <c r="AE6" s="57">
        <v>54</v>
      </c>
      <c r="AF6" s="57">
        <v>56</v>
      </c>
      <c r="AG6" s="57">
        <v>58</v>
      </c>
      <c r="AH6" s="57">
        <v>60</v>
      </c>
    </row>
    <row r="7" spans="1:34" x14ac:dyDescent="0.2">
      <c r="A7" s="56" t="s">
        <v>93</v>
      </c>
      <c r="B7" s="58">
        <v>0.01</v>
      </c>
      <c r="C7" s="58">
        <v>0.01</v>
      </c>
      <c r="D7" s="58">
        <v>0.01</v>
      </c>
      <c r="E7" s="58">
        <v>0.01</v>
      </c>
      <c r="F7" s="58">
        <v>0.02</v>
      </c>
      <c r="G7" s="58">
        <v>0.02</v>
      </c>
      <c r="H7" s="58">
        <v>0.03</v>
      </c>
      <c r="I7" s="58">
        <v>0.05</v>
      </c>
      <c r="J7" s="58">
        <v>0.11</v>
      </c>
      <c r="K7" s="58">
        <v>0.18</v>
      </c>
      <c r="L7" s="58">
        <v>0.26</v>
      </c>
      <c r="M7" s="58">
        <v>0.37</v>
      </c>
      <c r="N7" s="58">
        <v>0.45</v>
      </c>
      <c r="O7" s="58">
        <v>0.62</v>
      </c>
      <c r="P7" s="58">
        <v>0.78</v>
      </c>
      <c r="Q7" s="58">
        <v>0.96</v>
      </c>
      <c r="R7" s="58">
        <v>1.1200000000000001</v>
      </c>
      <c r="S7" s="58">
        <v>1.38</v>
      </c>
      <c r="T7" s="58">
        <v>1.62</v>
      </c>
      <c r="U7" s="58">
        <v>1.89</v>
      </c>
      <c r="V7" s="58">
        <v>2.15</v>
      </c>
      <c r="W7" s="58">
        <v>2.37</v>
      </c>
      <c r="X7" s="58">
        <v>2.6128571428571399</v>
      </c>
      <c r="Y7" s="58">
        <v>2.8557142857142801</v>
      </c>
      <c r="Z7" s="58">
        <v>3.0985714285714301</v>
      </c>
      <c r="AA7" s="58">
        <v>3.3414285714285699</v>
      </c>
      <c r="AB7" s="58">
        <v>3.5842857142857101</v>
      </c>
      <c r="AC7" s="58">
        <v>3.8271428571428601</v>
      </c>
      <c r="AD7" s="58">
        <v>4.0700000000000101</v>
      </c>
      <c r="AE7" s="58">
        <v>4.31285714285716</v>
      </c>
      <c r="AF7" s="58">
        <v>4.55571428571431</v>
      </c>
      <c r="AG7" s="58">
        <v>4.79857142857146</v>
      </c>
      <c r="AH7" s="58">
        <v>5.04142857142861</v>
      </c>
    </row>
    <row r="8" spans="1:34" x14ac:dyDescent="0.2">
      <c r="W8" s="59"/>
      <c r="X8" s="59"/>
      <c r="Y8" s="59"/>
      <c r="Z8" s="59"/>
      <c r="AA8" s="59"/>
      <c r="AB8" s="59"/>
      <c r="AC8" s="59"/>
    </row>
    <row r="9" spans="1:34" x14ac:dyDescent="0.2">
      <c r="A9" s="60" t="s">
        <v>156</v>
      </c>
      <c r="W9" s="59"/>
      <c r="X9" s="59"/>
      <c r="Y9" s="59"/>
      <c r="Z9" s="59"/>
      <c r="AA9" s="59"/>
      <c r="AB9" s="59"/>
      <c r="AC9" s="59"/>
    </row>
    <row r="10" spans="1:34" x14ac:dyDescent="0.2">
      <c r="A10" s="56" t="s">
        <v>153</v>
      </c>
      <c r="B10" s="57">
        <v>0.5</v>
      </c>
      <c r="C10" s="57">
        <v>0.75</v>
      </c>
      <c r="D10" s="57">
        <v>1</v>
      </c>
      <c r="E10" s="57">
        <v>1.5</v>
      </c>
      <c r="F10" s="57">
        <v>2</v>
      </c>
      <c r="G10" s="57">
        <v>2.5</v>
      </c>
      <c r="H10" s="57">
        <v>3</v>
      </c>
      <c r="I10" s="57">
        <v>4</v>
      </c>
      <c r="J10" s="57">
        <v>6</v>
      </c>
      <c r="K10" s="57">
        <v>8</v>
      </c>
      <c r="L10" s="57">
        <v>10</v>
      </c>
      <c r="M10" s="57">
        <v>12</v>
      </c>
      <c r="N10" s="57">
        <v>14</v>
      </c>
      <c r="O10" s="57">
        <v>16</v>
      </c>
      <c r="P10" s="57">
        <v>18</v>
      </c>
      <c r="Q10" s="57">
        <v>20</v>
      </c>
      <c r="R10" s="57">
        <v>22</v>
      </c>
      <c r="S10" s="57">
        <v>24</v>
      </c>
      <c r="T10" s="57">
        <v>26</v>
      </c>
      <c r="U10" s="57">
        <v>28</v>
      </c>
      <c r="V10" s="57">
        <v>30</v>
      </c>
      <c r="W10" s="57">
        <v>32</v>
      </c>
      <c r="X10" s="57">
        <v>34</v>
      </c>
      <c r="Y10" s="57">
        <v>36</v>
      </c>
      <c r="Z10" s="57">
        <v>38</v>
      </c>
      <c r="AA10" s="57">
        <v>40</v>
      </c>
      <c r="AB10" s="57">
        <v>44</v>
      </c>
      <c r="AC10" s="57">
        <v>50</v>
      </c>
      <c r="AD10" s="57">
        <v>52</v>
      </c>
      <c r="AE10" s="57">
        <v>54</v>
      </c>
      <c r="AF10" s="57">
        <v>56</v>
      </c>
      <c r="AG10" s="57">
        <v>58</v>
      </c>
      <c r="AH10" s="57">
        <v>60</v>
      </c>
    </row>
    <row r="11" spans="1:34" x14ac:dyDescent="0.2">
      <c r="A11" s="56" t="s">
        <v>94</v>
      </c>
      <c r="B11" s="58">
        <v>0.01</v>
      </c>
      <c r="C11" s="58">
        <v>0.01</v>
      </c>
      <c r="D11" s="58">
        <v>0.01</v>
      </c>
      <c r="E11" s="58">
        <v>0.01</v>
      </c>
      <c r="F11" s="58">
        <v>0.02</v>
      </c>
      <c r="G11" s="58">
        <v>0.02</v>
      </c>
      <c r="H11" s="58">
        <v>0.03</v>
      </c>
      <c r="I11" s="58">
        <v>0.05</v>
      </c>
      <c r="J11" s="58">
        <v>0.11</v>
      </c>
      <c r="K11" s="58">
        <v>0.18</v>
      </c>
      <c r="L11" s="58">
        <v>0.26</v>
      </c>
      <c r="M11" s="58">
        <v>0.37</v>
      </c>
      <c r="N11" s="58">
        <v>0.45</v>
      </c>
      <c r="O11" s="58">
        <v>0.62</v>
      </c>
      <c r="P11" s="58">
        <v>0.78</v>
      </c>
      <c r="Q11" s="58">
        <v>0.96</v>
      </c>
      <c r="R11" s="58">
        <v>1.1200000000000001</v>
      </c>
      <c r="S11" s="58">
        <v>1.38</v>
      </c>
      <c r="T11" s="58">
        <v>1.62</v>
      </c>
      <c r="U11" s="58">
        <v>1.89</v>
      </c>
      <c r="V11" s="58">
        <v>2.15</v>
      </c>
      <c r="W11" s="58">
        <v>2.37</v>
      </c>
      <c r="X11" s="58">
        <v>2.6128571428571399</v>
      </c>
      <c r="Y11" s="58">
        <v>2.8557142857142801</v>
      </c>
      <c r="Z11" s="58">
        <v>3.0985714285714301</v>
      </c>
      <c r="AA11" s="58">
        <v>3.3414285714285699</v>
      </c>
      <c r="AB11" s="58">
        <v>3.5842857142857101</v>
      </c>
      <c r="AC11" s="58">
        <v>3.8271428571428601</v>
      </c>
      <c r="AD11" s="58">
        <v>4.0700000000000101</v>
      </c>
      <c r="AE11" s="58">
        <v>4.31285714285716</v>
      </c>
      <c r="AF11" s="58">
        <v>4.55571428571431</v>
      </c>
      <c r="AG11" s="58">
        <v>4.79857142857146</v>
      </c>
      <c r="AH11" s="58">
        <v>5.04142857142861</v>
      </c>
    </row>
    <row r="12" spans="1:34" x14ac:dyDescent="0.2">
      <c r="W12" s="59"/>
      <c r="X12" s="59"/>
      <c r="Y12" s="59"/>
      <c r="Z12" s="59"/>
      <c r="AA12" s="59"/>
      <c r="AB12" s="59"/>
      <c r="AC12" s="59"/>
    </row>
    <row r="13" spans="1:34" x14ac:dyDescent="0.2">
      <c r="A13" s="60" t="s">
        <v>157</v>
      </c>
      <c r="W13" s="59"/>
      <c r="X13" s="59"/>
      <c r="Y13" s="59"/>
      <c r="Z13" s="59"/>
      <c r="AA13" s="59"/>
      <c r="AB13" s="59"/>
      <c r="AC13" s="59"/>
    </row>
    <row r="14" spans="1:34" x14ac:dyDescent="0.2">
      <c r="A14" s="56" t="s">
        <v>153</v>
      </c>
      <c r="B14" s="57">
        <v>0.5</v>
      </c>
      <c r="C14" s="57">
        <v>0.75</v>
      </c>
      <c r="D14" s="57">
        <v>1</v>
      </c>
      <c r="E14" s="57">
        <v>1.5</v>
      </c>
      <c r="F14" s="57">
        <v>2</v>
      </c>
      <c r="G14" s="57">
        <v>2.5</v>
      </c>
      <c r="H14" s="57">
        <v>3</v>
      </c>
      <c r="I14" s="57">
        <v>4</v>
      </c>
      <c r="J14" s="57">
        <v>6</v>
      </c>
      <c r="K14" s="57">
        <v>8</v>
      </c>
      <c r="L14" s="57">
        <v>10</v>
      </c>
      <c r="M14" s="57">
        <v>12</v>
      </c>
      <c r="N14" s="57">
        <v>14</v>
      </c>
      <c r="O14" s="57">
        <v>16</v>
      </c>
      <c r="P14" s="57">
        <v>18</v>
      </c>
      <c r="Q14" s="57">
        <v>20</v>
      </c>
      <c r="R14" s="57">
        <v>22</v>
      </c>
      <c r="S14" s="57">
        <v>24</v>
      </c>
      <c r="T14" s="57">
        <v>26</v>
      </c>
      <c r="U14" s="57">
        <v>28</v>
      </c>
      <c r="V14" s="57">
        <v>30</v>
      </c>
      <c r="W14" s="57">
        <v>32</v>
      </c>
      <c r="X14" s="57">
        <v>34</v>
      </c>
      <c r="Y14" s="57">
        <v>36</v>
      </c>
      <c r="Z14" s="57">
        <v>38</v>
      </c>
      <c r="AA14" s="57">
        <v>40</v>
      </c>
      <c r="AB14" s="57">
        <v>44</v>
      </c>
      <c r="AC14" s="57">
        <v>50</v>
      </c>
      <c r="AD14" s="57">
        <v>52</v>
      </c>
      <c r="AE14" s="57">
        <v>54</v>
      </c>
      <c r="AF14" s="57">
        <v>56</v>
      </c>
      <c r="AG14" s="57">
        <v>58</v>
      </c>
      <c r="AH14" s="57">
        <v>60</v>
      </c>
    </row>
    <row r="15" spans="1:34" x14ac:dyDescent="0.2">
      <c r="A15" s="56" t="s">
        <v>95</v>
      </c>
      <c r="B15" s="58">
        <v>0.01</v>
      </c>
      <c r="C15" s="58">
        <v>0.01</v>
      </c>
      <c r="D15" s="58">
        <v>0.01</v>
      </c>
      <c r="E15" s="58">
        <v>0.01</v>
      </c>
      <c r="F15" s="58">
        <v>0.02</v>
      </c>
      <c r="G15" s="58">
        <v>0.02</v>
      </c>
      <c r="H15" s="58">
        <v>0.03</v>
      </c>
      <c r="I15" s="58">
        <v>0.05</v>
      </c>
      <c r="J15" s="58">
        <v>0.11</v>
      </c>
      <c r="K15" s="58">
        <v>0.18</v>
      </c>
      <c r="L15" s="58">
        <v>0.26</v>
      </c>
      <c r="M15" s="58">
        <v>0.37</v>
      </c>
      <c r="N15" s="58">
        <v>0.45</v>
      </c>
      <c r="O15" s="58">
        <v>0.62</v>
      </c>
      <c r="P15" s="58">
        <v>0.78</v>
      </c>
      <c r="Q15" s="58">
        <v>0.96</v>
      </c>
      <c r="R15" s="58">
        <v>1.1200000000000001</v>
      </c>
      <c r="S15" s="58">
        <v>1.38</v>
      </c>
      <c r="T15" s="58">
        <v>1.62</v>
      </c>
      <c r="U15" s="58">
        <v>1.89</v>
      </c>
      <c r="V15" s="58">
        <v>2.15</v>
      </c>
      <c r="W15" s="58">
        <v>2.37</v>
      </c>
      <c r="X15" s="58">
        <v>2.6128571428571399</v>
      </c>
      <c r="Y15" s="58">
        <v>2.8557142857142801</v>
      </c>
      <c r="Z15" s="58">
        <v>3.0985714285714301</v>
      </c>
      <c r="AA15" s="58">
        <v>3.3414285714285699</v>
      </c>
      <c r="AB15" s="58">
        <v>3.5842857142857101</v>
      </c>
      <c r="AC15" s="58">
        <v>3.8271428571428601</v>
      </c>
      <c r="AD15" s="58">
        <v>4.0700000000000101</v>
      </c>
      <c r="AE15" s="58">
        <v>4.31285714285716</v>
      </c>
      <c r="AF15" s="58">
        <v>4.55571428571431</v>
      </c>
      <c r="AG15" s="58">
        <v>4.79857142857146</v>
      </c>
      <c r="AH15" s="58">
        <v>5.04142857142861</v>
      </c>
    </row>
    <row r="16" spans="1:34" x14ac:dyDescent="0.2">
      <c r="W16" s="59"/>
      <c r="X16" s="59"/>
      <c r="Y16" s="59"/>
      <c r="Z16" s="59"/>
      <c r="AA16" s="59"/>
      <c r="AB16" s="59"/>
      <c r="AC16" s="59"/>
    </row>
    <row r="17" spans="1:34" x14ac:dyDescent="0.2">
      <c r="A17" s="60" t="s">
        <v>158</v>
      </c>
      <c r="W17" s="59"/>
      <c r="X17" s="59"/>
      <c r="Y17" s="59"/>
      <c r="Z17" s="59"/>
      <c r="AA17" s="59"/>
      <c r="AB17" s="59"/>
      <c r="AC17" s="59"/>
    </row>
    <row r="18" spans="1:34" x14ac:dyDescent="0.2">
      <c r="A18" s="56" t="s">
        <v>153</v>
      </c>
      <c r="B18" s="57">
        <v>0.5</v>
      </c>
      <c r="C18" s="57">
        <v>0.75</v>
      </c>
      <c r="D18" s="57">
        <v>1</v>
      </c>
      <c r="E18" s="57">
        <v>1.5</v>
      </c>
      <c r="F18" s="57">
        <v>2</v>
      </c>
      <c r="G18" s="57">
        <v>2.5</v>
      </c>
      <c r="H18" s="57">
        <v>3</v>
      </c>
      <c r="I18" s="57">
        <v>4</v>
      </c>
      <c r="J18" s="57">
        <v>6</v>
      </c>
      <c r="K18" s="57">
        <v>8</v>
      </c>
      <c r="L18" s="57">
        <v>10</v>
      </c>
      <c r="M18" s="57">
        <v>12</v>
      </c>
      <c r="N18" s="57">
        <v>14</v>
      </c>
      <c r="O18" s="57">
        <v>16</v>
      </c>
      <c r="P18" s="57">
        <v>18</v>
      </c>
      <c r="Q18" s="57">
        <v>20</v>
      </c>
      <c r="R18" s="57">
        <v>22</v>
      </c>
      <c r="S18" s="57">
        <v>24</v>
      </c>
      <c r="T18" s="57">
        <v>26</v>
      </c>
      <c r="U18" s="57">
        <v>28</v>
      </c>
      <c r="V18" s="57">
        <v>30</v>
      </c>
      <c r="W18" s="57">
        <v>32</v>
      </c>
      <c r="X18" s="57">
        <v>34</v>
      </c>
      <c r="Y18" s="57">
        <v>36</v>
      </c>
      <c r="Z18" s="57">
        <v>38</v>
      </c>
      <c r="AA18" s="57">
        <v>40</v>
      </c>
      <c r="AB18" s="57">
        <v>44</v>
      </c>
      <c r="AC18" s="57">
        <v>50</v>
      </c>
      <c r="AD18" s="57">
        <v>52</v>
      </c>
      <c r="AE18" s="57">
        <v>54</v>
      </c>
      <c r="AF18" s="57">
        <v>56</v>
      </c>
      <c r="AG18" s="57">
        <v>58</v>
      </c>
      <c r="AH18" s="57">
        <v>60</v>
      </c>
    </row>
    <row r="19" spans="1:34" x14ac:dyDescent="0.2">
      <c r="A19" s="56" t="s">
        <v>159</v>
      </c>
      <c r="B19" s="58">
        <v>0.01</v>
      </c>
      <c r="C19" s="58">
        <v>0.01</v>
      </c>
      <c r="D19" s="58">
        <v>0.01</v>
      </c>
      <c r="E19" s="58">
        <v>0.02</v>
      </c>
      <c r="F19" s="58">
        <v>0.03</v>
      </c>
      <c r="G19" s="58">
        <v>0.04</v>
      </c>
      <c r="H19" s="58">
        <v>0.06</v>
      </c>
      <c r="I19" s="58">
        <v>0.1</v>
      </c>
      <c r="J19" s="58">
        <v>0.21</v>
      </c>
      <c r="K19" s="58">
        <v>0.36</v>
      </c>
      <c r="L19" s="58">
        <v>0.52</v>
      </c>
      <c r="M19" s="58">
        <v>0.74</v>
      </c>
      <c r="N19" s="58">
        <v>0.94</v>
      </c>
      <c r="O19" s="58">
        <v>1.23</v>
      </c>
      <c r="P19" s="58">
        <v>1.55</v>
      </c>
      <c r="Q19" s="58">
        <v>1.92</v>
      </c>
      <c r="R19" s="58">
        <v>2.34</v>
      </c>
      <c r="S19" s="58">
        <v>2.75</v>
      </c>
      <c r="T19" s="58">
        <v>3.23</v>
      </c>
      <c r="U19" s="58">
        <v>3.77</v>
      </c>
      <c r="V19" s="58">
        <v>4.3</v>
      </c>
      <c r="W19" s="58">
        <v>4.76</v>
      </c>
      <c r="X19" s="58">
        <v>5.2539999999999996</v>
      </c>
      <c r="Y19" s="58">
        <v>5.7480000000000002</v>
      </c>
      <c r="Z19" s="58">
        <v>6.242</v>
      </c>
      <c r="AA19" s="58">
        <v>6.7359999999999998</v>
      </c>
      <c r="AB19" s="58">
        <v>7.23</v>
      </c>
      <c r="AC19" s="58">
        <v>7.7240000000000002</v>
      </c>
      <c r="AD19" s="58">
        <v>8.218</v>
      </c>
      <c r="AE19" s="58">
        <v>8.7119999999999997</v>
      </c>
      <c r="AF19" s="58">
        <v>9.2059999999999995</v>
      </c>
      <c r="AG19" s="58">
        <v>9.6999999999999993</v>
      </c>
      <c r="AH19" s="58">
        <v>10.194000000000001</v>
      </c>
    </row>
    <row r="21" spans="1:34" x14ac:dyDescent="0.2">
      <c r="A21" s="60" t="s">
        <v>160</v>
      </c>
      <c r="W21" s="59"/>
      <c r="X21" s="59"/>
      <c r="Y21" s="59"/>
      <c r="Z21" s="59"/>
      <c r="AA21" s="59"/>
      <c r="AB21" s="59"/>
      <c r="AC21" s="59"/>
    </row>
    <row r="22" spans="1:34" x14ac:dyDescent="0.2">
      <c r="A22" s="56" t="s">
        <v>153</v>
      </c>
      <c r="B22" s="57">
        <v>0.5</v>
      </c>
      <c r="C22" s="57">
        <v>0.75</v>
      </c>
      <c r="D22" s="57">
        <v>1</v>
      </c>
      <c r="E22" s="57">
        <v>1.5</v>
      </c>
      <c r="F22" s="57">
        <v>2</v>
      </c>
      <c r="G22" s="57">
        <v>2.5</v>
      </c>
      <c r="H22" s="57">
        <v>3</v>
      </c>
      <c r="I22" s="57">
        <v>4</v>
      </c>
      <c r="J22" s="57">
        <v>6</v>
      </c>
      <c r="K22" s="57">
        <v>8</v>
      </c>
      <c r="L22" s="57">
        <v>10</v>
      </c>
      <c r="M22" s="57">
        <v>12</v>
      </c>
      <c r="N22" s="57">
        <v>14</v>
      </c>
      <c r="O22" s="57">
        <v>16</v>
      </c>
      <c r="P22" s="57">
        <v>18</v>
      </c>
      <c r="Q22" s="57">
        <v>20</v>
      </c>
      <c r="R22" s="57">
        <v>22</v>
      </c>
      <c r="S22" s="57">
        <v>24</v>
      </c>
      <c r="T22" s="57">
        <v>26</v>
      </c>
      <c r="U22" s="57">
        <v>28</v>
      </c>
      <c r="V22" s="57">
        <v>30</v>
      </c>
      <c r="W22" s="57">
        <v>32</v>
      </c>
      <c r="X22" s="57">
        <v>34</v>
      </c>
      <c r="Y22" s="57">
        <v>36</v>
      </c>
      <c r="Z22" s="57">
        <v>38</v>
      </c>
      <c r="AA22" s="57">
        <v>40</v>
      </c>
      <c r="AB22" s="57">
        <v>44</v>
      </c>
      <c r="AC22" s="57">
        <v>50</v>
      </c>
      <c r="AD22" s="57">
        <v>52</v>
      </c>
      <c r="AE22" s="57">
        <v>54</v>
      </c>
      <c r="AF22" s="57">
        <v>56</v>
      </c>
      <c r="AG22" s="57">
        <v>58</v>
      </c>
      <c r="AH22" s="57">
        <v>60</v>
      </c>
    </row>
    <row r="23" spans="1:34" x14ac:dyDescent="0.2">
      <c r="A23" s="56" t="s">
        <v>161</v>
      </c>
      <c r="B23" s="58">
        <v>0.01</v>
      </c>
      <c r="C23" s="58">
        <v>0.01</v>
      </c>
      <c r="D23" s="58">
        <v>0.01</v>
      </c>
      <c r="E23" s="58">
        <v>0.01</v>
      </c>
      <c r="F23" s="58">
        <v>0.02</v>
      </c>
      <c r="G23" s="58">
        <v>0.02</v>
      </c>
      <c r="H23" s="58">
        <v>0.03</v>
      </c>
      <c r="I23" s="58">
        <v>0.05</v>
      </c>
      <c r="J23" s="58">
        <v>0.11</v>
      </c>
      <c r="K23" s="58">
        <v>0.18</v>
      </c>
      <c r="L23" s="58">
        <v>0.26</v>
      </c>
      <c r="M23" s="58">
        <v>0.37</v>
      </c>
      <c r="N23" s="58">
        <v>0.45</v>
      </c>
      <c r="O23" s="58">
        <v>0.62</v>
      </c>
      <c r="P23" s="58">
        <v>0.78</v>
      </c>
      <c r="Q23" s="58">
        <v>0.96</v>
      </c>
      <c r="R23" s="58">
        <v>1.1200000000000001</v>
      </c>
      <c r="S23" s="58">
        <v>1.38</v>
      </c>
      <c r="T23" s="58">
        <v>1.62</v>
      </c>
      <c r="U23" s="58">
        <v>1.89</v>
      </c>
      <c r="V23" s="58">
        <v>2.15</v>
      </c>
      <c r="W23" s="58">
        <v>2.37</v>
      </c>
      <c r="X23" s="58">
        <v>2.6128571428571399</v>
      </c>
      <c r="Y23" s="58">
        <v>2.8557142857142801</v>
      </c>
      <c r="Z23" s="58">
        <v>3.0985714285714301</v>
      </c>
      <c r="AA23" s="58">
        <v>3.3414285714285699</v>
      </c>
      <c r="AB23" s="58">
        <v>3.5842857142857101</v>
      </c>
      <c r="AC23" s="58">
        <v>3.8271428571428601</v>
      </c>
      <c r="AD23" s="58">
        <v>4.0700000000000101</v>
      </c>
      <c r="AE23" s="58">
        <v>4.31285714285716</v>
      </c>
      <c r="AF23" s="58">
        <v>4.55571428571431</v>
      </c>
      <c r="AG23" s="58">
        <v>4.79857142857146</v>
      </c>
      <c r="AH23" s="58">
        <v>5.04142857142861</v>
      </c>
    </row>
    <row r="25" spans="1:34" x14ac:dyDescent="0.2">
      <c r="A25" s="60" t="s">
        <v>162</v>
      </c>
      <c r="W25" s="59"/>
      <c r="X25" s="59"/>
      <c r="Y25" s="59"/>
      <c r="Z25" s="59"/>
      <c r="AA25" s="59"/>
      <c r="AB25" s="59"/>
      <c r="AC25" s="59"/>
    </row>
    <row r="26" spans="1:34" x14ac:dyDescent="0.2">
      <c r="A26" s="56" t="s">
        <v>153</v>
      </c>
      <c r="B26" s="57">
        <v>0.5</v>
      </c>
      <c r="C26" s="57">
        <v>0.75</v>
      </c>
      <c r="D26" s="57">
        <v>1</v>
      </c>
      <c r="E26" s="57">
        <v>1.5</v>
      </c>
      <c r="F26" s="57">
        <v>2</v>
      </c>
      <c r="G26" s="57">
        <v>2.5</v>
      </c>
      <c r="H26" s="57">
        <v>3</v>
      </c>
      <c r="I26" s="57">
        <v>4</v>
      </c>
      <c r="J26" s="57">
        <v>6</v>
      </c>
      <c r="K26" s="57">
        <v>8</v>
      </c>
      <c r="L26" s="57">
        <v>10</v>
      </c>
      <c r="M26" s="57">
        <v>12</v>
      </c>
      <c r="N26" s="57">
        <v>14</v>
      </c>
      <c r="O26" s="57">
        <v>16</v>
      </c>
      <c r="P26" s="57">
        <v>18</v>
      </c>
      <c r="Q26" s="57">
        <v>20</v>
      </c>
      <c r="R26" s="57">
        <v>22</v>
      </c>
      <c r="S26" s="57">
        <v>24</v>
      </c>
      <c r="T26" s="57">
        <v>26</v>
      </c>
      <c r="U26" s="57">
        <v>28</v>
      </c>
      <c r="V26" s="57">
        <v>30</v>
      </c>
      <c r="W26" s="57">
        <v>32</v>
      </c>
      <c r="X26" s="57">
        <v>34</v>
      </c>
      <c r="Y26" s="57">
        <v>36</v>
      </c>
      <c r="Z26" s="57">
        <v>38</v>
      </c>
      <c r="AA26" s="57">
        <v>40</v>
      </c>
      <c r="AB26" s="57">
        <v>44</v>
      </c>
      <c r="AC26" s="57">
        <v>50</v>
      </c>
      <c r="AD26" s="57">
        <v>52</v>
      </c>
      <c r="AE26" s="57">
        <v>54</v>
      </c>
      <c r="AF26" s="57">
        <v>56</v>
      </c>
      <c r="AG26" s="57">
        <v>58</v>
      </c>
      <c r="AH26" s="57">
        <v>60</v>
      </c>
    </row>
    <row r="27" spans="1:34" x14ac:dyDescent="0.2">
      <c r="A27" s="56" t="s">
        <v>96</v>
      </c>
      <c r="B27" s="58">
        <v>0.06</v>
      </c>
      <c r="C27" s="58">
        <v>0.1</v>
      </c>
      <c r="D27" s="58">
        <v>0.14000000000000001</v>
      </c>
      <c r="E27" s="58">
        <v>0.28000000000000003</v>
      </c>
      <c r="F27" s="58">
        <v>0.34</v>
      </c>
      <c r="G27" s="58">
        <v>0.38</v>
      </c>
      <c r="H27" s="58">
        <v>0.45</v>
      </c>
      <c r="I27" s="58">
        <v>0.59</v>
      </c>
      <c r="J27" s="58">
        <v>0.88</v>
      </c>
      <c r="K27" s="58">
        <v>1.17</v>
      </c>
      <c r="L27" s="58">
        <v>1.54</v>
      </c>
      <c r="M27" s="58">
        <v>1.94</v>
      </c>
      <c r="N27" s="58">
        <v>2.38</v>
      </c>
      <c r="O27" s="58">
        <v>2.82</v>
      </c>
      <c r="P27" s="58">
        <v>3.25</v>
      </c>
      <c r="Q27" s="58">
        <v>3.69</v>
      </c>
      <c r="R27" s="58">
        <v>4.1399999999999997</v>
      </c>
      <c r="S27" s="58">
        <v>4.57</v>
      </c>
      <c r="T27" s="58">
        <v>5</v>
      </c>
      <c r="U27" s="58">
        <v>5.55</v>
      </c>
      <c r="V27" s="58">
        <v>5.89</v>
      </c>
      <c r="W27" s="58">
        <v>6.47</v>
      </c>
      <c r="X27" s="58">
        <v>7.22</v>
      </c>
      <c r="Y27" s="58">
        <v>7.86</v>
      </c>
      <c r="Z27" s="58">
        <v>8.2200000000000006</v>
      </c>
      <c r="AA27" s="58">
        <v>8.85</v>
      </c>
      <c r="AB27" s="58">
        <v>9.64</v>
      </c>
      <c r="AC27" s="58">
        <v>10.38</v>
      </c>
      <c r="AD27" s="58">
        <v>11.12</v>
      </c>
      <c r="AE27" s="58">
        <v>11.86</v>
      </c>
      <c r="AF27" s="58">
        <v>12.6</v>
      </c>
      <c r="AG27" s="58">
        <v>13.34</v>
      </c>
      <c r="AH27" s="58">
        <v>14.08</v>
      </c>
    </row>
    <row r="29" spans="1:34" x14ac:dyDescent="0.2">
      <c r="A29" s="60" t="s">
        <v>163</v>
      </c>
      <c r="W29" s="59"/>
      <c r="X29" s="59"/>
      <c r="Y29" s="59"/>
      <c r="Z29" s="59"/>
      <c r="AA29" s="59"/>
      <c r="AB29" s="59"/>
      <c r="AC29" s="59"/>
    </row>
    <row r="30" spans="1:34" x14ac:dyDescent="0.2">
      <c r="A30" s="56" t="s">
        <v>153</v>
      </c>
      <c r="B30" s="57">
        <v>0.5</v>
      </c>
      <c r="C30" s="57">
        <v>0.75</v>
      </c>
      <c r="D30" s="57">
        <v>1</v>
      </c>
      <c r="E30" s="57">
        <v>1.5</v>
      </c>
      <c r="F30" s="57">
        <v>2</v>
      </c>
      <c r="G30" s="57">
        <v>2.5</v>
      </c>
      <c r="H30" s="57">
        <v>3</v>
      </c>
      <c r="I30" s="57">
        <v>4</v>
      </c>
      <c r="J30" s="57">
        <v>6</v>
      </c>
      <c r="K30" s="57">
        <v>8</v>
      </c>
      <c r="L30" s="57">
        <v>10</v>
      </c>
      <c r="M30" s="57">
        <v>12</v>
      </c>
      <c r="N30" s="57">
        <v>14</v>
      </c>
      <c r="O30" s="57">
        <v>16</v>
      </c>
      <c r="P30" s="57">
        <v>18</v>
      </c>
      <c r="Q30" s="57">
        <v>20</v>
      </c>
      <c r="R30" s="57">
        <v>22</v>
      </c>
      <c r="S30" s="57">
        <v>24</v>
      </c>
      <c r="T30" s="57">
        <v>26</v>
      </c>
      <c r="U30" s="57">
        <v>28</v>
      </c>
      <c r="V30" s="57">
        <v>30</v>
      </c>
      <c r="W30" s="57">
        <v>32</v>
      </c>
      <c r="X30" s="57">
        <v>34</v>
      </c>
      <c r="Y30" s="57">
        <v>36</v>
      </c>
      <c r="Z30" s="57">
        <v>38</v>
      </c>
      <c r="AA30" s="57">
        <v>40</v>
      </c>
      <c r="AB30" s="57">
        <v>44</v>
      </c>
      <c r="AC30" s="57">
        <v>50</v>
      </c>
      <c r="AD30" s="57">
        <v>52</v>
      </c>
      <c r="AE30" s="57">
        <v>54</v>
      </c>
      <c r="AF30" s="57">
        <v>56</v>
      </c>
      <c r="AG30" s="57">
        <v>58</v>
      </c>
      <c r="AH30" s="57">
        <v>60</v>
      </c>
    </row>
    <row r="31" spans="1:34" x14ac:dyDescent="0.2">
      <c r="A31" s="56" t="s">
        <v>97</v>
      </c>
      <c r="B31" s="58">
        <v>0.09</v>
      </c>
      <c r="C31" s="58">
        <v>0.15</v>
      </c>
      <c r="D31" s="58">
        <v>0.21</v>
      </c>
      <c r="E31" s="58">
        <v>0.33</v>
      </c>
      <c r="F31" s="58">
        <v>0.45</v>
      </c>
      <c r="G31" s="58">
        <v>0.56999999999999995</v>
      </c>
      <c r="H31" s="58">
        <v>0.68</v>
      </c>
      <c r="I31" s="58">
        <v>0.77</v>
      </c>
      <c r="J31" s="58">
        <v>1.1399999999999999</v>
      </c>
      <c r="K31" s="58">
        <v>1.52</v>
      </c>
      <c r="L31" s="58">
        <v>1.95</v>
      </c>
      <c r="M31" s="58">
        <v>2.33</v>
      </c>
      <c r="N31" s="58">
        <v>2.84</v>
      </c>
      <c r="O31" s="58">
        <v>3.38</v>
      </c>
      <c r="P31" s="58">
        <v>3.9</v>
      </c>
      <c r="Q31" s="58">
        <v>4.43</v>
      </c>
      <c r="R31" s="58">
        <v>4.8899999999999997</v>
      </c>
      <c r="S31" s="58">
        <v>5.48</v>
      </c>
      <c r="T31" s="58">
        <v>6.01</v>
      </c>
      <c r="U31" s="58">
        <v>6.52</v>
      </c>
      <c r="V31" s="58">
        <v>7.06</v>
      </c>
      <c r="W31" s="58">
        <v>7.69</v>
      </c>
      <c r="X31" s="58">
        <v>8.2200000000000006</v>
      </c>
      <c r="Y31" s="58">
        <v>8.9600000000000009</v>
      </c>
      <c r="Z31" s="58">
        <v>9.77</v>
      </c>
      <c r="AA31" s="58">
        <v>10.65</v>
      </c>
      <c r="AB31" s="58">
        <v>11.61</v>
      </c>
      <c r="AC31" s="58">
        <v>12.72</v>
      </c>
      <c r="AD31" s="58">
        <v>13.83</v>
      </c>
      <c r="AE31" s="58">
        <v>14.94</v>
      </c>
      <c r="AF31" s="58">
        <v>16.05</v>
      </c>
      <c r="AG31" s="58">
        <v>17.16</v>
      </c>
      <c r="AH31" s="58">
        <v>18.27</v>
      </c>
    </row>
    <row r="33" spans="1:34" x14ac:dyDescent="0.2">
      <c r="A33" s="60" t="s">
        <v>164</v>
      </c>
      <c r="W33" s="59"/>
      <c r="X33" s="59"/>
      <c r="Y33" s="59"/>
      <c r="Z33" s="59"/>
      <c r="AA33" s="59"/>
      <c r="AB33" s="59"/>
      <c r="AC33" s="59"/>
    </row>
    <row r="34" spans="1:34" x14ac:dyDescent="0.2">
      <c r="A34" s="56" t="s">
        <v>153</v>
      </c>
      <c r="B34" s="57">
        <v>0.5</v>
      </c>
      <c r="C34" s="57">
        <v>0.75</v>
      </c>
      <c r="D34" s="57">
        <v>1</v>
      </c>
      <c r="E34" s="57">
        <v>1.5</v>
      </c>
      <c r="F34" s="57">
        <v>2</v>
      </c>
      <c r="G34" s="57">
        <v>2.5</v>
      </c>
      <c r="H34" s="57">
        <v>3</v>
      </c>
      <c r="I34" s="57">
        <v>4</v>
      </c>
      <c r="J34" s="57">
        <v>6</v>
      </c>
      <c r="K34" s="57">
        <v>8</v>
      </c>
      <c r="L34" s="57">
        <v>10</v>
      </c>
      <c r="M34" s="57">
        <v>12</v>
      </c>
      <c r="N34" s="57">
        <v>14</v>
      </c>
      <c r="O34" s="57">
        <v>16</v>
      </c>
      <c r="P34" s="57">
        <v>18</v>
      </c>
      <c r="Q34" s="57">
        <v>20</v>
      </c>
      <c r="R34" s="57">
        <v>22</v>
      </c>
      <c r="S34" s="57">
        <v>24</v>
      </c>
      <c r="T34" s="57">
        <v>26</v>
      </c>
      <c r="U34" s="57">
        <v>28</v>
      </c>
      <c r="V34" s="57">
        <v>30</v>
      </c>
      <c r="W34" s="57">
        <v>32</v>
      </c>
      <c r="X34" s="57">
        <v>34</v>
      </c>
      <c r="Y34" s="57">
        <v>36</v>
      </c>
      <c r="Z34" s="57">
        <v>38</v>
      </c>
      <c r="AA34" s="57">
        <v>40</v>
      </c>
      <c r="AB34" s="57">
        <v>44</v>
      </c>
      <c r="AC34" s="57">
        <v>50</v>
      </c>
      <c r="AD34" s="57">
        <v>52</v>
      </c>
      <c r="AE34" s="57">
        <v>54</v>
      </c>
      <c r="AF34" s="57">
        <v>56</v>
      </c>
      <c r="AG34" s="57">
        <v>58</v>
      </c>
      <c r="AH34" s="57">
        <v>60</v>
      </c>
    </row>
    <row r="35" spans="1:34" x14ac:dyDescent="0.2">
      <c r="A35" s="56" t="s">
        <v>98</v>
      </c>
      <c r="B35" s="58">
        <v>0.01</v>
      </c>
      <c r="C35" s="58">
        <v>0.01</v>
      </c>
      <c r="D35" s="58">
        <v>0.01</v>
      </c>
      <c r="E35" s="58">
        <v>0.01</v>
      </c>
      <c r="F35" s="58">
        <v>0.02</v>
      </c>
      <c r="G35" s="58">
        <v>0.02</v>
      </c>
      <c r="H35" s="58">
        <v>0.03</v>
      </c>
      <c r="I35" s="58">
        <v>0.05</v>
      </c>
      <c r="J35" s="58">
        <v>0.11</v>
      </c>
      <c r="K35" s="58">
        <v>0.18</v>
      </c>
      <c r="L35" s="58">
        <v>0.26</v>
      </c>
      <c r="M35" s="58">
        <v>0.37</v>
      </c>
      <c r="N35" s="58">
        <v>0.45</v>
      </c>
      <c r="O35" s="58">
        <v>0.62</v>
      </c>
      <c r="P35" s="58">
        <v>0.78</v>
      </c>
      <c r="Q35" s="58">
        <v>0.96</v>
      </c>
      <c r="R35" s="58">
        <v>1.1200000000000001</v>
      </c>
      <c r="S35" s="58">
        <v>1.38</v>
      </c>
      <c r="T35" s="58">
        <v>1.62</v>
      </c>
      <c r="U35" s="58">
        <v>1.89</v>
      </c>
      <c r="V35" s="58">
        <v>2.15</v>
      </c>
      <c r="W35" s="58">
        <v>2.37</v>
      </c>
      <c r="X35" s="58">
        <v>2.6128571428571399</v>
      </c>
      <c r="Y35" s="58">
        <v>2.8557142857142801</v>
      </c>
      <c r="Z35" s="58">
        <v>3.0985714285714301</v>
      </c>
      <c r="AA35" s="58">
        <v>3.3414285714285699</v>
      </c>
      <c r="AB35" s="58">
        <v>3.5842857142857101</v>
      </c>
      <c r="AC35" s="58">
        <v>3.8271428571428601</v>
      </c>
      <c r="AD35" s="58">
        <v>4.0700000000000101</v>
      </c>
      <c r="AE35" s="58">
        <v>4.31285714285716</v>
      </c>
      <c r="AF35" s="58">
        <v>4.55571428571431</v>
      </c>
      <c r="AG35" s="58">
        <v>4.79857142857146</v>
      </c>
      <c r="AH35" s="58">
        <v>5.04142857142861</v>
      </c>
    </row>
    <row r="36" spans="1:34" x14ac:dyDescent="0.2">
      <c r="W36" s="59"/>
      <c r="X36" s="59"/>
      <c r="Y36" s="59"/>
      <c r="Z36" s="59"/>
      <c r="AA36" s="59"/>
      <c r="AB36" s="59"/>
      <c r="AC36" s="59"/>
    </row>
    <row r="37" spans="1:34" x14ac:dyDescent="0.2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</row>
    <row r="41" spans="1:34" x14ac:dyDescent="0.2">
      <c r="A41" s="61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0"/>
      <c r="X41" s="63"/>
      <c r="Y41" s="63"/>
      <c r="Z41" s="63"/>
      <c r="AA41" s="63"/>
      <c r="AB41" s="63"/>
      <c r="AC41" s="63"/>
    </row>
    <row r="42" spans="1:34" x14ac:dyDescent="0.2">
      <c r="A42" s="61" t="s">
        <v>165</v>
      </c>
      <c r="B42" s="62"/>
      <c r="C42" s="62"/>
      <c r="D42" s="62"/>
      <c r="E42" s="64" t="s">
        <v>166</v>
      </c>
      <c r="F42" s="62"/>
      <c r="G42" s="62"/>
      <c r="H42" s="62"/>
      <c r="I42" s="64" t="s">
        <v>167</v>
      </c>
      <c r="J42" s="62"/>
      <c r="K42" s="62"/>
      <c r="L42" s="62"/>
      <c r="M42" s="64" t="s">
        <v>168</v>
      </c>
      <c r="N42" s="65"/>
      <c r="O42" s="65"/>
      <c r="P42" s="62"/>
      <c r="Q42" s="64" t="s">
        <v>169</v>
      </c>
      <c r="R42" s="62"/>
      <c r="S42" s="62"/>
      <c r="T42" s="62"/>
      <c r="U42" s="62"/>
      <c r="V42" s="62"/>
      <c r="W42" s="60"/>
      <c r="X42" s="66"/>
      <c r="Y42" s="66"/>
      <c r="Z42" s="66"/>
      <c r="AA42" s="66"/>
      <c r="AB42" s="66"/>
      <c r="AC42" s="66"/>
    </row>
    <row r="43" spans="1:34" x14ac:dyDescent="0.2">
      <c r="A43" s="56" t="s">
        <v>170</v>
      </c>
      <c r="B43" s="56" t="s">
        <v>171</v>
      </c>
      <c r="C43" s="56" t="s">
        <v>154</v>
      </c>
      <c r="E43" s="56" t="s">
        <v>170</v>
      </c>
      <c r="F43" s="56" t="s">
        <v>171</v>
      </c>
      <c r="G43" s="56" t="s">
        <v>154</v>
      </c>
      <c r="I43" s="56" t="s">
        <v>170</v>
      </c>
      <c r="J43" s="56" t="s">
        <v>171</v>
      </c>
      <c r="K43" s="56" t="s">
        <v>154</v>
      </c>
      <c r="L43" s="62"/>
      <c r="M43" s="56" t="s">
        <v>170</v>
      </c>
      <c r="N43" s="56" t="s">
        <v>171</v>
      </c>
      <c r="O43" s="56" t="s">
        <v>154</v>
      </c>
      <c r="P43" s="62"/>
      <c r="Q43" s="56" t="s">
        <v>170</v>
      </c>
      <c r="R43" s="56" t="s">
        <v>171</v>
      </c>
      <c r="S43" s="56" t="s">
        <v>154</v>
      </c>
      <c r="T43" s="62"/>
      <c r="U43" s="62"/>
      <c r="V43" s="62"/>
      <c r="W43" s="60"/>
      <c r="X43" s="66"/>
      <c r="Y43" s="66"/>
      <c r="Z43" s="66"/>
      <c r="AA43" s="66"/>
      <c r="AB43" s="66"/>
      <c r="AC43" s="66"/>
    </row>
    <row r="44" spans="1:34" x14ac:dyDescent="0.2">
      <c r="A44" s="56">
        <v>3</v>
      </c>
      <c r="B44" s="57">
        <v>2.5</v>
      </c>
      <c r="C44" s="67">
        <v>0.41</v>
      </c>
      <c r="E44" s="56">
        <v>4</v>
      </c>
      <c r="F44" s="56">
        <v>4</v>
      </c>
      <c r="G44" s="67">
        <v>0.61</v>
      </c>
      <c r="I44" s="56">
        <v>3</v>
      </c>
      <c r="J44" s="57">
        <v>2.5</v>
      </c>
      <c r="K44" s="67">
        <v>0.32</v>
      </c>
      <c r="L44" s="59"/>
      <c r="M44" s="56">
        <v>1</v>
      </c>
      <c r="N44" s="56">
        <v>1</v>
      </c>
      <c r="O44" s="67">
        <v>0.1</v>
      </c>
      <c r="P44" s="59"/>
      <c r="Q44" s="56">
        <v>3</v>
      </c>
      <c r="R44" s="57">
        <v>2.5</v>
      </c>
      <c r="S44" s="67">
        <v>0.31</v>
      </c>
      <c r="T44" s="59"/>
      <c r="U44" s="68"/>
      <c r="V44" s="68"/>
      <c r="W44" s="68"/>
      <c r="X44" s="68"/>
      <c r="Y44" s="68"/>
      <c r="Z44" s="68"/>
      <c r="AA44" s="68"/>
      <c r="AB44" s="68"/>
      <c r="AC44" s="68"/>
    </row>
    <row r="45" spans="1:34" x14ac:dyDescent="0.2">
      <c r="A45" s="56">
        <v>4</v>
      </c>
      <c r="B45" s="57">
        <v>2.625</v>
      </c>
      <c r="C45" s="67">
        <v>0.5</v>
      </c>
      <c r="E45" s="56">
        <v>5</v>
      </c>
      <c r="F45" s="56">
        <v>5</v>
      </c>
      <c r="G45" s="67">
        <v>0.77</v>
      </c>
      <c r="I45" s="56">
        <v>4</v>
      </c>
      <c r="J45" s="57">
        <v>1.625</v>
      </c>
      <c r="K45" s="67">
        <v>0.38</v>
      </c>
      <c r="L45" s="59"/>
      <c r="M45" s="56">
        <v>2</v>
      </c>
      <c r="N45" s="56">
        <v>2</v>
      </c>
      <c r="O45" s="67">
        <v>0.2</v>
      </c>
      <c r="P45" s="59"/>
      <c r="Q45" s="56">
        <v>4</v>
      </c>
      <c r="R45" s="56">
        <v>3</v>
      </c>
      <c r="S45" s="67">
        <v>0.36</v>
      </c>
      <c r="T45" s="59"/>
      <c r="U45" s="69"/>
      <c r="V45" s="68"/>
      <c r="W45" s="60"/>
      <c r="X45" s="70"/>
      <c r="Y45" s="70"/>
      <c r="Z45" s="70"/>
      <c r="AA45" s="70"/>
      <c r="AB45" s="70"/>
      <c r="AC45" s="70"/>
    </row>
    <row r="46" spans="1:34" x14ac:dyDescent="0.2">
      <c r="A46" s="56">
        <v>5</v>
      </c>
      <c r="B46" s="57">
        <v>3</v>
      </c>
      <c r="C46" s="67">
        <v>0.59</v>
      </c>
      <c r="E46" s="56">
        <v>6</v>
      </c>
      <c r="F46" s="56">
        <v>6</v>
      </c>
      <c r="G46" s="67">
        <v>0.92</v>
      </c>
      <c r="I46" s="56">
        <v>6</v>
      </c>
      <c r="J46" s="56">
        <v>2</v>
      </c>
      <c r="K46" s="67">
        <v>0.56000000000000005</v>
      </c>
      <c r="L46" s="59"/>
      <c r="M46" s="57">
        <v>2.5</v>
      </c>
      <c r="N46" s="57">
        <v>2.5</v>
      </c>
      <c r="O46" s="67">
        <v>0.26</v>
      </c>
      <c r="P46" s="59"/>
      <c r="Q46" s="56">
        <v>4</v>
      </c>
      <c r="R46" s="57">
        <v>3.5</v>
      </c>
      <c r="S46" s="67">
        <v>0.38</v>
      </c>
      <c r="T46" s="59"/>
      <c r="U46" s="62"/>
      <c r="V46" s="62"/>
      <c r="W46" s="60"/>
      <c r="X46" s="63"/>
      <c r="Y46" s="63"/>
      <c r="Z46" s="63"/>
      <c r="AA46" s="63"/>
      <c r="AB46" s="63"/>
      <c r="AC46" s="63"/>
    </row>
    <row r="47" spans="1:34" x14ac:dyDescent="0.2">
      <c r="A47" s="56">
        <v>6</v>
      </c>
      <c r="B47" s="57">
        <v>3.375</v>
      </c>
      <c r="C47" s="67">
        <v>0.68</v>
      </c>
      <c r="E47" s="56">
        <v>7</v>
      </c>
      <c r="F47" s="56">
        <v>7</v>
      </c>
      <c r="G47" s="58">
        <v>1.07666666666667</v>
      </c>
      <c r="I47" s="56">
        <v>8</v>
      </c>
      <c r="J47" s="57">
        <v>2.25</v>
      </c>
      <c r="K47" s="67">
        <v>0.68</v>
      </c>
      <c r="L47" s="59"/>
      <c r="M47" s="56">
        <v>3</v>
      </c>
      <c r="N47" s="56">
        <v>3</v>
      </c>
      <c r="O47" s="67">
        <v>0.31</v>
      </c>
      <c r="P47" s="59"/>
      <c r="Q47" s="56">
        <v>5</v>
      </c>
      <c r="R47" s="57">
        <v>3.5</v>
      </c>
      <c r="S47" s="67">
        <v>0.43</v>
      </c>
      <c r="T47" s="59"/>
      <c r="U47" s="62"/>
      <c r="V47" s="62"/>
      <c r="W47" s="60"/>
      <c r="X47" s="66"/>
      <c r="Y47" s="66"/>
      <c r="Z47" s="66"/>
      <c r="AA47" s="66"/>
      <c r="AB47" s="66"/>
      <c r="AC47" s="66"/>
    </row>
    <row r="48" spans="1:34" x14ac:dyDescent="0.2">
      <c r="A48" s="56">
        <v>8</v>
      </c>
      <c r="B48" s="57">
        <v>4</v>
      </c>
      <c r="C48" s="67">
        <v>0.84</v>
      </c>
      <c r="E48" s="56">
        <v>8</v>
      </c>
      <c r="F48" s="56">
        <v>8</v>
      </c>
      <c r="G48" s="58">
        <v>1.23166666666667</v>
      </c>
      <c r="I48" s="56">
        <v>10</v>
      </c>
      <c r="J48" s="57">
        <v>2.625</v>
      </c>
      <c r="K48" s="67">
        <v>0.84</v>
      </c>
      <c r="L48" s="59"/>
      <c r="M48" s="56">
        <v>4</v>
      </c>
      <c r="N48" s="56">
        <v>4</v>
      </c>
      <c r="O48" s="67">
        <v>0.41</v>
      </c>
      <c r="P48" s="59"/>
      <c r="Q48" s="56">
        <v>6</v>
      </c>
      <c r="R48" s="56">
        <v>4</v>
      </c>
      <c r="S48" s="67">
        <v>0.51</v>
      </c>
      <c r="T48" s="59"/>
      <c r="U48" s="62"/>
      <c r="V48" s="62"/>
    </row>
    <row r="49" spans="1:29" x14ac:dyDescent="0.2">
      <c r="A49" s="56">
        <v>10</v>
      </c>
      <c r="B49" s="57">
        <v>4.625</v>
      </c>
      <c r="C49" s="67">
        <v>1.03</v>
      </c>
      <c r="E49" s="56">
        <v>9</v>
      </c>
      <c r="F49" s="56">
        <v>9</v>
      </c>
      <c r="G49" s="58">
        <v>1.38666666666667</v>
      </c>
      <c r="I49" s="56">
        <v>12</v>
      </c>
      <c r="J49" s="56">
        <v>3</v>
      </c>
      <c r="K49" s="67">
        <v>0.96</v>
      </c>
      <c r="L49" s="59"/>
      <c r="M49" s="56">
        <v>5</v>
      </c>
      <c r="N49" s="56">
        <v>5</v>
      </c>
      <c r="O49" s="67">
        <v>0.51</v>
      </c>
      <c r="P49" s="59"/>
      <c r="Q49" s="56">
        <v>7</v>
      </c>
      <c r="R49" s="56">
        <v>4</v>
      </c>
      <c r="S49" s="67">
        <v>0.56000000000000005</v>
      </c>
      <c r="T49" s="59"/>
      <c r="U49" s="68"/>
      <c r="V49" s="68"/>
      <c r="X49" s="66"/>
      <c r="Y49" s="66"/>
      <c r="Z49" s="66"/>
      <c r="AA49" s="66"/>
      <c r="AB49" s="66"/>
      <c r="AC49" s="66"/>
    </row>
    <row r="50" spans="1:29" x14ac:dyDescent="0.2">
      <c r="A50" s="56">
        <v>12</v>
      </c>
      <c r="B50" s="57">
        <v>5.25</v>
      </c>
      <c r="C50" s="67">
        <v>1.18</v>
      </c>
      <c r="E50" s="56">
        <v>10</v>
      </c>
      <c r="F50" s="56">
        <v>10</v>
      </c>
      <c r="G50" s="58">
        <v>1.5416666666666701</v>
      </c>
      <c r="I50" s="56">
        <v>14</v>
      </c>
      <c r="J50" s="56">
        <v>3</v>
      </c>
      <c r="K50" s="67">
        <v>1.1499999999999999</v>
      </c>
      <c r="L50" s="59"/>
      <c r="M50" s="56">
        <v>6</v>
      </c>
      <c r="N50" s="56">
        <v>6</v>
      </c>
      <c r="O50" s="67">
        <v>0.61</v>
      </c>
      <c r="P50" s="59"/>
      <c r="Q50" s="56">
        <v>8</v>
      </c>
      <c r="R50" s="56">
        <v>4</v>
      </c>
      <c r="S50" s="67">
        <v>0.61</v>
      </c>
      <c r="T50" s="59"/>
      <c r="U50" s="69"/>
      <c r="V50" s="68"/>
      <c r="W50" s="60"/>
      <c r="X50" s="70"/>
      <c r="Y50" s="70"/>
      <c r="Z50" s="70"/>
      <c r="AA50" s="70"/>
      <c r="AB50" s="70"/>
      <c r="AC50" s="70"/>
    </row>
    <row r="51" spans="1:29" x14ac:dyDescent="0.2">
      <c r="A51" s="56">
        <v>14</v>
      </c>
      <c r="B51" s="57">
        <v>5.5</v>
      </c>
      <c r="C51" s="67">
        <v>1.35</v>
      </c>
      <c r="E51" s="56">
        <v>11</v>
      </c>
      <c r="F51" s="56">
        <v>11</v>
      </c>
      <c r="G51" s="58">
        <v>1.6966666666666701</v>
      </c>
      <c r="I51" s="56">
        <v>16</v>
      </c>
      <c r="J51" s="57">
        <v>3.5</v>
      </c>
      <c r="K51" s="58">
        <v>1.2933333333333299</v>
      </c>
      <c r="L51" s="59"/>
      <c r="M51" s="56">
        <v>8</v>
      </c>
      <c r="N51" s="56">
        <v>8</v>
      </c>
      <c r="O51" s="67">
        <v>0.82</v>
      </c>
      <c r="P51" s="59"/>
      <c r="Q51" s="56">
        <v>9</v>
      </c>
      <c r="R51" s="57">
        <v>4.5</v>
      </c>
      <c r="S51" s="67">
        <v>0.66</v>
      </c>
      <c r="T51" s="59"/>
      <c r="U51" s="62"/>
      <c r="V51" s="62"/>
      <c r="W51" s="60"/>
      <c r="X51" s="63"/>
      <c r="Y51" s="63"/>
      <c r="Z51" s="63"/>
      <c r="AA51" s="63"/>
      <c r="AB51" s="63"/>
      <c r="AC51" s="63"/>
    </row>
    <row r="52" spans="1:29" x14ac:dyDescent="0.2">
      <c r="A52" s="56">
        <v>18</v>
      </c>
      <c r="B52" s="57">
        <v>6</v>
      </c>
      <c r="C52" s="67">
        <v>1.53</v>
      </c>
      <c r="E52" s="56">
        <v>12</v>
      </c>
      <c r="F52" s="56">
        <v>12</v>
      </c>
      <c r="G52" s="58">
        <v>1.8516666666666699</v>
      </c>
      <c r="I52" s="56">
        <v>18</v>
      </c>
      <c r="J52" s="56">
        <v>4</v>
      </c>
      <c r="K52" s="58">
        <v>1.4483333333333299</v>
      </c>
      <c r="M52" s="56">
        <v>10</v>
      </c>
      <c r="N52" s="56">
        <v>10</v>
      </c>
      <c r="O52" s="67">
        <v>1.03</v>
      </c>
      <c r="Q52" s="56">
        <v>10</v>
      </c>
      <c r="R52" s="57">
        <v>4.5</v>
      </c>
      <c r="S52" s="67">
        <v>0.71</v>
      </c>
      <c r="W52" s="60"/>
      <c r="X52" s="66"/>
      <c r="Y52" s="66"/>
      <c r="Z52" s="66"/>
      <c r="AA52" s="66"/>
      <c r="AB52" s="66"/>
      <c r="AC52" s="66"/>
    </row>
    <row r="53" spans="1:29" x14ac:dyDescent="0.2">
      <c r="A53" s="56">
        <v>20</v>
      </c>
      <c r="B53" s="57">
        <v>7</v>
      </c>
      <c r="C53" s="67">
        <v>1.76</v>
      </c>
      <c r="E53" s="56">
        <v>13</v>
      </c>
      <c r="F53" s="56">
        <v>13</v>
      </c>
      <c r="G53" s="58">
        <v>2.0066666666666699</v>
      </c>
      <c r="I53" s="56">
        <v>20</v>
      </c>
      <c r="J53" s="56">
        <v>4</v>
      </c>
      <c r="K53" s="58">
        <v>1.6033333333333299</v>
      </c>
      <c r="L53" s="59"/>
      <c r="M53" s="56">
        <v>12</v>
      </c>
      <c r="N53" s="56">
        <v>12</v>
      </c>
      <c r="O53" s="67">
        <v>1.24</v>
      </c>
      <c r="P53" s="59"/>
      <c r="Q53" s="56">
        <v>11</v>
      </c>
      <c r="R53" s="56">
        <v>5</v>
      </c>
      <c r="S53" s="67">
        <v>0.76</v>
      </c>
      <c r="T53" s="59"/>
      <c r="U53" s="62"/>
      <c r="V53" s="62"/>
      <c r="W53" s="60"/>
      <c r="X53" s="66"/>
      <c r="Y53" s="66"/>
      <c r="Z53" s="66"/>
      <c r="AA53" s="66"/>
      <c r="AB53" s="66"/>
      <c r="AC53" s="66"/>
    </row>
    <row r="54" spans="1:29" x14ac:dyDescent="0.2">
      <c r="A54" s="56">
        <v>22</v>
      </c>
      <c r="B54" s="57">
        <v>7.5</v>
      </c>
      <c r="C54" s="67">
        <v>1.9350000000000001</v>
      </c>
      <c r="E54" s="56">
        <v>14</v>
      </c>
      <c r="F54" s="56">
        <v>14</v>
      </c>
      <c r="G54" s="58">
        <v>2.1616666666666702</v>
      </c>
      <c r="I54" s="56">
        <v>22</v>
      </c>
      <c r="J54" s="57">
        <v>4.5</v>
      </c>
      <c r="K54" s="58">
        <v>1.75833333333333</v>
      </c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X54" s="66"/>
      <c r="Y54" s="66"/>
      <c r="Z54" s="66"/>
      <c r="AA54" s="66"/>
      <c r="AB54" s="66"/>
      <c r="AC54" s="66"/>
    </row>
    <row r="55" spans="1:29" x14ac:dyDescent="0.2">
      <c r="A55" s="56">
        <v>24</v>
      </c>
      <c r="B55" s="57">
        <v>7.5</v>
      </c>
      <c r="C55" s="67">
        <v>2.1269999999999998</v>
      </c>
      <c r="E55" s="56">
        <v>15</v>
      </c>
      <c r="F55" s="56">
        <v>15</v>
      </c>
      <c r="G55" s="58">
        <v>2.31666666666667</v>
      </c>
      <c r="I55" s="56">
        <v>24</v>
      </c>
      <c r="J55" s="57">
        <v>4.5</v>
      </c>
      <c r="K55" s="58">
        <v>1.91333333333333</v>
      </c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8"/>
      <c r="W55" s="60"/>
      <c r="X55" s="70"/>
      <c r="Y55" s="70"/>
      <c r="Z55" s="70"/>
      <c r="AA55" s="70"/>
      <c r="AB55" s="70"/>
      <c r="AC55" s="70"/>
    </row>
    <row r="56" spans="1:29" x14ac:dyDescent="0.2">
      <c r="A56" s="56">
        <v>26</v>
      </c>
      <c r="B56" s="57">
        <v>8</v>
      </c>
      <c r="C56" s="67">
        <v>2.319</v>
      </c>
      <c r="E56" s="56">
        <v>16</v>
      </c>
      <c r="F56" s="56">
        <v>16</v>
      </c>
      <c r="G56" s="58">
        <v>2.4716666666666698</v>
      </c>
      <c r="I56" s="56">
        <v>26</v>
      </c>
      <c r="J56" s="56">
        <v>5</v>
      </c>
      <c r="K56" s="58">
        <v>2.0683333333333298</v>
      </c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0"/>
      <c r="X56" s="63"/>
      <c r="Y56" s="63"/>
      <c r="Z56" s="63"/>
      <c r="AA56" s="63"/>
      <c r="AB56" s="63"/>
      <c r="AC56" s="63"/>
    </row>
    <row r="57" spans="1:29" x14ac:dyDescent="0.2">
      <c r="E57" s="56">
        <v>17</v>
      </c>
      <c r="F57" s="56">
        <v>17</v>
      </c>
      <c r="G57" s="58">
        <v>2.62666666666667</v>
      </c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0"/>
      <c r="X57" s="66"/>
      <c r="Y57" s="66"/>
      <c r="Z57" s="66"/>
      <c r="AA57" s="66"/>
      <c r="AB57" s="66"/>
      <c r="AC57" s="66"/>
    </row>
    <row r="58" spans="1:29" x14ac:dyDescent="0.2">
      <c r="E58" s="56">
        <v>18</v>
      </c>
      <c r="F58" s="56">
        <v>18</v>
      </c>
      <c r="G58" s="58">
        <v>2.7816666666666698</v>
      </c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0"/>
      <c r="X58" s="66"/>
      <c r="Y58" s="66"/>
      <c r="Z58" s="66"/>
      <c r="AA58" s="66"/>
      <c r="AB58" s="66"/>
      <c r="AC58" s="66"/>
    </row>
    <row r="59" spans="1:29" x14ac:dyDescent="0.2">
      <c r="E59" s="56">
        <v>19</v>
      </c>
      <c r="F59" s="56">
        <v>19</v>
      </c>
      <c r="G59" s="58">
        <v>2.9366666666666701</v>
      </c>
      <c r="J59" s="71"/>
      <c r="K59" s="71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9" x14ac:dyDescent="0.2">
      <c r="E60" s="56">
        <v>20</v>
      </c>
      <c r="F60" s="56">
        <v>20</v>
      </c>
      <c r="G60" s="58">
        <v>3.0916666666666699</v>
      </c>
      <c r="J60" s="72"/>
      <c r="K60" s="72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8"/>
    </row>
    <row r="61" spans="1:29" x14ac:dyDescent="0.2"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</row>
    <row r="62" spans="1:29" x14ac:dyDescent="0.2"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</row>
    <row r="66" spans="5:5" x14ac:dyDescent="0.2">
      <c r="E66" s="73" t="s">
        <v>1</v>
      </c>
    </row>
    <row r="67" spans="5:5" x14ac:dyDescent="0.2">
      <c r="E67" s="73" t="s">
        <v>2</v>
      </c>
    </row>
    <row r="68" spans="5:5" x14ac:dyDescent="0.2">
      <c r="E68" s="73" t="s">
        <v>3</v>
      </c>
    </row>
    <row r="69" spans="5:5" x14ac:dyDescent="0.2">
      <c r="E69" s="73" t="s">
        <v>4</v>
      </c>
    </row>
    <row r="70" spans="5:5" x14ac:dyDescent="0.2">
      <c r="E70" s="73" t="s">
        <v>5</v>
      </c>
    </row>
    <row r="71" spans="5:5" x14ac:dyDescent="0.2">
      <c r="E71" s="73" t="s">
        <v>6</v>
      </c>
    </row>
    <row r="72" spans="5:5" x14ac:dyDescent="0.2">
      <c r="E72" s="73" t="s">
        <v>7</v>
      </c>
    </row>
    <row r="73" spans="5:5" x14ac:dyDescent="0.2">
      <c r="E73" s="73" t="s">
        <v>8</v>
      </c>
    </row>
    <row r="74" spans="5:5" x14ac:dyDescent="0.2">
      <c r="E74" s="73" t="s">
        <v>114</v>
      </c>
    </row>
    <row r="75" spans="5:5" x14ac:dyDescent="0.2">
      <c r="E75" s="73" t="s">
        <v>115</v>
      </c>
    </row>
    <row r="76" spans="5:5" x14ac:dyDescent="0.2">
      <c r="E76" s="73" t="s">
        <v>9</v>
      </c>
    </row>
    <row r="77" spans="5:5" x14ac:dyDescent="0.2">
      <c r="E77" s="73" t="s">
        <v>10</v>
      </c>
    </row>
    <row r="78" spans="5:5" x14ac:dyDescent="0.2">
      <c r="E78" s="73" t="s">
        <v>11</v>
      </c>
    </row>
    <row r="79" spans="5:5" x14ac:dyDescent="0.2">
      <c r="E79" s="73" t="s">
        <v>12</v>
      </c>
    </row>
    <row r="80" spans="5:5" x14ac:dyDescent="0.2">
      <c r="E80" s="73" t="s">
        <v>116</v>
      </c>
    </row>
    <row r="81" spans="5:5" x14ac:dyDescent="0.2">
      <c r="E81" s="73" t="s">
        <v>117</v>
      </c>
    </row>
    <row r="82" spans="5:5" x14ac:dyDescent="0.2">
      <c r="E82" s="73" t="s">
        <v>118</v>
      </c>
    </row>
    <row r="83" spans="5:5" x14ac:dyDescent="0.2">
      <c r="E83" s="73" t="s">
        <v>119</v>
      </c>
    </row>
    <row r="84" spans="5:5" x14ac:dyDescent="0.2">
      <c r="E84" s="73" t="s">
        <v>120</v>
      </c>
    </row>
    <row r="85" spans="5:5" x14ac:dyDescent="0.2">
      <c r="E85" s="73" t="s">
        <v>121</v>
      </c>
    </row>
    <row r="86" spans="5:5" x14ac:dyDescent="0.2">
      <c r="E86" s="73" t="s">
        <v>122</v>
      </c>
    </row>
    <row r="87" spans="5:5" x14ac:dyDescent="0.2">
      <c r="E87" s="73" t="s">
        <v>123</v>
      </c>
    </row>
    <row r="88" spans="5:5" x14ac:dyDescent="0.2">
      <c r="E88" s="73" t="s">
        <v>124</v>
      </c>
    </row>
    <row r="89" spans="5:5" x14ac:dyDescent="0.2">
      <c r="E89" s="73" t="s">
        <v>125</v>
      </c>
    </row>
    <row r="90" spans="5:5" x14ac:dyDescent="0.2">
      <c r="E90" s="73" t="s">
        <v>126</v>
      </c>
    </row>
    <row r="91" spans="5:5" x14ac:dyDescent="0.2">
      <c r="E91" s="73" t="s">
        <v>127</v>
      </c>
    </row>
    <row r="92" spans="5:5" x14ac:dyDescent="0.2">
      <c r="E92" s="73" t="s">
        <v>128</v>
      </c>
    </row>
    <row r="93" spans="5:5" x14ac:dyDescent="0.2">
      <c r="E93" s="73" t="s">
        <v>129</v>
      </c>
    </row>
    <row r="94" spans="5:5" x14ac:dyDescent="0.2">
      <c r="E94" s="73" t="s">
        <v>130</v>
      </c>
    </row>
    <row r="95" spans="5:5" x14ac:dyDescent="0.2">
      <c r="E95" s="73" t="s">
        <v>131</v>
      </c>
    </row>
    <row r="96" spans="5:5" x14ac:dyDescent="0.2">
      <c r="E96" s="73" t="s">
        <v>132</v>
      </c>
    </row>
    <row r="97" spans="5:5" x14ac:dyDescent="0.2">
      <c r="E97" s="73" t="s">
        <v>133</v>
      </c>
    </row>
    <row r="98" spans="5:5" x14ac:dyDescent="0.2">
      <c r="E98" s="73" t="s">
        <v>134</v>
      </c>
    </row>
    <row r="99" spans="5:5" x14ac:dyDescent="0.2">
      <c r="E99" s="73" t="s">
        <v>135</v>
      </c>
    </row>
    <row r="100" spans="5:5" x14ac:dyDescent="0.2">
      <c r="E100" s="73" t="s">
        <v>136</v>
      </c>
    </row>
    <row r="101" spans="5:5" x14ac:dyDescent="0.2">
      <c r="E101" s="73" t="s">
        <v>137</v>
      </c>
    </row>
    <row r="102" spans="5:5" x14ac:dyDescent="0.2">
      <c r="E102" s="73" t="s">
        <v>138</v>
      </c>
    </row>
    <row r="103" spans="5:5" x14ac:dyDescent="0.2">
      <c r="E103" s="73" t="s">
        <v>139</v>
      </c>
    </row>
    <row r="104" spans="5:5" x14ac:dyDescent="0.2">
      <c r="E104" s="73" t="s">
        <v>140</v>
      </c>
    </row>
    <row r="105" spans="5:5" x14ac:dyDescent="0.2">
      <c r="E105" s="73" t="s">
        <v>141</v>
      </c>
    </row>
    <row r="106" spans="5:5" x14ac:dyDescent="0.2">
      <c r="E106" s="73" t="s">
        <v>142</v>
      </c>
    </row>
    <row r="107" spans="5:5" x14ac:dyDescent="0.2">
      <c r="E107" s="73" t="s">
        <v>143</v>
      </c>
    </row>
    <row r="108" spans="5:5" x14ac:dyDescent="0.2">
      <c r="E108" s="73" t="s">
        <v>144</v>
      </c>
    </row>
    <row r="109" spans="5:5" x14ac:dyDescent="0.2">
      <c r="E109" s="73" t="s">
        <v>145</v>
      </c>
    </row>
    <row r="110" spans="5:5" x14ac:dyDescent="0.2">
      <c r="E110" s="73" t="s">
        <v>146</v>
      </c>
    </row>
    <row r="111" spans="5:5" x14ac:dyDescent="0.2">
      <c r="E111" s="73" t="s">
        <v>147</v>
      </c>
    </row>
    <row r="112" spans="5:5" x14ac:dyDescent="0.2">
      <c r="E112" s="73" t="s">
        <v>148</v>
      </c>
    </row>
    <row r="113" spans="5:5" x14ac:dyDescent="0.2">
      <c r="E113" s="73" t="s">
        <v>149</v>
      </c>
    </row>
    <row r="114" spans="5:5" x14ac:dyDescent="0.2">
      <c r="E114" s="73" t="s">
        <v>150</v>
      </c>
    </row>
    <row r="115" spans="5:5" x14ac:dyDescent="0.2">
      <c r="E115" s="73" t="s">
        <v>151</v>
      </c>
    </row>
    <row r="116" spans="5:5" x14ac:dyDescent="0.2">
      <c r="E116" s="73" t="s">
        <v>107</v>
      </c>
    </row>
    <row r="117" spans="5:5" x14ac:dyDescent="0.2">
      <c r="E117" s="73" t="s">
        <v>108</v>
      </c>
    </row>
    <row r="118" spans="5:5" x14ac:dyDescent="0.2">
      <c r="E118" s="73" t="s">
        <v>109</v>
      </c>
    </row>
    <row r="119" spans="5:5" x14ac:dyDescent="0.2">
      <c r="E119" s="73" t="s">
        <v>110</v>
      </c>
    </row>
    <row r="120" spans="5:5" x14ac:dyDescent="0.2">
      <c r="E120" s="73" t="s">
        <v>13</v>
      </c>
    </row>
    <row r="121" spans="5:5" x14ac:dyDescent="0.2">
      <c r="E121" s="73" t="s">
        <v>14</v>
      </c>
    </row>
    <row r="122" spans="5:5" x14ac:dyDescent="0.2">
      <c r="E122" s="73" t="s">
        <v>15</v>
      </c>
    </row>
    <row r="123" spans="5:5" x14ac:dyDescent="0.2">
      <c r="E123" s="73" t="s">
        <v>16</v>
      </c>
    </row>
    <row r="124" spans="5:5" x14ac:dyDescent="0.2">
      <c r="E124" s="73" t="s">
        <v>111</v>
      </c>
    </row>
    <row r="125" spans="5:5" x14ac:dyDescent="0.2">
      <c r="E125" s="73" t="s">
        <v>112</v>
      </c>
    </row>
    <row r="126" spans="5:5" x14ac:dyDescent="0.2">
      <c r="E126" s="73" t="s">
        <v>113</v>
      </c>
    </row>
    <row r="127" spans="5:5" x14ac:dyDescent="0.2">
      <c r="E127" s="73" t="s">
        <v>17</v>
      </c>
    </row>
    <row r="128" spans="5:5" x14ac:dyDescent="0.2">
      <c r="E128" s="73" t="s">
        <v>18</v>
      </c>
    </row>
    <row r="129" spans="1:34" x14ac:dyDescent="0.2">
      <c r="E129" s="73" t="s">
        <v>19</v>
      </c>
    </row>
    <row r="130" spans="1:34" x14ac:dyDescent="0.2">
      <c r="E130" s="73" t="s">
        <v>20</v>
      </c>
    </row>
    <row r="131" spans="1:34" x14ac:dyDescent="0.2">
      <c r="E131" s="73" t="s">
        <v>21</v>
      </c>
    </row>
    <row r="132" spans="1:34" x14ac:dyDescent="0.2">
      <c r="E132" s="55" t="s">
        <v>22</v>
      </c>
    </row>
    <row r="133" spans="1:34" x14ac:dyDescent="0.2">
      <c r="E133" s="55" t="s">
        <v>172</v>
      </c>
    </row>
    <row r="135" spans="1:34" x14ac:dyDescent="0.2">
      <c r="E135" s="73" t="s">
        <v>13</v>
      </c>
    </row>
    <row r="136" spans="1:34" x14ac:dyDescent="0.2">
      <c r="E136" s="73" t="s">
        <v>14</v>
      </c>
    </row>
    <row r="137" spans="1:34" x14ac:dyDescent="0.2">
      <c r="E137" s="73" t="s">
        <v>15</v>
      </c>
    </row>
    <row r="138" spans="1:34" x14ac:dyDescent="0.2">
      <c r="E138" s="73" t="s">
        <v>16</v>
      </c>
    </row>
    <row r="139" spans="1:34" x14ac:dyDescent="0.2">
      <c r="E139" s="73" t="s">
        <v>111</v>
      </c>
    </row>
    <row r="140" spans="1:34" x14ac:dyDescent="0.2">
      <c r="E140" s="73" t="s">
        <v>112</v>
      </c>
    </row>
    <row r="141" spans="1:34" x14ac:dyDescent="0.2">
      <c r="E141" s="73" t="s">
        <v>113</v>
      </c>
    </row>
    <row r="144" spans="1:34" x14ac:dyDescent="0.2">
      <c r="A144" s="56" t="s">
        <v>153</v>
      </c>
      <c r="B144" s="57">
        <v>0.5</v>
      </c>
      <c r="C144" s="57">
        <v>0.75</v>
      </c>
      <c r="D144" s="57">
        <v>1</v>
      </c>
      <c r="E144" s="57">
        <v>1.5</v>
      </c>
      <c r="F144" s="57">
        <v>2</v>
      </c>
      <c r="G144" s="57">
        <v>2.5</v>
      </c>
      <c r="H144" s="57">
        <v>3</v>
      </c>
      <c r="I144" s="57">
        <v>4</v>
      </c>
      <c r="J144" s="57">
        <v>6</v>
      </c>
      <c r="K144" s="57">
        <v>8</v>
      </c>
      <c r="L144" s="57">
        <v>10</v>
      </c>
      <c r="M144" s="57">
        <v>12</v>
      </c>
      <c r="N144" s="57">
        <v>14</v>
      </c>
      <c r="O144" s="57">
        <v>16</v>
      </c>
      <c r="P144" s="57">
        <v>18</v>
      </c>
      <c r="Q144" s="57">
        <v>20</v>
      </c>
      <c r="R144" s="57">
        <v>22</v>
      </c>
      <c r="S144" s="57">
        <v>24</v>
      </c>
      <c r="T144" s="57">
        <v>26</v>
      </c>
      <c r="U144" s="57">
        <v>28</v>
      </c>
      <c r="V144" s="57">
        <v>30</v>
      </c>
      <c r="W144" s="57">
        <v>32</v>
      </c>
      <c r="X144" s="57">
        <v>34</v>
      </c>
      <c r="Y144" s="57">
        <v>36</v>
      </c>
      <c r="Z144" s="57">
        <v>38</v>
      </c>
      <c r="AA144" s="57">
        <v>40</v>
      </c>
      <c r="AB144" s="57">
        <v>44</v>
      </c>
      <c r="AC144" s="57">
        <v>50</v>
      </c>
      <c r="AD144" s="57">
        <v>52</v>
      </c>
      <c r="AE144" s="57">
        <v>54</v>
      </c>
      <c r="AF144" s="57">
        <v>56</v>
      </c>
      <c r="AG144" s="57">
        <v>58</v>
      </c>
      <c r="AH144" s="57">
        <v>60</v>
      </c>
    </row>
    <row r="145" spans="1:34" x14ac:dyDescent="0.2">
      <c r="A145" s="56" t="s">
        <v>96</v>
      </c>
      <c r="B145" s="58">
        <v>0.06</v>
      </c>
      <c r="C145" s="58">
        <v>0.1</v>
      </c>
      <c r="D145" s="58">
        <v>0.14000000000000001</v>
      </c>
      <c r="E145" s="58">
        <v>0.28000000000000003</v>
      </c>
      <c r="F145" s="58">
        <v>0.34</v>
      </c>
      <c r="G145" s="58">
        <v>0.38</v>
      </c>
      <c r="H145" s="58">
        <v>0.45</v>
      </c>
      <c r="I145" s="58">
        <v>0.59</v>
      </c>
      <c r="J145" s="58">
        <v>0.88</v>
      </c>
      <c r="K145" s="58">
        <v>1.17</v>
      </c>
      <c r="L145" s="58">
        <v>1.54</v>
      </c>
      <c r="M145" s="58">
        <v>1.94</v>
      </c>
      <c r="N145" s="58">
        <v>2.38</v>
      </c>
      <c r="O145" s="58">
        <v>2.82</v>
      </c>
      <c r="P145" s="58">
        <v>3.25</v>
      </c>
      <c r="Q145" s="58">
        <v>3.69</v>
      </c>
      <c r="R145" s="58">
        <v>4.1399999999999997</v>
      </c>
      <c r="S145" s="58">
        <v>4.57</v>
      </c>
      <c r="T145" s="58">
        <v>5</v>
      </c>
      <c r="U145" s="58">
        <v>5.55</v>
      </c>
      <c r="V145" s="58">
        <v>5.89</v>
      </c>
      <c r="W145" s="58">
        <v>6.47</v>
      </c>
      <c r="X145" s="58">
        <v>7.22</v>
      </c>
      <c r="Y145" s="58">
        <v>7.86</v>
      </c>
      <c r="Z145" s="58">
        <v>8.2200000000000006</v>
      </c>
      <c r="AA145" s="58">
        <v>8.85</v>
      </c>
      <c r="AB145" s="58">
        <v>9.64</v>
      </c>
      <c r="AC145" s="58">
        <v>10.38</v>
      </c>
      <c r="AD145" s="58">
        <v>11.12</v>
      </c>
      <c r="AE145" s="58">
        <v>11.86</v>
      </c>
      <c r="AF145" s="58">
        <v>12.6</v>
      </c>
      <c r="AG145" s="58">
        <v>13.34</v>
      </c>
      <c r="AH145" s="58">
        <v>14.08</v>
      </c>
    </row>
    <row r="146" spans="1:34" x14ac:dyDescent="0.2">
      <c r="A146" s="56" t="s">
        <v>159</v>
      </c>
      <c r="B146" s="58">
        <v>0.01</v>
      </c>
      <c r="C146" s="58">
        <v>0.01</v>
      </c>
      <c r="D146" s="58">
        <v>0.01</v>
      </c>
      <c r="E146" s="58">
        <v>0.02</v>
      </c>
      <c r="F146" s="58">
        <v>0.03</v>
      </c>
      <c r="G146" s="58">
        <v>0.04</v>
      </c>
      <c r="H146" s="58">
        <v>0.06</v>
      </c>
      <c r="I146" s="58">
        <v>0.1</v>
      </c>
      <c r="J146" s="58">
        <v>0.21</v>
      </c>
      <c r="K146" s="58">
        <v>0.36</v>
      </c>
      <c r="L146" s="58">
        <v>0.52</v>
      </c>
      <c r="M146" s="58">
        <v>0.74</v>
      </c>
      <c r="N146" s="58">
        <v>0.94</v>
      </c>
      <c r="O146" s="58">
        <v>1.23</v>
      </c>
      <c r="P146" s="58">
        <v>1.55</v>
      </c>
      <c r="Q146" s="58">
        <v>1.92</v>
      </c>
      <c r="R146" s="58">
        <v>2.34</v>
      </c>
      <c r="S146" s="58">
        <v>2.75</v>
      </c>
      <c r="T146" s="58">
        <v>3.23</v>
      </c>
      <c r="U146" s="58">
        <v>3.77</v>
      </c>
      <c r="V146" s="58">
        <v>4.3</v>
      </c>
      <c r="W146" s="58">
        <v>4.76</v>
      </c>
      <c r="X146" s="58">
        <v>5.2539999999999996</v>
      </c>
      <c r="Y146" s="58">
        <v>5.7480000000000002</v>
      </c>
      <c r="Z146" s="58">
        <v>6.242</v>
      </c>
      <c r="AA146" s="58">
        <v>6.7359999999999998</v>
      </c>
      <c r="AB146" s="58">
        <v>7.23</v>
      </c>
      <c r="AC146" s="58">
        <v>7.7240000000000002</v>
      </c>
      <c r="AD146" s="58">
        <v>8.218</v>
      </c>
      <c r="AE146" s="58">
        <v>8.7119999999999997</v>
      </c>
      <c r="AF146" s="58">
        <v>9.2059999999999995</v>
      </c>
      <c r="AG146" s="58">
        <v>9.6999999999999993</v>
      </c>
      <c r="AH146" s="58">
        <v>10.194000000000001</v>
      </c>
    </row>
    <row r="147" spans="1:34" x14ac:dyDescent="0.2">
      <c r="A147" s="56" t="s">
        <v>161</v>
      </c>
      <c r="B147" s="58">
        <v>0.01</v>
      </c>
      <c r="C147" s="58">
        <v>0.01</v>
      </c>
      <c r="D147" s="58">
        <v>0.01</v>
      </c>
      <c r="E147" s="58">
        <v>0.01</v>
      </c>
      <c r="F147" s="58">
        <v>0.02</v>
      </c>
      <c r="G147" s="58">
        <v>0.02</v>
      </c>
      <c r="H147" s="58">
        <v>0.03</v>
      </c>
      <c r="I147" s="58">
        <v>0.05</v>
      </c>
      <c r="J147" s="58">
        <v>0.11</v>
      </c>
      <c r="K147" s="58">
        <v>0.18</v>
      </c>
      <c r="L147" s="58">
        <v>0.26</v>
      </c>
      <c r="M147" s="58">
        <v>0.37</v>
      </c>
      <c r="N147" s="58">
        <v>0.45</v>
      </c>
      <c r="O147" s="58">
        <v>0.62</v>
      </c>
      <c r="P147" s="58">
        <v>0.78</v>
      </c>
      <c r="Q147" s="58">
        <v>0.96</v>
      </c>
      <c r="R147" s="58">
        <v>1.1200000000000001</v>
      </c>
      <c r="S147" s="58">
        <v>1.38</v>
      </c>
      <c r="T147" s="58">
        <v>1.62</v>
      </c>
      <c r="U147" s="58">
        <v>1.89</v>
      </c>
      <c r="V147" s="58">
        <v>2.15</v>
      </c>
      <c r="W147" s="58">
        <v>2.37</v>
      </c>
      <c r="X147" s="58">
        <v>2.6128571428571399</v>
      </c>
      <c r="Y147" s="58">
        <v>2.8557142857142801</v>
      </c>
      <c r="Z147" s="58">
        <v>3.0985714285714301</v>
      </c>
      <c r="AA147" s="58">
        <v>3.3414285714285699</v>
      </c>
      <c r="AB147" s="58">
        <v>3.5842857142857101</v>
      </c>
      <c r="AC147" s="58">
        <v>3.8271428571428601</v>
      </c>
      <c r="AD147" s="58">
        <v>4.0700000000000101</v>
      </c>
      <c r="AE147" s="58">
        <v>4.31285714285716</v>
      </c>
      <c r="AF147" s="58">
        <v>4.55571428571431</v>
      </c>
      <c r="AG147" s="58">
        <v>4.79857142857146</v>
      </c>
      <c r="AH147" s="58">
        <v>5.04142857142861</v>
      </c>
    </row>
    <row r="148" spans="1:34" x14ac:dyDescent="0.2">
      <c r="A148" s="56" t="s">
        <v>94</v>
      </c>
      <c r="B148" s="58">
        <v>0.01</v>
      </c>
      <c r="C148" s="58">
        <v>0.01</v>
      </c>
      <c r="D148" s="58">
        <v>0.01</v>
      </c>
      <c r="E148" s="58">
        <v>0.01</v>
      </c>
      <c r="F148" s="58">
        <v>0.02</v>
      </c>
      <c r="G148" s="58">
        <v>0.02</v>
      </c>
      <c r="H148" s="58">
        <v>0.03</v>
      </c>
      <c r="I148" s="58">
        <v>0.05</v>
      </c>
      <c r="J148" s="58">
        <v>0.11</v>
      </c>
      <c r="K148" s="58">
        <v>0.18</v>
      </c>
      <c r="L148" s="58">
        <v>0.26</v>
      </c>
      <c r="M148" s="58">
        <v>0.37</v>
      </c>
      <c r="N148" s="58">
        <v>0.45</v>
      </c>
      <c r="O148" s="58">
        <v>0.62</v>
      </c>
      <c r="P148" s="58">
        <v>0.78</v>
      </c>
      <c r="Q148" s="58">
        <v>0.96</v>
      </c>
      <c r="R148" s="58">
        <v>1.1200000000000001</v>
      </c>
      <c r="S148" s="58">
        <v>1.38</v>
      </c>
      <c r="T148" s="58">
        <v>1.62</v>
      </c>
      <c r="U148" s="58">
        <v>1.89</v>
      </c>
      <c r="V148" s="58">
        <v>2.15</v>
      </c>
      <c r="W148" s="58">
        <v>2.37</v>
      </c>
      <c r="X148" s="58">
        <v>2.6128571428571399</v>
      </c>
      <c r="Y148" s="58">
        <v>2.8557142857142801</v>
      </c>
      <c r="Z148" s="58">
        <v>3.0985714285714301</v>
      </c>
      <c r="AA148" s="58">
        <v>3.3414285714285699</v>
      </c>
      <c r="AB148" s="58">
        <v>3.5842857142857101</v>
      </c>
      <c r="AC148" s="58">
        <v>3.8271428571428601</v>
      </c>
      <c r="AD148" s="58">
        <v>4.0700000000000101</v>
      </c>
      <c r="AE148" s="58">
        <v>4.31285714285716</v>
      </c>
      <c r="AF148" s="58">
        <v>4.55571428571431</v>
      </c>
      <c r="AG148" s="58">
        <v>4.79857142857146</v>
      </c>
      <c r="AH148" s="58">
        <v>5.04142857142861</v>
      </c>
    </row>
    <row r="149" spans="1:34" x14ac:dyDescent="0.2">
      <c r="A149" s="56" t="s">
        <v>95</v>
      </c>
      <c r="B149" s="58">
        <v>0.01</v>
      </c>
      <c r="C149" s="58">
        <v>0.01</v>
      </c>
      <c r="D149" s="58">
        <v>0.01</v>
      </c>
      <c r="E149" s="58">
        <v>0.01</v>
      </c>
      <c r="F149" s="58">
        <v>0.02</v>
      </c>
      <c r="G149" s="58">
        <v>0.02</v>
      </c>
      <c r="H149" s="58">
        <v>0.03</v>
      </c>
      <c r="I149" s="58">
        <v>0.05</v>
      </c>
      <c r="J149" s="58">
        <v>0.11</v>
      </c>
      <c r="K149" s="58">
        <v>0.18</v>
      </c>
      <c r="L149" s="58">
        <v>0.26</v>
      </c>
      <c r="M149" s="58">
        <v>0.37</v>
      </c>
      <c r="N149" s="58">
        <v>0.45</v>
      </c>
      <c r="O149" s="58">
        <v>0.62</v>
      </c>
      <c r="P149" s="58">
        <v>0.78</v>
      </c>
      <c r="Q149" s="58">
        <v>0.96</v>
      </c>
      <c r="R149" s="58">
        <v>1.1200000000000001</v>
      </c>
      <c r="S149" s="58">
        <v>1.38</v>
      </c>
      <c r="T149" s="58">
        <v>1.62</v>
      </c>
      <c r="U149" s="58">
        <v>1.89</v>
      </c>
      <c r="V149" s="58">
        <v>2.15</v>
      </c>
      <c r="W149" s="58">
        <v>2.37</v>
      </c>
      <c r="X149" s="58">
        <v>2.6128571428571399</v>
      </c>
      <c r="Y149" s="58">
        <v>2.8557142857142801</v>
      </c>
      <c r="Z149" s="58">
        <v>3.0985714285714301</v>
      </c>
      <c r="AA149" s="58">
        <v>3.3414285714285699</v>
      </c>
      <c r="AB149" s="58">
        <v>3.5842857142857101</v>
      </c>
      <c r="AC149" s="58">
        <v>3.8271428571428601</v>
      </c>
      <c r="AD149" s="58">
        <v>4.0700000000000101</v>
      </c>
      <c r="AE149" s="58">
        <v>4.31285714285716</v>
      </c>
      <c r="AF149" s="58">
        <v>4.55571428571431</v>
      </c>
      <c r="AG149" s="58">
        <v>4.79857142857146</v>
      </c>
      <c r="AH149" s="58">
        <v>5.04142857142861</v>
      </c>
    </row>
    <row r="150" spans="1:34" x14ac:dyDescent="0.2">
      <c r="A150" s="56" t="s">
        <v>93</v>
      </c>
      <c r="B150" s="58">
        <v>0.01</v>
      </c>
      <c r="C150" s="58">
        <v>0.01</v>
      </c>
      <c r="D150" s="58">
        <v>0.01</v>
      </c>
      <c r="E150" s="58">
        <v>0.01</v>
      </c>
      <c r="F150" s="58">
        <v>0.02</v>
      </c>
      <c r="G150" s="58">
        <v>0.02</v>
      </c>
      <c r="H150" s="58">
        <v>0.03</v>
      </c>
      <c r="I150" s="58">
        <v>0.05</v>
      </c>
      <c r="J150" s="58">
        <v>0.11</v>
      </c>
      <c r="K150" s="58">
        <v>0.18</v>
      </c>
      <c r="L150" s="58">
        <v>0.26</v>
      </c>
      <c r="M150" s="58">
        <v>0.37</v>
      </c>
      <c r="N150" s="58">
        <v>0.45</v>
      </c>
      <c r="O150" s="58">
        <v>0.62</v>
      </c>
      <c r="P150" s="58">
        <v>0.78</v>
      </c>
      <c r="Q150" s="58">
        <v>0.96</v>
      </c>
      <c r="R150" s="58">
        <v>1.1200000000000001</v>
      </c>
      <c r="S150" s="58">
        <v>1.38</v>
      </c>
      <c r="T150" s="58">
        <v>1.62</v>
      </c>
      <c r="U150" s="58">
        <v>1.89</v>
      </c>
      <c r="V150" s="58">
        <v>2.15</v>
      </c>
      <c r="W150" s="58">
        <v>2.37</v>
      </c>
      <c r="X150" s="58">
        <v>2.6128571428571399</v>
      </c>
      <c r="Y150" s="58">
        <v>2.8557142857142801</v>
      </c>
      <c r="Z150" s="58">
        <v>3.0985714285714301</v>
      </c>
      <c r="AA150" s="58">
        <v>3.3414285714285699</v>
      </c>
      <c r="AB150" s="58">
        <v>3.5842857142857101</v>
      </c>
      <c r="AC150" s="58">
        <v>3.8271428571428601</v>
      </c>
      <c r="AD150" s="58">
        <v>4.0700000000000101</v>
      </c>
      <c r="AE150" s="58">
        <v>4.31285714285716</v>
      </c>
      <c r="AF150" s="58">
        <v>4.55571428571431</v>
      </c>
      <c r="AG150" s="58">
        <v>4.79857142857146</v>
      </c>
      <c r="AH150" s="58">
        <v>5.04142857142861</v>
      </c>
    </row>
    <row r="151" spans="1:34" x14ac:dyDescent="0.2">
      <c r="A151" s="56" t="s">
        <v>98</v>
      </c>
      <c r="B151" s="58">
        <v>0.01</v>
      </c>
      <c r="C151" s="58">
        <v>0.01</v>
      </c>
      <c r="D151" s="58">
        <v>0.01</v>
      </c>
      <c r="E151" s="58">
        <v>0.01</v>
      </c>
      <c r="F151" s="58">
        <v>0.02</v>
      </c>
      <c r="G151" s="58">
        <v>0.02</v>
      </c>
      <c r="H151" s="58">
        <v>0.03</v>
      </c>
      <c r="I151" s="58">
        <v>0.05</v>
      </c>
      <c r="J151" s="58">
        <v>0.11</v>
      </c>
      <c r="K151" s="58">
        <v>0.18</v>
      </c>
      <c r="L151" s="58">
        <v>0.26</v>
      </c>
      <c r="M151" s="58">
        <v>0.37</v>
      </c>
      <c r="N151" s="58">
        <v>0.45</v>
      </c>
      <c r="O151" s="58">
        <v>0.62</v>
      </c>
      <c r="P151" s="58">
        <v>0.78</v>
      </c>
      <c r="Q151" s="58">
        <v>0.96</v>
      </c>
      <c r="R151" s="58">
        <v>1.1200000000000001</v>
      </c>
      <c r="S151" s="58">
        <v>1.38</v>
      </c>
      <c r="T151" s="58">
        <v>1.62</v>
      </c>
      <c r="U151" s="58">
        <v>1.89</v>
      </c>
      <c r="V151" s="58">
        <v>2.15</v>
      </c>
      <c r="W151" s="58">
        <v>2.37</v>
      </c>
      <c r="X151" s="58">
        <v>2.6128571428571399</v>
      </c>
      <c r="Y151" s="58">
        <v>2.8557142857142801</v>
      </c>
      <c r="Z151" s="58">
        <v>3.0985714285714301</v>
      </c>
      <c r="AA151" s="58">
        <v>3.3414285714285699</v>
      </c>
      <c r="AB151" s="58">
        <v>3.5842857142857101</v>
      </c>
      <c r="AC151" s="58">
        <v>3.8271428571428601</v>
      </c>
      <c r="AD151" s="58">
        <v>4.0700000000000101</v>
      </c>
      <c r="AE151" s="58">
        <v>4.31285714285716</v>
      </c>
      <c r="AF151" s="58">
        <v>4.55571428571431</v>
      </c>
      <c r="AG151" s="58">
        <v>4.79857142857146</v>
      </c>
      <c r="AH151" s="58">
        <v>5.04142857142861</v>
      </c>
    </row>
    <row r="152" spans="1:34" x14ac:dyDescent="0.2">
      <c r="A152" s="56" t="s">
        <v>97</v>
      </c>
      <c r="B152" s="58">
        <v>0.09</v>
      </c>
      <c r="C152" s="58">
        <v>0.15</v>
      </c>
      <c r="D152" s="58">
        <v>0.21</v>
      </c>
      <c r="E152" s="58">
        <v>0.33</v>
      </c>
      <c r="F152" s="58">
        <v>0.45</v>
      </c>
      <c r="G152" s="58">
        <v>0.56999999999999995</v>
      </c>
      <c r="H152" s="58">
        <v>0.68</v>
      </c>
      <c r="I152" s="58">
        <v>0.77</v>
      </c>
      <c r="J152" s="58">
        <v>1.1399999999999999</v>
      </c>
      <c r="K152" s="58">
        <v>1.52</v>
      </c>
      <c r="L152" s="58">
        <v>1.95</v>
      </c>
      <c r="M152" s="58">
        <v>2.33</v>
      </c>
      <c r="N152" s="58">
        <v>2.84</v>
      </c>
      <c r="O152" s="58">
        <v>3.38</v>
      </c>
      <c r="P152" s="58">
        <v>3.9</v>
      </c>
      <c r="Q152" s="58">
        <v>4.43</v>
      </c>
      <c r="R152" s="58">
        <v>4.8899999999999997</v>
      </c>
      <c r="S152" s="58">
        <v>5.48</v>
      </c>
      <c r="T152" s="58">
        <v>6.01</v>
      </c>
      <c r="U152" s="58">
        <v>6.52</v>
      </c>
      <c r="V152" s="58">
        <v>7.06</v>
      </c>
      <c r="W152" s="58">
        <v>7.69</v>
      </c>
      <c r="X152" s="58">
        <v>8.2200000000000006</v>
      </c>
      <c r="Y152" s="58">
        <v>8.9600000000000009</v>
      </c>
      <c r="Z152" s="58">
        <v>9.77</v>
      </c>
      <c r="AA152" s="58">
        <v>10.65</v>
      </c>
      <c r="AB152" s="58">
        <v>11.61</v>
      </c>
      <c r="AC152" s="58">
        <v>12.72</v>
      </c>
      <c r="AD152" s="58">
        <v>13.83</v>
      </c>
      <c r="AE152" s="58">
        <v>14.94</v>
      </c>
      <c r="AF152" s="58">
        <v>16.05</v>
      </c>
      <c r="AG152" s="58">
        <v>17.16</v>
      </c>
      <c r="AH152" s="58">
        <v>18.27</v>
      </c>
    </row>
  </sheetData>
  <pageMargins left="0.78740157499999996" right="0.78740157499999996" top="0.984251969" bottom="0.984251969" header="0.49212598499999999" footer="0.49212598499999999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8"/>
  <sheetViews>
    <sheetView showGridLines="0" zoomScale="85" zoomScaleNormal="85" workbookViewId="0">
      <pane xSplit="5" ySplit="1" topLeftCell="F38" activePane="bottomRight" state="frozen"/>
      <selection activeCell="F45" activeCellId="1" sqref="Q1 F45"/>
      <selection pane="topRight" activeCell="F45" activeCellId="1" sqref="Q1 F45"/>
      <selection pane="bottomLeft" activeCell="F45" activeCellId="1" sqref="Q1 F45"/>
      <selection pane="bottomRight" activeCell="F45" activeCellId="1" sqref="Q1 F45"/>
    </sheetView>
  </sheetViews>
  <sheetFormatPr defaultColWidth="9.140625" defaultRowHeight="15" outlineLevelCol="1" x14ac:dyDescent="0.25"/>
  <cols>
    <col min="1" max="1" width="7.7109375" style="8" customWidth="1"/>
    <col min="2" max="2" width="9.140625" style="8"/>
    <col min="3" max="3" width="35" style="8" customWidth="1"/>
    <col min="4" max="4" width="12.140625" style="8" customWidth="1"/>
    <col min="5" max="5" width="3.28515625" style="8" customWidth="1"/>
    <col min="6" max="6" width="10.140625" style="8" customWidth="1" outlineLevel="1"/>
    <col min="7" max="25" width="6" style="8" customWidth="1" outlineLevel="1"/>
    <col min="26" max="16384" width="9.140625" style="8"/>
  </cols>
  <sheetData>
    <row r="1" spans="1:29" ht="43.5" customHeight="1" thickBot="1" x14ac:dyDescent="0.3">
      <c r="A1" s="253" t="s">
        <v>78</v>
      </c>
      <c r="B1" s="253"/>
      <c r="C1" s="253"/>
      <c r="D1" s="253"/>
      <c r="E1" s="253"/>
      <c r="F1" s="254" t="s">
        <v>79</v>
      </c>
      <c r="G1" s="254"/>
      <c r="H1" s="254"/>
      <c r="I1" s="254"/>
      <c r="J1" s="254"/>
      <c r="K1" s="254"/>
      <c r="L1" s="254"/>
      <c r="M1" s="254"/>
    </row>
    <row r="2" spans="1:29" ht="20.25" customHeight="1" thickBot="1" x14ac:dyDescent="0.3">
      <c r="B2" s="250">
        <v>1</v>
      </c>
      <c r="C2" s="30" t="s">
        <v>32</v>
      </c>
      <c r="D2" s="9">
        <f>(F2*D4)</f>
        <v>0.39884000000000003</v>
      </c>
      <c r="F2" s="258">
        <f>HLOOKUP(D3,G2:M4,3,0)</f>
        <v>0.26</v>
      </c>
      <c r="G2" s="10">
        <v>2</v>
      </c>
      <c r="H2" s="10">
        <v>2.5</v>
      </c>
      <c r="I2" s="10">
        <v>3</v>
      </c>
      <c r="J2" s="10">
        <v>4</v>
      </c>
      <c r="K2" s="10">
        <v>5</v>
      </c>
      <c r="L2" s="10">
        <v>6</v>
      </c>
      <c r="M2" s="10">
        <v>8</v>
      </c>
      <c r="AC2" s="11"/>
    </row>
    <row r="3" spans="1:29" ht="15.75" customHeight="1" x14ac:dyDescent="0.25">
      <c r="B3" s="251"/>
      <c r="C3" s="31" t="s">
        <v>33</v>
      </c>
      <c r="D3" s="12">
        <v>2.5</v>
      </c>
      <c r="F3" s="258"/>
      <c r="G3" s="13" t="s">
        <v>34</v>
      </c>
      <c r="H3" s="13" t="s">
        <v>35</v>
      </c>
      <c r="I3" s="13" t="s">
        <v>36</v>
      </c>
      <c r="J3" s="13" t="s">
        <v>37</v>
      </c>
      <c r="K3" s="13" t="s">
        <v>38</v>
      </c>
      <c r="L3" s="13" t="s">
        <v>39</v>
      </c>
      <c r="M3" s="13" t="s">
        <v>40</v>
      </c>
      <c r="N3" s="14"/>
      <c r="O3" s="14"/>
    </row>
    <row r="4" spans="1:29" ht="15.75" customHeight="1" thickBot="1" x14ac:dyDescent="0.3">
      <c r="B4" s="252"/>
      <c r="C4" s="31" t="s">
        <v>41</v>
      </c>
      <c r="D4" s="15">
        <v>1.534</v>
      </c>
      <c r="F4" s="258"/>
      <c r="G4" s="16">
        <v>0.2</v>
      </c>
      <c r="H4" s="10">
        <v>0.26</v>
      </c>
      <c r="I4" s="10">
        <v>0.31</v>
      </c>
      <c r="J4" s="10">
        <v>0.41</v>
      </c>
      <c r="K4" s="10">
        <v>0.51</v>
      </c>
      <c r="L4" s="10">
        <v>0.61</v>
      </c>
      <c r="M4" s="10">
        <v>0.82</v>
      </c>
      <c r="N4" s="14"/>
      <c r="O4" s="14"/>
    </row>
    <row r="5" spans="1:29" ht="4.5" customHeight="1" thickBot="1" x14ac:dyDescent="0.3">
      <c r="B5" s="32"/>
      <c r="C5" s="17"/>
      <c r="E5" s="18"/>
      <c r="N5" s="14"/>
      <c r="O5" s="14"/>
    </row>
    <row r="6" spans="1:29" ht="20.25" customHeight="1" thickBot="1" x14ac:dyDescent="0.3">
      <c r="B6" s="250">
        <f>B2+1</f>
        <v>2</v>
      </c>
      <c r="C6" s="30" t="s">
        <v>42</v>
      </c>
      <c r="D6" s="9" t="e">
        <f>(F6*D8)</f>
        <v>#N/A</v>
      </c>
      <c r="F6" s="255" t="e">
        <f>HLOOKUP(D7,G6:M8,3,0)</f>
        <v>#N/A</v>
      </c>
      <c r="G6" s="10">
        <v>3</v>
      </c>
      <c r="H6" s="10">
        <v>4</v>
      </c>
      <c r="I6" s="10">
        <v>4</v>
      </c>
      <c r="J6" s="10">
        <v>5</v>
      </c>
      <c r="K6" s="10">
        <v>6</v>
      </c>
      <c r="L6" s="10">
        <v>7</v>
      </c>
      <c r="M6" s="10">
        <v>8</v>
      </c>
    </row>
    <row r="7" spans="1:29" ht="15.75" customHeight="1" x14ac:dyDescent="0.25">
      <c r="B7" s="251"/>
      <c r="C7" s="31" t="s">
        <v>33</v>
      </c>
      <c r="D7" s="12"/>
      <c r="F7" s="256"/>
      <c r="G7" s="13" t="s">
        <v>43</v>
      </c>
      <c r="H7" s="13" t="s">
        <v>44</v>
      </c>
      <c r="I7" s="13" t="s">
        <v>45</v>
      </c>
      <c r="J7" s="13" t="s">
        <v>46</v>
      </c>
      <c r="K7" s="13" t="s">
        <v>47</v>
      </c>
      <c r="L7" s="13" t="s">
        <v>48</v>
      </c>
      <c r="M7" s="13" t="s">
        <v>49</v>
      </c>
    </row>
    <row r="8" spans="1:29" ht="15.75" customHeight="1" thickBot="1" x14ac:dyDescent="0.3">
      <c r="B8" s="252"/>
      <c r="C8" s="31" t="s">
        <v>41</v>
      </c>
      <c r="D8" s="15"/>
      <c r="F8" s="257"/>
      <c r="G8" s="10">
        <v>0.31</v>
      </c>
      <c r="H8" s="10">
        <v>0.36</v>
      </c>
      <c r="I8" s="10">
        <v>0.38</v>
      </c>
      <c r="J8" s="10">
        <v>0.43</v>
      </c>
      <c r="K8" s="10">
        <v>0.51</v>
      </c>
      <c r="L8" s="10">
        <v>0.56000000000000005</v>
      </c>
      <c r="M8" s="10">
        <v>0.61</v>
      </c>
    </row>
    <row r="9" spans="1:29" ht="4.5" customHeight="1" thickBot="1" x14ac:dyDescent="0.3">
      <c r="B9" s="32"/>
      <c r="C9" s="17"/>
    </row>
    <row r="10" spans="1:29" ht="20.25" customHeight="1" thickBot="1" x14ac:dyDescent="0.3">
      <c r="B10" s="250">
        <f>B6+1</f>
        <v>3</v>
      </c>
      <c r="C10" s="30" t="s">
        <v>50</v>
      </c>
      <c r="D10" s="19" t="e">
        <f>(F10*D12)</f>
        <v>#N/A</v>
      </c>
      <c r="F10" s="255" t="e">
        <f>HLOOKUP(D11,G10:M12,3,0)</f>
        <v>#N/A</v>
      </c>
      <c r="G10" s="10">
        <v>4</v>
      </c>
      <c r="H10" s="10">
        <v>5</v>
      </c>
      <c r="I10" s="10">
        <v>6</v>
      </c>
    </row>
    <row r="11" spans="1:29" ht="15.75" customHeight="1" x14ac:dyDescent="0.25">
      <c r="B11" s="251"/>
      <c r="C11" s="31" t="s">
        <v>33</v>
      </c>
      <c r="D11" s="12"/>
      <c r="F11" s="256"/>
      <c r="G11" s="13" t="s">
        <v>37</v>
      </c>
      <c r="H11" s="13" t="s">
        <v>38</v>
      </c>
      <c r="I11" s="13" t="s">
        <v>39</v>
      </c>
    </row>
    <row r="12" spans="1:29" ht="15.75" customHeight="1" thickBot="1" x14ac:dyDescent="0.3">
      <c r="B12" s="252"/>
      <c r="C12" s="31" t="s">
        <v>41</v>
      </c>
      <c r="D12" s="15"/>
      <c r="F12" s="257"/>
      <c r="G12" s="10">
        <v>0.61</v>
      </c>
      <c r="H12" s="10">
        <v>0.77</v>
      </c>
      <c r="I12" s="10">
        <v>0.92</v>
      </c>
    </row>
    <row r="13" spans="1:29" ht="4.5" customHeight="1" thickBot="1" x14ac:dyDescent="0.3">
      <c r="B13" s="32"/>
      <c r="C13" s="17"/>
    </row>
    <row r="14" spans="1:29" ht="20.25" customHeight="1" thickBot="1" x14ac:dyDescent="0.3">
      <c r="B14" s="250">
        <f>B10+1</f>
        <v>4</v>
      </c>
      <c r="C14" s="30" t="s">
        <v>51</v>
      </c>
      <c r="D14" s="9">
        <f>(F14*D16)</f>
        <v>0</v>
      </c>
      <c r="F14" s="255">
        <f>HLOOKUP(D15,G14:P16,3,0)</f>
        <v>0.5</v>
      </c>
      <c r="G14" s="10">
        <v>3</v>
      </c>
      <c r="H14" s="10">
        <v>4</v>
      </c>
      <c r="I14" s="10">
        <v>5</v>
      </c>
      <c r="J14" s="10">
        <v>6</v>
      </c>
      <c r="K14" s="10">
        <v>8</v>
      </c>
      <c r="L14" s="10">
        <v>10</v>
      </c>
      <c r="M14" s="10">
        <v>12</v>
      </c>
      <c r="N14" s="10">
        <v>15</v>
      </c>
      <c r="O14" s="10">
        <v>18</v>
      </c>
      <c r="P14" s="10">
        <v>20</v>
      </c>
    </row>
    <row r="15" spans="1:29" ht="15.75" customHeight="1" x14ac:dyDescent="0.25">
      <c r="B15" s="251"/>
      <c r="C15" s="31" t="s">
        <v>33</v>
      </c>
      <c r="D15" s="12">
        <v>4</v>
      </c>
      <c r="F15" s="256"/>
      <c r="G15" s="13" t="s">
        <v>52</v>
      </c>
      <c r="H15" s="13" t="s">
        <v>53</v>
      </c>
      <c r="I15" s="13" t="s">
        <v>54</v>
      </c>
      <c r="J15" s="13" t="s">
        <v>55</v>
      </c>
      <c r="K15" s="13" t="s">
        <v>49</v>
      </c>
      <c r="L15" s="13" t="s">
        <v>56</v>
      </c>
      <c r="M15" s="13" t="s">
        <v>57</v>
      </c>
      <c r="N15" s="13" t="s">
        <v>58</v>
      </c>
      <c r="O15" s="13" t="s">
        <v>59</v>
      </c>
      <c r="P15" s="13" t="s">
        <v>60</v>
      </c>
    </row>
    <row r="16" spans="1:29" ht="15.75" customHeight="1" thickBot="1" x14ac:dyDescent="0.3">
      <c r="B16" s="252"/>
      <c r="C16" s="31" t="s">
        <v>41</v>
      </c>
      <c r="D16" s="15"/>
      <c r="F16" s="257"/>
      <c r="G16" s="16">
        <v>0.41</v>
      </c>
      <c r="H16" s="10">
        <v>0.5</v>
      </c>
      <c r="I16" s="10">
        <v>0.59</v>
      </c>
      <c r="J16" s="10">
        <v>0.68</v>
      </c>
      <c r="K16" s="10">
        <v>0.84</v>
      </c>
      <c r="L16" s="10">
        <v>1.03</v>
      </c>
      <c r="M16" s="10">
        <v>1.18</v>
      </c>
      <c r="N16" s="10">
        <v>1.35</v>
      </c>
      <c r="O16" s="10">
        <v>1.53</v>
      </c>
      <c r="P16" s="10">
        <v>1.76</v>
      </c>
    </row>
    <row r="17" spans="2:25" ht="4.5" customHeight="1" thickBot="1" x14ac:dyDescent="0.3">
      <c r="B17" s="32"/>
      <c r="C17" s="20"/>
      <c r="D17" s="21"/>
      <c r="F17" s="22"/>
      <c r="G17" s="23"/>
      <c r="H17" s="22"/>
      <c r="I17" s="22"/>
      <c r="J17" s="22"/>
      <c r="K17" s="22"/>
      <c r="L17" s="22"/>
      <c r="M17" s="22"/>
    </row>
    <row r="18" spans="2:25" ht="20.25" customHeight="1" thickBot="1" x14ac:dyDescent="0.3">
      <c r="B18" s="250">
        <f>B14+1</f>
        <v>5</v>
      </c>
      <c r="C18" s="30" t="s">
        <v>61</v>
      </c>
      <c r="D18" s="9" t="e">
        <f>(F18*D20)</f>
        <v>#N/A</v>
      </c>
      <c r="F18" s="255" t="e">
        <f>HLOOKUP(D19,G18:M20,3,0)</f>
        <v>#N/A</v>
      </c>
      <c r="G18" s="10">
        <v>3</v>
      </c>
      <c r="H18" s="10">
        <v>4</v>
      </c>
      <c r="I18" s="10">
        <v>6</v>
      </c>
      <c r="J18" s="10">
        <v>8</v>
      </c>
      <c r="K18" s="10">
        <v>10</v>
      </c>
      <c r="L18" s="24">
        <v>15</v>
      </c>
      <c r="M18" s="25"/>
    </row>
    <row r="19" spans="2:25" ht="15.75" customHeight="1" x14ac:dyDescent="0.25">
      <c r="B19" s="251"/>
      <c r="C19" s="31" t="s">
        <v>33</v>
      </c>
      <c r="D19" s="12"/>
      <c r="F19" s="256"/>
      <c r="G19" s="13" t="s">
        <v>62</v>
      </c>
      <c r="H19" s="13" t="s">
        <v>63</v>
      </c>
      <c r="I19" s="13" t="s">
        <v>64</v>
      </c>
      <c r="J19" s="13" t="s">
        <v>65</v>
      </c>
      <c r="K19" s="13" t="s">
        <v>66</v>
      </c>
      <c r="L19" s="26" t="s">
        <v>67</v>
      </c>
      <c r="M19" s="27"/>
    </row>
    <row r="20" spans="2:25" ht="15.75" customHeight="1" thickBot="1" x14ac:dyDescent="0.3">
      <c r="B20" s="252"/>
      <c r="C20" s="31" t="s">
        <v>41</v>
      </c>
      <c r="D20" s="15"/>
      <c r="F20" s="257"/>
      <c r="G20" s="16">
        <v>0.32</v>
      </c>
      <c r="H20" s="10">
        <v>0.38</v>
      </c>
      <c r="I20" s="10">
        <v>0.56000000000000005</v>
      </c>
      <c r="J20" s="10">
        <v>0.68</v>
      </c>
      <c r="K20" s="10">
        <v>0.84</v>
      </c>
      <c r="L20" s="24">
        <v>1.1499999999999999</v>
      </c>
      <c r="M20" s="25"/>
    </row>
    <row r="21" spans="2:25" ht="4.5" customHeight="1" thickBot="1" x14ac:dyDescent="0.3">
      <c r="B21" s="32"/>
      <c r="C21" s="20"/>
      <c r="D21" s="21"/>
      <c r="F21" s="22"/>
      <c r="G21" s="23"/>
      <c r="H21" s="22"/>
      <c r="I21" s="22"/>
      <c r="J21" s="22"/>
      <c r="K21" s="22"/>
      <c r="L21" s="22"/>
      <c r="M21" s="22"/>
    </row>
    <row r="22" spans="2:25" ht="20.25" customHeight="1" thickBot="1" x14ac:dyDescent="0.3">
      <c r="B22" s="250">
        <f>B18+1</f>
        <v>6</v>
      </c>
      <c r="C22" s="30" t="s">
        <v>68</v>
      </c>
      <c r="D22" s="9">
        <f>((D23*0.0254)*D24)*2</f>
        <v>2.1335999999999997E-2</v>
      </c>
      <c r="E22" s="28"/>
    </row>
    <row r="23" spans="2:25" ht="15.75" customHeight="1" x14ac:dyDescent="0.25">
      <c r="B23" s="251"/>
      <c r="C23" s="31" t="s">
        <v>33</v>
      </c>
      <c r="D23" s="33">
        <v>4</v>
      </c>
    </row>
    <row r="24" spans="2:25" ht="15.75" customHeight="1" thickBot="1" x14ac:dyDescent="0.3">
      <c r="B24" s="252"/>
      <c r="C24" s="31" t="s">
        <v>41</v>
      </c>
      <c r="D24" s="15">
        <v>0.105</v>
      </c>
    </row>
    <row r="25" spans="2:25" ht="4.5" customHeight="1" thickBot="1" x14ac:dyDescent="0.3">
      <c r="B25" s="32"/>
      <c r="C25" s="17"/>
    </row>
    <row r="26" spans="2:25" ht="20.25" customHeight="1" thickBot="1" x14ac:dyDescent="0.3">
      <c r="B26" s="250">
        <f>B22+1</f>
        <v>7</v>
      </c>
      <c r="C26" s="30" t="s">
        <v>69</v>
      </c>
      <c r="D26" s="9" t="e">
        <f>D28*F26</f>
        <v>#N/A</v>
      </c>
      <c r="F26" s="255" t="e">
        <f>HLOOKUP(D27,G26:P28,3,0)</f>
        <v>#N/A</v>
      </c>
      <c r="G26" s="10">
        <v>0.5</v>
      </c>
      <c r="H26" s="10">
        <v>0.75</v>
      </c>
      <c r="I26" s="10">
        <v>1</v>
      </c>
      <c r="J26" s="10">
        <v>1.5</v>
      </c>
      <c r="K26" s="10">
        <v>2</v>
      </c>
      <c r="L26" s="10">
        <v>2.5</v>
      </c>
      <c r="M26" s="10">
        <v>3</v>
      </c>
      <c r="N26" s="10">
        <v>4</v>
      </c>
      <c r="O26" s="10">
        <v>6</v>
      </c>
      <c r="P26" s="10">
        <v>8</v>
      </c>
      <c r="Q26" s="10">
        <v>10</v>
      </c>
      <c r="R26" s="10">
        <v>12</v>
      </c>
      <c r="S26" s="10">
        <v>14</v>
      </c>
      <c r="T26" s="10">
        <v>16</v>
      </c>
      <c r="U26" s="10">
        <v>18</v>
      </c>
      <c r="V26" s="10">
        <v>20</v>
      </c>
      <c r="W26" s="10">
        <v>24</v>
      </c>
      <c r="X26" s="10">
        <v>26</v>
      </c>
      <c r="Y26" s="10">
        <v>30</v>
      </c>
    </row>
    <row r="27" spans="2:25" ht="15.75" customHeight="1" x14ac:dyDescent="0.25">
      <c r="B27" s="251"/>
      <c r="C27" s="31" t="s">
        <v>33</v>
      </c>
      <c r="D27" s="29"/>
      <c r="F27" s="256"/>
      <c r="G27" s="13">
        <v>0.5</v>
      </c>
      <c r="H27" s="13">
        <v>0.75</v>
      </c>
      <c r="I27" s="13">
        <v>1</v>
      </c>
      <c r="J27" s="13">
        <v>1.5</v>
      </c>
      <c r="K27" s="13">
        <v>2</v>
      </c>
      <c r="L27" s="13">
        <v>2.5</v>
      </c>
      <c r="M27" s="13">
        <v>3</v>
      </c>
      <c r="N27" s="13">
        <v>4</v>
      </c>
      <c r="O27" s="13">
        <v>6</v>
      </c>
      <c r="P27" s="13">
        <v>8</v>
      </c>
      <c r="Q27" s="13">
        <v>10</v>
      </c>
      <c r="R27" s="13">
        <v>12</v>
      </c>
      <c r="S27" s="13">
        <v>14</v>
      </c>
      <c r="T27" s="13">
        <v>16</v>
      </c>
      <c r="U27" s="13">
        <v>18</v>
      </c>
      <c r="V27" s="13">
        <v>20</v>
      </c>
      <c r="W27" s="13">
        <v>24</v>
      </c>
      <c r="X27" s="13">
        <v>26</v>
      </c>
      <c r="Y27" s="13">
        <v>30</v>
      </c>
    </row>
    <row r="28" spans="2:25" ht="15.75" customHeight="1" thickBot="1" x14ac:dyDescent="0.3">
      <c r="B28" s="252"/>
      <c r="C28" s="31" t="s">
        <v>41</v>
      </c>
      <c r="D28" s="15"/>
      <c r="F28" s="257"/>
      <c r="G28" s="16">
        <v>0.08</v>
      </c>
      <c r="H28" s="10">
        <v>0.1</v>
      </c>
      <c r="I28" s="10">
        <v>0.13</v>
      </c>
      <c r="J28" s="10">
        <v>0.16</v>
      </c>
      <c r="K28" s="10">
        <v>0.21</v>
      </c>
      <c r="L28" s="10">
        <v>0.25</v>
      </c>
      <c r="M28" s="10">
        <v>0.31</v>
      </c>
      <c r="N28" s="10">
        <v>0.39</v>
      </c>
      <c r="O28" s="10">
        <v>0.56999999999999995</v>
      </c>
      <c r="P28" s="10">
        <v>0.73</v>
      </c>
      <c r="Q28" s="10">
        <v>0.9</v>
      </c>
      <c r="R28" s="10">
        <v>1.07</v>
      </c>
      <c r="S28" s="10">
        <v>1.18</v>
      </c>
      <c r="T28" s="10">
        <v>1.36</v>
      </c>
      <c r="U28" s="10">
        <v>1.52</v>
      </c>
      <c r="V28" s="10">
        <v>1.68</v>
      </c>
      <c r="W28" s="10">
        <v>2</v>
      </c>
      <c r="X28" s="10">
        <v>2.1800000000000002</v>
      </c>
      <c r="Y28" s="10">
        <v>2.5099999999999998</v>
      </c>
    </row>
    <row r="29" spans="2:25" ht="4.5" customHeight="1" thickBot="1" x14ac:dyDescent="0.3">
      <c r="B29" s="32"/>
      <c r="C29" s="17"/>
    </row>
    <row r="30" spans="2:25" ht="20.25" customHeight="1" thickBot="1" x14ac:dyDescent="0.3">
      <c r="B30" s="250">
        <f>B26+1</f>
        <v>8</v>
      </c>
      <c r="C30" s="30" t="s">
        <v>70</v>
      </c>
      <c r="D30" s="19">
        <f>(D31*D32)*D33</f>
        <v>6.9000000000000006E-2</v>
      </c>
    </row>
    <row r="31" spans="2:25" ht="15.75" customHeight="1" x14ac:dyDescent="0.25">
      <c r="B31" s="251"/>
      <c r="C31" s="31" t="s">
        <v>71</v>
      </c>
      <c r="D31" s="15">
        <v>0.23</v>
      </c>
    </row>
    <row r="32" spans="2:25" ht="15.75" customHeight="1" x14ac:dyDescent="0.25">
      <c r="B32" s="251"/>
      <c r="C32" s="31" t="s">
        <v>41</v>
      </c>
      <c r="D32" s="15">
        <v>0.15</v>
      </c>
    </row>
    <row r="33" spans="2:6" ht="15.75" customHeight="1" thickBot="1" x14ac:dyDescent="0.3">
      <c r="B33" s="252"/>
      <c r="C33" s="31" t="s">
        <v>72</v>
      </c>
      <c r="D33" s="15">
        <v>2</v>
      </c>
    </row>
    <row r="34" spans="2:6" ht="4.5" customHeight="1" thickBot="1" x14ac:dyDescent="0.3">
      <c r="B34" s="32"/>
      <c r="C34" s="17"/>
    </row>
    <row r="35" spans="2:6" ht="20.25" customHeight="1" thickBot="1" x14ac:dyDescent="0.3">
      <c r="B35" s="250">
        <f>B30+1</f>
        <v>9</v>
      </c>
      <c r="C35" s="30" t="s">
        <v>74</v>
      </c>
      <c r="D35" s="19">
        <f>((D36*D37)+(D36*D38)+(D37*D38))*2</f>
        <v>0</v>
      </c>
    </row>
    <row r="36" spans="2:6" ht="15.75" customHeight="1" x14ac:dyDescent="0.25">
      <c r="B36" s="251"/>
      <c r="C36" s="31" t="s">
        <v>75</v>
      </c>
      <c r="D36" s="15"/>
    </row>
    <row r="37" spans="2:6" ht="15.75" customHeight="1" x14ac:dyDescent="0.25">
      <c r="B37" s="251"/>
      <c r="C37" s="31" t="s">
        <v>76</v>
      </c>
      <c r="D37" s="15"/>
    </row>
    <row r="38" spans="2:6" ht="15.75" customHeight="1" thickBot="1" x14ac:dyDescent="0.3">
      <c r="B38" s="252"/>
      <c r="C38" s="31" t="s">
        <v>77</v>
      </c>
      <c r="D38" s="15"/>
    </row>
    <row r="39" spans="2:6" ht="15.75" thickBot="1" x14ac:dyDescent="0.3">
      <c r="F39" s="18"/>
    </row>
    <row r="40" spans="2:6" ht="19.5" thickBot="1" x14ac:dyDescent="0.3">
      <c r="B40" s="250">
        <f>B35+1</f>
        <v>10</v>
      </c>
      <c r="C40" s="30" t="s">
        <v>83</v>
      </c>
      <c r="D40" s="9">
        <f>((D42+D43)*D41)/2</f>
        <v>0</v>
      </c>
      <c r="F40" s="18"/>
    </row>
    <row r="41" spans="2:6" ht="15.75" x14ac:dyDescent="0.25">
      <c r="B41" s="251"/>
      <c r="C41" s="31" t="s">
        <v>80</v>
      </c>
      <c r="D41" s="15"/>
      <c r="F41" s="18"/>
    </row>
    <row r="42" spans="2:6" ht="15.75" x14ac:dyDescent="0.25">
      <c r="B42" s="251"/>
      <c r="C42" s="31" t="s">
        <v>81</v>
      </c>
      <c r="D42" s="15"/>
      <c r="F42" s="18"/>
    </row>
    <row r="43" spans="2:6" ht="16.5" thickBot="1" x14ac:dyDescent="0.3">
      <c r="B43" s="252"/>
      <c r="C43" s="31" t="s">
        <v>82</v>
      </c>
      <c r="D43" s="15"/>
      <c r="F43" s="18"/>
    </row>
    <row r="44" spans="2:6" ht="15.75" thickBot="1" x14ac:dyDescent="0.3">
      <c r="F44" s="18"/>
    </row>
    <row r="45" spans="2:6" ht="19.5" thickBot="1" x14ac:dyDescent="0.3">
      <c r="B45" s="250">
        <f>B40+1</f>
        <v>11</v>
      </c>
      <c r="C45" s="30"/>
      <c r="D45" s="9">
        <f>((D46*3.1416)*D47)+(D46*D46*2)</f>
        <v>0</v>
      </c>
      <c r="F45" s="18"/>
    </row>
    <row r="46" spans="2:6" ht="15.75" x14ac:dyDescent="0.25">
      <c r="B46" s="251"/>
      <c r="C46" s="31" t="s">
        <v>84</v>
      </c>
      <c r="D46" s="15"/>
      <c r="F46" s="18"/>
    </row>
    <row r="47" spans="2:6" ht="15.75" x14ac:dyDescent="0.25">
      <c r="B47" s="251"/>
      <c r="C47" s="31" t="s">
        <v>85</v>
      </c>
      <c r="D47" s="15"/>
      <c r="F47" s="18"/>
    </row>
    <row r="48" spans="2:6" ht="16.5" thickBot="1" x14ac:dyDescent="0.3">
      <c r="B48" s="252"/>
      <c r="C48" s="31" t="s">
        <v>82</v>
      </c>
      <c r="D48" s="15"/>
      <c r="F48" s="18"/>
    </row>
  </sheetData>
  <mergeCells count="19">
    <mergeCell ref="F1:M1"/>
    <mergeCell ref="F26:F28"/>
    <mergeCell ref="F2:F4"/>
    <mergeCell ref="F6:F8"/>
    <mergeCell ref="F10:F12"/>
    <mergeCell ref="F14:F16"/>
    <mergeCell ref="F18:F20"/>
    <mergeCell ref="B40:B43"/>
    <mergeCell ref="B30:B33"/>
    <mergeCell ref="B35:B38"/>
    <mergeCell ref="B45:B48"/>
    <mergeCell ref="A1:E1"/>
    <mergeCell ref="B2:B4"/>
    <mergeCell ref="B6:B8"/>
    <mergeCell ref="B10:B12"/>
    <mergeCell ref="B14:B16"/>
    <mergeCell ref="B18:B20"/>
    <mergeCell ref="B22:B24"/>
    <mergeCell ref="B26:B28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ignoredErrors>
    <ignoredError sqref="D5:F14 E33:F33 E31:F31 E32:F32 D25:F26 E23:F23 E24:F24 E2:F2 D28:F29 E27:F27 E30:F30 D34:F34 E38:F38 E35:F35 E3:F3 E4:F4 E36:F36 E37:F37 D17:F22 E15:F15 E16:F16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TABELAS</vt:lpstr>
      <vt:lpstr>Planilha1</vt:lpstr>
      <vt:lpstr>Estrut Cimento</vt:lpstr>
      <vt:lpstr>Estrut tinta intu</vt:lpstr>
      <vt:lpstr>TIMELINE</vt:lpstr>
      <vt:lpstr>Fatores</vt:lpstr>
      <vt:lpstr>CÁLCULO DE ACESSÓRIOS</vt:lpstr>
      <vt:lpstr>'Estrut Cimento'!Area_de_impressao</vt:lpstr>
      <vt:lpstr>'Estrut tinta intu'!Area_de_impressao</vt:lpstr>
      <vt:lpstr>TIMELINE!Area_de_impressao</vt:lpstr>
      <vt:lpstr>'Estrut Cimento'!Titulos_de_impressao</vt:lpstr>
      <vt:lpstr>'Estrut tinta intu'!Titulos_de_impressao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Monsertec</dc:creator>
  <cp:lastModifiedBy>Risoterm - Gabriel</cp:lastModifiedBy>
  <cp:lastPrinted>2020-05-05T17:41:47Z</cp:lastPrinted>
  <dcterms:created xsi:type="dcterms:W3CDTF">2009-09-03T14:28:40Z</dcterms:created>
  <dcterms:modified xsi:type="dcterms:W3CDTF">2024-10-14T14:57:55Z</dcterms:modified>
</cp:coreProperties>
</file>